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订单" sheetId="11" r:id="rId1"/>
    <sheet name="在线课订单" sheetId="1" state="hidden" r:id="rId2"/>
  </sheets>
  <definedNames>
    <definedName name="_xlnm.Print_Area" localSheetId="1">在线课订单!$B$2:$L$109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<sst xmlns="http://schemas.openxmlformats.org/spreadsheetml/2006/main" count="343" uniqueCount="242">
  <si>
    <t>附件</t>
  </si>
  <si>
    <t>绚星产品服务订单</t>
  </si>
  <si>
    <t>归属合同编号：</t>
  </si>
  <si>
    <t>SZJP2025052008MBB</t>
  </si>
  <si>
    <t>当前订单编号：</t>
  </si>
  <si>
    <t>SZJP2025052008MBB-01</t>
  </si>
  <si>
    <t>合同签订日期：</t>
  </si>
  <si>
    <t>订单起始日期：</t>
  </si>
  <si>
    <t>2025-05-09</t>
  </si>
  <si>
    <t>订单终止日期：</t>
  </si>
  <si>
    <t>2026-05-09</t>
  </si>
  <si>
    <t>甲方信息</t>
  </si>
  <si>
    <t>甲方名称</t>
  </si>
  <si>
    <t>中高后勤服务（云南）有限公司</t>
  </si>
  <si>
    <t>联系类型</t>
  </si>
  <si>
    <t>联系人</t>
  </si>
  <si>
    <t>职位</t>
  </si>
  <si>
    <t>联系电话</t>
  </si>
  <si>
    <t>E-Mail</t>
  </si>
  <si>
    <t>甲方地址</t>
  </si>
  <si>
    <t>云南省昆明市官渡区世纪金源国际商务中心2栋6A</t>
  </si>
  <si>
    <t>业务接口</t>
  </si>
  <si>
    <t>刘领</t>
  </si>
  <si>
    <t>0871-65188308</t>
  </si>
  <si>
    <t>乙方信息</t>
  </si>
  <si>
    <t>乙方名称</t>
  </si>
  <si>
    <t>江苏绚星智慧科技有限公司</t>
  </si>
  <si>
    <t>乙方地址</t>
  </si>
  <si>
    <t>江苏省苏州市高新区竹园路209号（高新创业园）2号楼20层</t>
  </si>
  <si>
    <t>统一服务热线</t>
  </si>
  <si>
    <t>400-928-6900</t>
  </si>
  <si>
    <t>开户银行</t>
  </si>
  <si>
    <t>中国农业银行苏州高新技术产业开发区支行</t>
  </si>
  <si>
    <t>开户账号</t>
  </si>
  <si>
    <t>1054 7601 0400 51497</t>
  </si>
  <si>
    <t>传真</t>
  </si>
  <si>
    <t>0512-66894797</t>
  </si>
  <si>
    <t>订单申明</t>
  </si>
  <si>
    <t>一、采购清单</t>
  </si>
  <si>
    <t>采购项目</t>
  </si>
  <si>
    <t>采购内容</t>
  </si>
  <si>
    <t>计价单位</t>
  </si>
  <si>
    <t>单价(元）</t>
  </si>
  <si>
    <t>数量</t>
  </si>
  <si>
    <t>小计</t>
  </si>
  <si>
    <t>学习平台产品包</t>
  </si>
  <si>
    <t>钉钉版金牌团队-120人VIP套餐（基础版）</t>
  </si>
  <si>
    <t>年</t>
  </si>
  <si>
    <t>钉钉版金牌团队-100G企业云空间</t>
  </si>
  <si>
    <t>总计</t>
  </si>
  <si>
    <t>二、付款说明</t>
  </si>
  <si>
    <t>订单总金额</t>
  </si>
  <si>
    <t>实付金额</t>
  </si>
  <si>
    <t>实付金额大写</t>
  </si>
  <si>
    <t>备注</t>
  </si>
  <si>
    <t>含税，乙方开具6%增值税发票</t>
  </si>
  <si>
    <t>其他说明</t>
  </si>
  <si>
    <t>1、钉钉版金牌团队-120人VIP套餐（基础版）内，提供金牌团队全功能版本和20G企业云空间；</t>
  </si>
  <si>
    <t>三、服务订单确认</t>
  </si>
  <si>
    <t>甲方：</t>
  </si>
  <si>
    <t>乙方：</t>
  </si>
  <si>
    <t>签字/盖章</t>
  </si>
  <si>
    <t>日期</t>
  </si>
  <si>
    <t>云学堂产品服务订单</t>
  </si>
  <si>
    <t>填写甲方单位</t>
  </si>
  <si>
    <t>开户行</t>
  </si>
  <si>
    <t>服务接口</t>
  </si>
  <si>
    <t>财务接口</t>
  </si>
  <si>
    <t>纳税人状态（类别）</t>
  </si>
  <si>
    <t>发票种类</t>
  </si>
  <si>
    <t>纳税人识别号</t>
  </si>
  <si>
    <t>开票内容</t>
  </si>
  <si>
    <t>注册地址与注册电话（开票用）</t>
  </si>
  <si>
    <t>发票邮寄地址</t>
  </si>
  <si>
    <t>收件人</t>
  </si>
  <si>
    <t>收件人电话</t>
  </si>
  <si>
    <t>江苏云学堂网络科技有限公司</t>
  </si>
  <si>
    <t>400-0707-218</t>
  </si>
  <si>
    <t>建行苏州市高新区支行</t>
  </si>
  <si>
    <t>3220 1988 6360 5153 3875</t>
  </si>
  <si>
    <t>一、课程制作选单</t>
  </si>
  <si>
    <t>课程制作服务</t>
  </si>
  <si>
    <t>服务说明</t>
  </si>
  <si>
    <t>H5移动微课程制作</t>
  </si>
  <si>
    <t>使用炫页网-炫课工具套件制作H5多媒体课程；
附加专业语音配音，每页增加50元；</t>
  </si>
  <si>
    <t>页</t>
  </si>
  <si>
    <t>产品/活动 多媒体H5宣传页</t>
  </si>
  <si>
    <t>使用炫课工具套件来制作的H5多媒体宣传品</t>
  </si>
  <si>
    <t>通用课件模板定制</t>
  </si>
  <si>
    <t>包含封面、目录、内页、封底等，具体制作再协商</t>
  </si>
  <si>
    <t>企业多媒体杂志</t>
  </si>
  <si>
    <t>制作超炫的H5企业/产品电子杂志/模拟视频动画类</t>
  </si>
  <si>
    <t>测评模板定制</t>
  </si>
  <si>
    <t>针对手机端试评的定制模板</t>
  </si>
  <si>
    <t>图片素材收集和整理</t>
  </si>
  <si>
    <t>10个大图（背景图）、100个小图（配图）</t>
  </si>
  <si>
    <t>套</t>
  </si>
  <si>
    <t>课程配音</t>
  </si>
  <si>
    <t>专业人声配音，按输出音频的时长计价</t>
  </si>
  <si>
    <t>分钟</t>
  </si>
  <si>
    <t>视频课程剪辑/转换格式/生成</t>
  </si>
  <si>
    <t>对原视频进行剪辑、拼接、转场效果，按照输出视频的个数计价</t>
  </si>
  <si>
    <t>段</t>
  </si>
  <si>
    <t>视频课程配音/图片/音频合成</t>
  </si>
  <si>
    <t>在视频中加入背景音乐、图片或配音，按照输出视频的个数计价</t>
  </si>
  <si>
    <t>视频课程字幕</t>
  </si>
  <si>
    <t>为视频添加单语言字幕，按照输出视频的时长计价</t>
  </si>
  <si>
    <t>小时</t>
  </si>
  <si>
    <t>现场培训服务</t>
  </si>
  <si>
    <t>客户需技术人员到现场进行产品使用培训服务，来回路程天数不计入现场培训时间，超过1天的按实际天数计算</t>
  </si>
  <si>
    <t>天</t>
  </si>
  <si>
    <t>炫页网企业账号</t>
  </si>
  <si>
    <t>用于把课程集成到企业大学或APP中</t>
  </si>
  <si>
    <t>二、线上学习包选单</t>
  </si>
  <si>
    <t>学习包名称</t>
  </si>
  <si>
    <t>课程说明</t>
  </si>
  <si>
    <t>新员工课程包（PC端）</t>
  </si>
  <si>
    <t>只支持PC端的新员工课程包，共18个课程，买断模式</t>
  </si>
  <si>
    <t>不限人次/年</t>
  </si>
  <si>
    <t>新员工课程包（移动端）</t>
  </si>
  <si>
    <t>支持移动端的新员工课程包，共28个课程，买断模式</t>
  </si>
  <si>
    <t>基层主管/经理课程包（思酷经理荟）</t>
  </si>
  <si>
    <t>凯洛格经理荟整体包，共257个文件，买断模式</t>
  </si>
  <si>
    <t>企顾司-精干的采购员</t>
  </si>
  <si>
    <t>2个模块，共10个课程，按账号购买</t>
  </si>
  <si>
    <t>1人次/12个月</t>
  </si>
  <si>
    <t>企顾司-有影响力的演讲者</t>
  </si>
  <si>
    <t>1个模块，共6个课程，按账号购买</t>
  </si>
  <si>
    <t>企顾司-成功的项目管理</t>
  </si>
  <si>
    <t>企顾司-高效的职场人</t>
  </si>
  <si>
    <t>企顾司-卓越的销售员</t>
  </si>
  <si>
    <t>5个模块，共23个课程，按账号购买</t>
  </si>
  <si>
    <t>企顾司-专业的培训师</t>
  </si>
  <si>
    <t>企顾司-实用的人力资源管理</t>
  </si>
  <si>
    <t>1个模块，共8个课程，按账号购买</t>
  </si>
  <si>
    <t>企顾司-优秀的管理者</t>
  </si>
  <si>
    <t>4个模块，共25个课程，按账号购买</t>
  </si>
  <si>
    <t>电话销售专员课程包</t>
  </si>
  <si>
    <t>电话销售课程包，共10个课程，买断模式</t>
  </si>
  <si>
    <t>直销专员课程包（PC端）</t>
  </si>
  <si>
    <t>只支持PC端的直销课程包，共18个课程，买断模式</t>
  </si>
  <si>
    <t>渠道专员销售包</t>
  </si>
  <si>
    <t>渠道销售包，共5个课程，买断模式</t>
  </si>
  <si>
    <t>销售经理课程包（思酷销售宝）</t>
  </si>
  <si>
    <t>凯洛格销售宝整体包，共518个文件，买断模式</t>
  </si>
  <si>
    <t>市场营销课程包</t>
  </si>
  <si>
    <t>市场营销课程包，共14个课程，买断模式</t>
  </si>
  <si>
    <t>客服专员课程包</t>
  </si>
  <si>
    <t>客服专员课程包，共13个课程，买断模式</t>
  </si>
  <si>
    <t>行政文秘课程包</t>
  </si>
  <si>
    <t>行政文秘课程包，共20个课程，买断模式</t>
  </si>
  <si>
    <t>HR专员课程包（含招聘、培训、薪酬、绩效、员工关系）</t>
  </si>
  <si>
    <t>HR专员课程包，共31个课程，买断模式</t>
  </si>
  <si>
    <t>如何招聘90后？</t>
  </si>
  <si>
    <t>Leo叔叔教你做好90后招聘，共27个课程，买断模式</t>
  </si>
  <si>
    <t>1人次/年</t>
  </si>
  <si>
    <t>成为HR专家的75门课</t>
  </si>
  <si>
    <t>共75个课程，按账号购买模式</t>
  </si>
  <si>
    <t>财务管理课程包</t>
  </si>
  <si>
    <t>共35个课程，买断模式</t>
  </si>
  <si>
    <t>项目管理课程包</t>
  </si>
  <si>
    <t>共8个课程，买断模式</t>
  </si>
  <si>
    <t>用“90后思维”领导90后-线上课</t>
  </si>
  <si>
    <t>以三人座谈讨论形式,70后导师、80后管理者、90后员工共聚一堂探，讨当代90后员工的管理，共60集线上课，买断模式</t>
  </si>
  <si>
    <t>非财务人员的财务管理</t>
  </si>
  <si>
    <t>非财课程包，共6个模块，39个课程，买断模式</t>
  </si>
  <si>
    <t>云学堂语音微课有课包</t>
  </si>
  <si>
    <t>名师每周四晚微信群分享服务</t>
  </si>
  <si>
    <t>500人群/9个月</t>
  </si>
  <si>
    <t>定制学习包</t>
  </si>
  <si>
    <t>见所附课件列表</t>
  </si>
  <si>
    <t>按需要定制</t>
  </si>
  <si>
    <t>三、O2O课程包选单（具体面授日期另定）</t>
  </si>
  <si>
    <t>类别</t>
  </si>
  <si>
    <t>战略中心</t>
  </si>
  <si>
    <r>
      <rPr>
        <sz val="9"/>
        <color theme="1"/>
        <rFont val="Microsoft YaHei UI"/>
        <charset val="134"/>
      </rPr>
      <t xml:space="preserve">战略学
</t>
    </r>
    <r>
      <rPr>
        <sz val="6"/>
        <color theme="1"/>
        <rFont val="Microsoft YaHei UI"/>
        <charset val="134"/>
      </rPr>
      <t>由哈佛大学博士、战略学大师迈克•波特教授弟子，高淼赋教授（Matthew Krepps）讲授</t>
    </r>
  </si>
  <si>
    <t>本课程通过借鉴博弈论、行业组织、交易成本经济论中的相关工具，运用微观经济学中的理论对传统产业进行结构性分析，与各位学员探讨如何通过具有竞争力的战略帮助企业获得可持续发展。课程将聚焦于企业得以持续发展的三个来源：企业独特资源、高市场占有率及限制竞争能力、价值创新及新的市场空间。</t>
  </si>
  <si>
    <t>面授3天</t>
  </si>
  <si>
    <t>实战战略工坊</t>
  </si>
  <si>
    <t>深入的战略落地业务教练。每月2天相当于承担CSO（首席战略官）职务。是目标拉通，核心高管团队对挑战性目标达成共识。是精益创业，公司战略会不断迭代。是系统化方法，不断的量化分析和聚焦资源。是狼性落地，所有人都将离开舒适区，挑战更高／更快的业绩要求。</t>
  </si>
  <si>
    <t>面授1天起（超过12小时）</t>
  </si>
  <si>
    <t>领导力
中心</t>
  </si>
  <si>
    <r>
      <rPr>
        <sz val="9"/>
        <color theme="1"/>
        <rFont val="Microsoft YaHei UI"/>
        <charset val="134"/>
      </rPr>
      <t xml:space="preserve">打造领导力文化
</t>
    </r>
    <r>
      <rPr>
        <sz val="6"/>
        <color theme="1"/>
        <rFont val="Microsoft YaHei UI"/>
        <charset val="134"/>
      </rPr>
      <t>由中欧国际工商学院高管教育课程（EDP）创始人之一、组织与领导力教授，霍华德教授（Howard Ward）面授。</t>
    </r>
  </si>
  <si>
    <t>本课程可以帮助企业有效提升领导力，创造良好的工作氛围，增强企业员工的市场竞争力，从而实现高效管理。</t>
  </si>
  <si>
    <t>国际教练联盟（ICF）版权课程
《5R教练领导力》</t>
  </si>
  <si>
    <t>5R教练领导力（5RCoaching Leadership）是由世界唯一的双国际认证MCC大师级教练：Paul博士设计、创造的，拥有版权。并符合ICF针对专业教练，必须具备的十一项核心能力需求。</t>
  </si>
  <si>
    <t>面授2天</t>
  </si>
  <si>
    <r>
      <rPr>
        <sz val="9"/>
        <color theme="1"/>
        <rFont val="Microsoft YaHei UI"/>
        <charset val="134"/>
      </rPr>
      <t xml:space="preserve">领导力提升训练
</t>
    </r>
    <r>
      <rPr>
        <sz val="6"/>
        <color theme="1"/>
        <rFont val="Microsoft YaHei UI"/>
        <charset val="134"/>
      </rPr>
      <t>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</si>
  <si>
    <t>北美《你凭什么领导别人》版权课程，内容包括：领导/管理的经典理论和模型—管人、管事、管自己，如何管人？如何管事？如何管自己？</t>
  </si>
  <si>
    <r>
      <rPr>
        <sz val="9"/>
        <color theme="1"/>
        <rFont val="Microsoft YaHei UI"/>
        <charset val="134"/>
      </rPr>
      <t xml:space="preserve">《代际领导力》
</t>
    </r>
    <r>
      <rPr>
        <sz val="6"/>
        <color theme="1"/>
        <rFont val="Microsoft YaHei UI"/>
        <charset val="134"/>
      </rPr>
      <t>本课程由中国90后研究第一人，企业高级咨询顾问、资深企业教练、关系作家韩庆峰老师面授，韩老师著有《直面矛盾》、《轻有力：用90后思维管理90后》等书，获得美国快公司杂志2015中国商业最具创意人物奖。</t>
    </r>
  </si>
  <si>
    <t>本课程面向企业董事长、总裁、CEO、总经理、HR总监、高层管理者，针对代际管理问题，目标定向，转换视角，超越互联网思维，激发以人为本的进行员工管理。系统讲授90后组织的战略管理理论，通过项目落地强化实践。</t>
  </si>
  <si>
    <t>营销中心</t>
  </si>
  <si>
    <r>
      <rPr>
        <sz val="9"/>
        <color theme="1"/>
        <rFont val="Microsoft YaHei UI"/>
        <charset val="134"/>
      </rPr>
      <t xml:space="preserve">战略制胜赢销中国
</t>
    </r>
    <r>
      <rPr>
        <sz val="6"/>
        <color theme="1"/>
        <rFont val="Microsoft YaHei UI"/>
        <charset val="134"/>
      </rPr>
      <t>由中欧国际工商学院创始人之一，1995年到2010年期间在中欧任教，时任拜耳市场战略教席教授柏唯良教授（Willem Burgers）面授</t>
    </r>
  </si>
  <si>
    <t>本课程深入探讨如何迎接来自全球的竞争挑战、如何调整营销策略以适应迅速多变的市场现实。我们将探索市场发展、分销渠道的管理、沟通和品牌经营战略以及中国的定价策略，并分析那些身处中国不同行业的企业案例，让学员充分了解当今中国市场所会面临的机遇和挑战。</t>
  </si>
  <si>
    <r>
      <rPr>
        <sz val="9"/>
        <color theme="1"/>
        <rFont val="Microsoft YaHei UI"/>
        <charset val="134"/>
      </rPr>
      <t xml:space="preserve">定价策略
</t>
    </r>
    <r>
      <rPr>
        <sz val="6"/>
        <color theme="1"/>
        <rFont val="Microsoft YaHei UI"/>
        <charset val="134"/>
      </rPr>
      <t>由中欧国际工商学院创始人之一，1995年到2010年期间在中欧任教，时任拜耳市场战略教席教授柏唯良教授（Willem Burgers）面授</t>
    </r>
  </si>
  <si>
    <t>本课程将通过深入实用的跨职能研究，分析定价战略对于挖掘或开发公司竞争优势的特殊作用，旨在帮助学员获取必要的信心和技能，制定卓越的定价战略和决策。我们将介绍一些实用的理论框架和全新的工具方法，用以科学解决最重要、同时也是最普遍的定价问题。我们还将研究在确定价格、分析如何制定可选定价方案时需要考虑的主要经济和心理因素。</t>
  </si>
  <si>
    <r>
      <rPr>
        <sz val="9"/>
        <color theme="1"/>
        <rFont val="Microsoft YaHei UI"/>
        <charset val="134"/>
      </rPr>
      <t xml:space="preserve">整合营销传播
</t>
    </r>
    <r>
      <rPr>
        <sz val="6"/>
        <color theme="1"/>
        <rFont val="Microsoft YaHei UI"/>
        <charset val="134"/>
      </rPr>
      <t>本课程由原北卡罗来纳大学新闻与大众传播学院“詹姆斯•L•奈特教席教授”、世界名人堂教授、劳特朋教授（Robert Lauterborn）面授。</t>
    </r>
  </si>
  <si>
    <t xml:space="preserve">本课程将帮助学员理解及运用整合营销传播核心概念，从广度及深度方面加深对客户的了解，帮助学员展开对市场营销及市场营销传播的新认识，学习一个实用的市场营销传播计划分析工具——行为时间线the Behavioral TimeLine®。帮助学员挑战固有的营销思维进一步，加深对媒体的理解，了解销售和市场营销之间的运作关系，增加学员评估广告创意方案的能力，进一步拓展学员对市场营销公共关系及促销的认识。通过全方位案例练习帮助学员巩固所学知识。 </t>
  </si>
  <si>
    <r>
      <rPr>
        <sz val="9"/>
        <color theme="1"/>
        <rFont val="Microsoft YaHei UI"/>
        <charset val="134"/>
      </rPr>
      <t xml:space="preserve">创意创新和传播
</t>
    </r>
    <r>
      <rPr>
        <sz val="6"/>
        <color theme="1"/>
        <rFont val="Microsoft YaHei UI"/>
        <charset val="134"/>
      </rPr>
      <t>由原北卡罗来纳大学新闻与大众传播学院“詹姆斯•L•奈特教席教授”、世界名人堂教授、劳特朋教授（Robert Lauterborn）面授。</t>
    </r>
  </si>
  <si>
    <t>什么是创意？创意就是创造一个新的主意。对于一个企业而言，这个新主意可能涉及技术、产品，也可能涉及市场营销、管理、体制、机制、战略、战术等。企业创意是创新的基础，我们这个时代，媒体传播技术、媒体传播方式的急剧变化正在重新塑造和重新构建人们相互依存的方式，以及我们个人生活的方方面面。它迫使我们几乎要重新思考和重新评估此前被视作理所当然的一切思想、一切行为和一切制度。为什么众多企业觉得创新如此之难呢？很大程度上是因为：创造某种全新的东西意味着需要想出许许多多的点子，同时明知其中绝大多数都将归于失败。很少有企业作好了准备，可以容忍不可避免的失败。作为一个企业家，不可能参与到创意设计的具体过程，但是需要了解创意设计的定位和全局。通过本课程的学习，帮助大家进一步了解营销传播计划的演变与发展，掌握一些实用的工具及概念，通过案例分析，学习如何将创意运用到整合营销传播中。</t>
  </si>
  <si>
    <r>
      <rPr>
        <sz val="9"/>
        <color theme="1"/>
        <rFont val="Microsoft YaHei UI"/>
        <charset val="134"/>
      </rPr>
      <t xml:space="preserve">消费者心理洞察和行为分析
</t>
    </r>
    <r>
      <rPr>
        <sz val="6"/>
        <color theme="1"/>
        <rFont val="Microsoft YaHei UI"/>
        <charset val="134"/>
      </rPr>
      <t>由美国乔治城大学麦克多诺商学院市场营销教授鲁克•瓦休教授（Luc Wathieu）面授，他曾在哈佛商学院任教10年，领导哈佛商学院的消费行为学研究和品牌管理课程，具有丰富的EMBA教学经验，曾在柏林的欧洲科技管理学院（ESMT）担任费列罗教席营销学教授和副教务长。</t>
    </r>
  </si>
  <si>
    <t>在市场瞬息万变的今天，企业制胜的前提是为客户创造价值，并说服客户实现购买。这需要企业的高管深入洞察消费者心理：消费者在考虑、感受、判断以及在不同品牌、产品、销售商间进行选择时，背后的心理活动；消费者如何被周边环境（包括家庭、文化、媒体等）所影响；消费者在选择和购买时的决策方式；消费者有限的知识和信息处理能力会如何影响其决策；当不同产品/服务对消费者的重要性时，消费者的动机和购买决策方式会如何变化；营销人员应该如何调整营销方式和策略，以更好地影响消费者。</t>
  </si>
  <si>
    <t>组织能力再造与企业家心智成长</t>
  </si>
  <si>
    <r>
      <rPr>
        <sz val="9"/>
        <color theme="1"/>
        <rFont val="Microsoft YaHei UI"/>
        <charset val="134"/>
      </rPr>
      <t xml:space="preserve">组织能力杨三角
</t>
    </r>
    <r>
      <rPr>
        <sz val="6"/>
        <color theme="1"/>
        <rFont val="Microsoft YaHei UI"/>
        <charset val="134"/>
      </rPr>
      <t>由中国内地首位组织能力杨三角授权讲师，企业CEO和高管教练、私董会领教李波老师面授。</t>
    </r>
  </si>
  <si>
    <t>本课程旨在提供系统的理论框架，帮助公司判断在新的战略方向上他们所应具备的组织能力，以及如何在新的组织能力基础上将员工能力、公司文化和组织治理等重新加以统一和整合。课程注重互动性和实用性，旨在帮助学员了解和学习一些重要概念和工具，并运用到他们公司的实际环境中去。在整个教学过程中，我们将采用多种教学方法，以激发学员的思维和学习兴趣，如课堂讲座、案例分析、最佳实践分享、和分组讨论等。</t>
  </si>
  <si>
    <r>
      <rPr>
        <sz val="9"/>
        <color theme="1"/>
        <rFont val="Microsoft YaHei UI"/>
        <charset val="134"/>
      </rPr>
      <t xml:space="preserve">企业隐形动力
</t>
    </r>
    <r>
      <rPr>
        <sz val="6"/>
        <color theme="1"/>
        <rFont val="Microsoft YaHei UI"/>
        <charset val="134"/>
      </rPr>
      <t>由上海交通大学企业家心智成长中心主任、企业隐形动力导师、组织/家庭系统排列导师、NLP执行时、完形导师、伟世达私董会教练陈彧老师面授。</t>
    </r>
  </si>
  <si>
    <t>本课程是目前国内大学中唯一以应用心理学和管理学深度结合的课程，商业和管理知识框架与现象学、心理学、系统科学、新科学结合，诠释企业管理和领导力模式的精髓，协助企业家探索和掌握运用系统动力的心法和技巧，支持管理能力、组织能力和业绩提升，更加透彻了解自我、组织发展动力和隐形动力。</t>
  </si>
  <si>
    <t>面授12天</t>
  </si>
  <si>
    <t>创业与创新中心</t>
  </si>
  <si>
    <r>
      <rPr>
        <sz val="9"/>
        <color theme="1"/>
        <rFont val="Microsoft YaHei UI"/>
        <charset val="134"/>
      </rPr>
      <t xml:space="preserve">组织变革与创新
</t>
    </r>
    <r>
      <rPr>
        <sz val="6"/>
        <color theme="1"/>
        <rFont val="Microsoft YaHei UI"/>
        <charset val="134"/>
      </rPr>
      <t>本课程由中国管理咨询/教练/培训名家李家强老师面授。李老师是中国最早一批国际化职业培训师的代表。摩托罗拉大学第一位中国籍培训师导师。美国芝加哥大学管理硕士。拥有近20年国内外政府、国企和霍尼韦尔、BP、柯达等全球500强企业的业务和管理工作经验</t>
    </r>
    <r>
      <rPr>
        <sz val="9"/>
        <color theme="1"/>
        <rFont val="Microsoft YaHei UI"/>
        <charset val="134"/>
      </rPr>
      <t>。</t>
    </r>
  </si>
  <si>
    <t>变革与创新既应是组织战略的一部分，更应该成为希望长寿的组织的文化基因！讲师将结合其在霍尼韦尔、柯达等世界500强企业亲身经历的组织变革以及全球领先的创新组织最佳实践，帮助学员掌握组织变革和创新思维的理论、方法和工具，并为学员所在组织面临的发展问题提供思路和出路。讲师可为学员所在组织提供变革与创新相关行动学习项目的咨询与实操服务。</t>
  </si>
  <si>
    <r>
      <rPr>
        <sz val="9"/>
        <color theme="1"/>
        <rFont val="Microsoft YaHei UI"/>
        <charset val="134"/>
      </rPr>
      <t xml:space="preserve">变革管理 
（丹麦引入国际版权课程）
</t>
    </r>
    <r>
      <rPr>
        <sz val="6"/>
        <color theme="1"/>
        <rFont val="Microsoft YaHei UI"/>
        <charset val="134"/>
      </rPr>
      <t>由中国内地首位组织能力杨三角授权讲师，企业CEO和高管教练、私董会领教李波老师面授。李老师是此课程的授权讲师。</t>
    </r>
  </si>
  <si>
    <t>企业变革非常复杂，它受到很多因素影响，变革的成功取决于团队的力量，需要管理者和变革带头人制定出可行方案，正确对待复杂性，俯瞰变革流程。“变革管理”沙盘模拟是一种理念，是专为帮助管理者完成变革而设计的一套技术。借助这些工具，管理者们可以制定出变革计划，同时他们也更加了解自己在变革中所扮演的角色。</t>
  </si>
  <si>
    <t>90后</t>
  </si>
  <si>
    <t>用“90后思维”领导90后-O2O-实战班</t>
  </si>
  <si>
    <t>线上课+2天线下</t>
  </si>
  <si>
    <t>次/不能超过30人班</t>
  </si>
  <si>
    <t>用“90后思维”领导90后-O2O-教练班</t>
  </si>
  <si>
    <t>线上课+3天线下+课程批改（计入1天工作量）</t>
  </si>
  <si>
    <t>绩效落地</t>
  </si>
  <si>
    <t>“绩效落地师培养”O2O授权认证</t>
  </si>
  <si>
    <t>3天线下工作坊（初级课）+60天线上中高级在线指导</t>
  </si>
  <si>
    <t>人/期</t>
  </si>
  <si>
    <t>郑磊&amp;江政内训课（非绩效落地师）</t>
  </si>
  <si>
    <t>只讲课，无任何后续辅导（也无任何线上课）</t>
  </si>
  <si>
    <t>人/天</t>
  </si>
  <si>
    <t>郑磊&amp;江政咨询项目</t>
  </si>
  <si>
    <t>包含课程调研、设计、交付、辅导</t>
  </si>
  <si>
    <t>按项目定制</t>
  </si>
  <si>
    <t>定制课</t>
  </si>
  <si>
    <t>定制企业内训</t>
  </si>
  <si>
    <t>见所附课程计划</t>
  </si>
  <si>
    <t>四、储值选单</t>
  </si>
  <si>
    <t>储值说明</t>
  </si>
  <si>
    <t>赠送红包比例</t>
  </si>
  <si>
    <t>实际红包</t>
  </si>
  <si>
    <t>储值金额</t>
  </si>
  <si>
    <t>除上述所购项目外，甲方决定一次性储值在所使用的平台。乙方愿意按储值金额给予比例的红包。
储值金额及红包可以用于购买乙方提供课程制作服务、选课中心可选的课程、视频会议等乙方产品与服务。</t>
  </si>
  <si>
    <t>付款说明</t>
  </si>
  <si>
    <t>付款计划</t>
  </si>
  <si>
    <t>甲方使用的平台域名为：</t>
  </si>
  <si>
    <t>服务订单确认</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</si>
</sst>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9">
    <font>
      <sz val="11"/>
      <color theme="1"/>
      <name val="DengXian"/>
      <charset val="134"/>
      <scheme val="minor"/>
    </font>
    <font>
      <sz val="9"/>
      <color theme="1"/>
      <name val="Microsoft YaHei UI"/>
      <charset val="134"/>
    </font>
    <font>
      <sz val="11"/>
      <color theme="1"/>
      <name val="Microsoft YaHei UI"/>
      <charset val="134"/>
    </font>
    <font>
      <b/>
      <sz val="16"/>
      <color theme="1"/>
      <name val="Microsoft YaHei UI"/>
      <charset val="134"/>
    </font>
    <font>
      <b/>
      <sz val="9"/>
      <color theme="1"/>
      <name val="Microsoft YaHei UI"/>
      <charset val="134"/>
    </font>
    <font>
      <b/>
      <sz val="10"/>
      <color theme="1"/>
      <name val="Microsoft YaHei UI"/>
      <charset val="134"/>
    </font>
    <font>
      <sz val="8"/>
      <color theme="1"/>
      <name val="Microsoft YaHei UI"/>
      <charset val="134"/>
    </font>
    <font>
      <sz val="8"/>
      <name val="Microsoft YaHei UI"/>
      <charset val="134"/>
    </font>
    <font>
      <sz val="9"/>
      <name val="Microsoft YaHei UI"/>
      <charset val="134"/>
    </font>
    <font>
      <sz val="6"/>
      <color theme="1"/>
      <name val="Microsoft YaHei UI"/>
      <charset val="134"/>
    </font>
    <font>
      <sz val="9"/>
      <color rgb="FF000000"/>
      <name val="Microsoft YaHei UI"/>
      <charset val="134"/>
    </font>
    <font>
      <u/>
      <sz val="11"/>
      <color theme="10"/>
      <name val="DengXian"/>
      <charset val="134"/>
      <scheme val="minor"/>
    </font>
    <font>
      <u/>
      <sz val="11"/>
      <color rgb="FF800080"/>
      <name val="DengXian"/>
      <charset val="0"/>
      <scheme val="minor"/>
    </font>
    <font>
      <sz val="11"/>
      <color rgb="FFFF0000"/>
      <name val="DengXian"/>
      <charset val="0"/>
      <scheme val="minor"/>
    </font>
    <font>
      <b/>
      <sz val="18"/>
      <color theme="3"/>
      <name val="DengXian"/>
      <charset val="134"/>
      <scheme val="minor"/>
    </font>
    <font>
      <i/>
      <sz val="11"/>
      <color rgb="FF7F7F7F"/>
      <name val="DengXian"/>
      <charset val="0"/>
      <scheme val="minor"/>
    </font>
    <font>
      <b/>
      <sz val="15"/>
      <color theme="3"/>
      <name val="DengXian"/>
      <charset val="134"/>
      <scheme val="minor"/>
    </font>
    <font>
      <b/>
      <sz val="13"/>
      <color theme="3"/>
      <name val="DengXian"/>
      <charset val="134"/>
      <scheme val="minor"/>
    </font>
    <font>
      <b/>
      <sz val="11"/>
      <color theme="3"/>
      <name val="DengXian"/>
      <charset val="134"/>
      <scheme val="minor"/>
    </font>
    <font>
      <sz val="11"/>
      <color rgb="FF3F3F76"/>
      <name val="DengXian"/>
      <charset val="0"/>
      <scheme val="minor"/>
    </font>
    <font>
      <b/>
      <sz val="11"/>
      <color rgb="FF3F3F3F"/>
      <name val="DengXian"/>
      <charset val="0"/>
      <scheme val="minor"/>
    </font>
    <font>
      <b/>
      <sz val="11"/>
      <color rgb="FFFA7D00"/>
      <name val="DengXian"/>
      <charset val="0"/>
      <scheme val="minor"/>
    </font>
    <font>
      <b/>
      <sz val="11"/>
      <color rgb="FFFFFFFF"/>
      <name val="DengXian"/>
      <charset val="0"/>
      <scheme val="minor"/>
    </font>
    <font>
      <sz val="11"/>
      <color rgb="FFFA7D00"/>
      <name val="DengXian"/>
      <charset val="0"/>
      <scheme val="minor"/>
    </font>
    <font>
      <b/>
      <sz val="11"/>
      <color theme="1"/>
      <name val="DengXian"/>
      <charset val="0"/>
      <scheme val="minor"/>
    </font>
    <font>
      <sz val="11"/>
      <color rgb="FF006100"/>
      <name val="DengXian"/>
      <charset val="0"/>
      <scheme val="minor"/>
    </font>
    <font>
      <sz val="11"/>
      <color rgb="FF9C0006"/>
      <name val="DengXian"/>
      <charset val="0"/>
      <scheme val="minor"/>
    </font>
    <font>
      <sz val="11"/>
      <color rgb="FF9C6500"/>
      <name val="DengXian"/>
      <charset val="0"/>
      <scheme val="minor"/>
    </font>
    <font>
      <sz val="11"/>
      <color theme="0"/>
      <name val="DengXian"/>
      <charset val="0"/>
      <scheme val="minor"/>
    </font>
    <font>
      <sz val="11"/>
      <color theme="1"/>
      <name val="DengXian"/>
      <charset val="0"/>
      <scheme val="minor"/>
    </font>
    <font>
      <sz val="11"/>
      <color indexed="8"/>
      <name val="宋体"/>
      <charset val="134"/>
    </font>
    <font>
      <b/>
      <sz val="11"/>
      <color indexed="52"/>
      <name val="宋体"/>
      <charset val="134"/>
    </font>
    <font>
      <sz val="12"/>
      <name val="宋体"/>
      <charset val="134"/>
    </font>
    <font>
      <sz val="11"/>
      <color indexed="9"/>
      <name val="宋体"/>
      <charset val="134"/>
    </font>
    <font>
      <b/>
      <sz val="11"/>
      <color indexed="63"/>
      <name val="宋体"/>
      <charset val="134"/>
    </font>
    <font>
      <sz val="11"/>
      <color indexed="60"/>
      <name val="宋体"/>
      <charset val="134"/>
    </font>
    <font>
      <sz val="12"/>
      <color theme="1"/>
      <name val="DengXian"/>
      <charset val="134"/>
      <scheme val="minor"/>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s>
  <fills count="5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22"/>
        <bgColor indexed="64"/>
      </patternFill>
    </fill>
    <fill>
      <patternFill patternType="solid">
        <fgColor indexed="46"/>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36"/>
        <bgColor indexed="64"/>
      </patternFill>
    </fill>
    <fill>
      <patternFill patternType="solid">
        <fgColor indexed="43"/>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1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57">
    <border>
      <left/>
      <right/>
      <top/>
      <bottom/>
      <diagonal/>
    </border>
    <border>
      <left/>
      <right/>
      <top/>
      <bottom style="thick">
        <color auto="1"/>
      </bottom>
      <diagonal/>
    </border>
    <border>
      <left/>
      <right/>
      <top/>
      <bottom style="double">
        <color auto="1"/>
      </bottom>
      <diagonal/>
    </border>
    <border>
      <left/>
      <right/>
      <top style="medium">
        <color theme="1" tint="0.249977111117893"/>
      </top>
      <bottom style="double">
        <color auto="1"/>
      </bottom>
      <diagonal/>
    </border>
    <border>
      <left/>
      <right/>
      <top style="double">
        <color auto="1"/>
      </top>
      <bottom style="thin">
        <color auto="1"/>
      </bottom>
      <diagonal/>
    </border>
    <border>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style="hair">
        <color auto="1"/>
      </left>
      <right style="hair">
        <color auto="1"/>
      </right>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top/>
      <bottom style="medium">
        <color auto="1"/>
      </bottom>
      <diagonal/>
    </border>
    <border>
      <left/>
      <right/>
      <top style="medium">
        <color auto="1"/>
      </top>
      <bottom/>
      <diagonal/>
    </border>
    <border>
      <left/>
      <right/>
      <top/>
      <bottom style="hair">
        <color theme="1" tint="0.249977111117893"/>
      </bottom>
      <diagonal/>
    </border>
    <border>
      <left/>
      <right/>
      <top style="hair">
        <color theme="1" tint="0.249977111117893"/>
      </top>
      <bottom style="double">
        <color auto="1"/>
      </bottom>
      <diagonal/>
    </border>
    <border>
      <left style="hair">
        <color auto="1"/>
      </left>
      <right style="hair">
        <color auto="1"/>
      </right>
      <top style="hair">
        <color auto="1"/>
      </top>
      <bottom/>
      <diagonal/>
    </border>
    <border>
      <left/>
      <right style="hair">
        <color auto="1"/>
      </right>
      <top style="hair">
        <color auto="1"/>
      </top>
      <bottom/>
      <diagonal/>
    </border>
    <border>
      <left/>
      <right style="hair">
        <color auto="1"/>
      </right>
      <top/>
      <bottom/>
      <diagonal/>
    </border>
    <border>
      <left/>
      <right/>
      <top/>
      <bottom style="thin">
        <color auto="1"/>
      </bottom>
      <diagonal/>
    </border>
    <border>
      <left/>
      <right/>
      <top style="thin">
        <color auto="1"/>
      </top>
      <bottom style="thin">
        <color auto="1"/>
      </bottom>
      <diagonal/>
    </border>
    <border>
      <left/>
      <right style="hair">
        <color theme="1" tint="0.249977111117893"/>
      </right>
      <top/>
      <bottom/>
      <diagonal/>
    </border>
    <border>
      <left style="hair">
        <color theme="1" tint="0.249977111117893"/>
      </left>
      <right/>
      <top style="thin">
        <color auto="1"/>
      </top>
      <bottom/>
      <diagonal/>
    </border>
    <border>
      <left/>
      <right/>
      <top style="thin">
        <color auto="1"/>
      </top>
      <bottom/>
      <diagonal/>
    </border>
    <border>
      <left style="hair">
        <color theme="1" tint="0.249977111117893"/>
      </left>
      <right/>
      <top/>
      <bottom/>
      <diagonal/>
    </border>
    <border>
      <left/>
      <right style="hair">
        <color theme="1" tint="0.249977111117893"/>
      </right>
      <top/>
      <bottom style="double">
        <color theme="1" tint="0.249977111117893"/>
      </bottom>
      <diagonal/>
    </border>
    <border>
      <left style="hair">
        <color theme="1" tint="0.249977111117893"/>
      </left>
      <right/>
      <top/>
      <bottom style="double">
        <color auto="1"/>
      </bottom>
      <diagonal/>
    </border>
    <border>
      <left/>
      <right/>
      <top/>
      <bottom style="double">
        <color theme="1" tint="0.249977111117893"/>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4" borderId="40"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1" applyNumberFormat="0" applyFill="0" applyAlignment="0" applyProtection="0">
      <alignment vertical="center"/>
    </xf>
    <xf numFmtId="0" fontId="17" fillId="0" borderId="41" applyNumberFormat="0" applyFill="0" applyAlignment="0" applyProtection="0">
      <alignment vertical="center"/>
    </xf>
    <xf numFmtId="0" fontId="18" fillId="0" borderId="42" applyNumberFormat="0" applyFill="0" applyAlignment="0" applyProtection="0">
      <alignment vertical="center"/>
    </xf>
    <xf numFmtId="0" fontId="18" fillId="0" borderId="0" applyNumberFormat="0" applyFill="0" applyBorder="0" applyAlignment="0" applyProtection="0">
      <alignment vertical="center"/>
    </xf>
    <xf numFmtId="0" fontId="19" fillId="5" borderId="43" applyNumberFormat="0" applyAlignment="0" applyProtection="0">
      <alignment vertical="center"/>
    </xf>
    <xf numFmtId="0" fontId="20" fillId="6" borderId="44" applyNumberFormat="0" applyAlignment="0" applyProtection="0">
      <alignment vertical="center"/>
    </xf>
    <xf numFmtId="0" fontId="21" fillId="6" borderId="43" applyNumberFormat="0" applyAlignment="0" applyProtection="0">
      <alignment vertical="center"/>
    </xf>
    <xf numFmtId="0" fontId="22" fillId="7" borderId="45" applyNumberFormat="0" applyAlignment="0" applyProtection="0">
      <alignment vertical="center"/>
    </xf>
    <xf numFmtId="0" fontId="23" fillId="0" borderId="46" applyNumberFormat="0" applyFill="0" applyAlignment="0" applyProtection="0">
      <alignment vertical="center"/>
    </xf>
    <xf numFmtId="0" fontId="24" fillId="0" borderId="47"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30" fillId="35" borderId="0" applyNumberFormat="0" applyBorder="0" applyAlignment="0" applyProtection="0">
      <alignment vertical="center"/>
    </xf>
    <xf numFmtId="0" fontId="31" fillId="36" borderId="48" applyNumberFormat="0" applyAlignment="0" applyProtection="0">
      <alignment vertical="center"/>
    </xf>
    <xf numFmtId="0" fontId="0" fillId="0" borderId="0"/>
    <xf numFmtId="0" fontId="30" fillId="37" borderId="0" applyNumberFormat="0" applyBorder="0" applyAlignment="0" applyProtection="0">
      <alignment vertical="center"/>
    </xf>
    <xf numFmtId="0" fontId="32" fillId="38" borderId="49" applyNumberFormat="0" applyFont="0" applyAlignment="0" applyProtection="0">
      <alignment vertical="center"/>
    </xf>
    <xf numFmtId="0" fontId="30" fillId="39" borderId="0" applyNumberFormat="0" applyBorder="0" applyAlignment="0" applyProtection="0">
      <alignment vertical="center"/>
    </xf>
    <xf numFmtId="0" fontId="30" fillId="40" borderId="0" applyNumberFormat="0" applyBorder="0" applyAlignment="0" applyProtection="0">
      <alignment vertical="center"/>
    </xf>
    <xf numFmtId="0" fontId="30" fillId="39" borderId="0" applyNumberFormat="0" applyBorder="0" applyAlignment="0" applyProtection="0">
      <alignment vertical="center"/>
    </xf>
    <xf numFmtId="0" fontId="33" fillId="41" borderId="0" applyNumberFormat="0" applyBorder="0" applyAlignment="0" applyProtection="0">
      <alignment vertical="center"/>
    </xf>
    <xf numFmtId="0" fontId="34" fillId="36" borderId="50" applyNumberFormat="0" applyAlignment="0" applyProtection="0">
      <alignment vertical="center"/>
    </xf>
    <xf numFmtId="0" fontId="35" fillId="42" borderId="0" applyNumberFormat="0" applyBorder="0" applyAlignment="0" applyProtection="0">
      <alignment vertical="center"/>
    </xf>
    <xf numFmtId="0" fontId="30" fillId="43" borderId="0" applyNumberFormat="0" applyBorder="0" applyAlignment="0" applyProtection="0">
      <alignment vertical="center"/>
    </xf>
    <xf numFmtId="0" fontId="34" fillId="36" borderId="50" applyNumberFormat="0" applyAlignment="0" applyProtection="0">
      <alignment vertical="center"/>
    </xf>
    <xf numFmtId="0" fontId="30" fillId="44" borderId="0" applyNumberFormat="0" applyBorder="0" applyAlignment="0" applyProtection="0">
      <alignment vertical="center"/>
    </xf>
    <xf numFmtId="0" fontId="30" fillId="45" borderId="0" applyNumberFormat="0" applyBorder="0" applyAlignment="0" applyProtection="0">
      <alignment vertical="center"/>
    </xf>
    <xf numFmtId="0" fontId="32" fillId="0" borderId="0">
      <alignment vertical="center"/>
    </xf>
    <xf numFmtId="0" fontId="30" fillId="37" borderId="0" applyNumberFormat="0" applyBorder="0" applyAlignment="0" applyProtection="0">
      <alignment vertical="center"/>
    </xf>
    <xf numFmtId="0" fontId="30" fillId="46" borderId="0" applyNumberFormat="0" applyBorder="0" applyAlignment="0" applyProtection="0">
      <alignment vertical="center"/>
    </xf>
    <xf numFmtId="0" fontId="30" fillId="47" borderId="0" applyNumberFormat="0" applyBorder="0" applyAlignment="0" applyProtection="0">
      <alignment vertical="center"/>
    </xf>
    <xf numFmtId="0" fontId="31" fillId="36" borderId="48" applyNumberFormat="0" applyAlignment="0" applyProtection="0">
      <alignment vertical="center"/>
    </xf>
    <xf numFmtId="0" fontId="30" fillId="48" borderId="0" applyNumberFormat="0" applyBorder="0" applyAlignment="0" applyProtection="0">
      <alignment vertical="center"/>
    </xf>
    <xf numFmtId="0" fontId="33" fillId="49" borderId="0" applyNumberFormat="0" applyBorder="0" applyAlignment="0" applyProtection="0">
      <alignment vertical="center"/>
    </xf>
    <xf numFmtId="0" fontId="36" fillId="0" borderId="0"/>
    <xf numFmtId="0" fontId="33" fillId="40" borderId="0" applyNumberFormat="0" applyBorder="0" applyAlignment="0" applyProtection="0">
      <alignment vertical="center"/>
    </xf>
    <xf numFmtId="0" fontId="33" fillId="48" borderId="0" applyNumberFormat="0" applyBorder="0" applyAlignment="0" applyProtection="0">
      <alignment vertical="center"/>
    </xf>
    <xf numFmtId="0" fontId="33" fillId="50" borderId="0" applyNumberFormat="0" applyBorder="0" applyAlignment="0" applyProtection="0">
      <alignment vertical="center"/>
    </xf>
    <xf numFmtId="0" fontId="33" fillId="51" borderId="0" applyNumberFormat="0" applyBorder="0" applyAlignment="0" applyProtection="0">
      <alignment vertical="center"/>
    </xf>
    <xf numFmtId="0" fontId="37" fillId="0" borderId="51" applyNumberFormat="0" applyFill="0" applyAlignment="0" applyProtection="0">
      <alignment vertical="center"/>
    </xf>
    <xf numFmtId="0" fontId="38" fillId="0" borderId="52" applyNumberFormat="0" applyFill="0" applyAlignment="0" applyProtection="0">
      <alignment vertical="center"/>
    </xf>
    <xf numFmtId="0" fontId="39" fillId="0" borderId="53" applyNumberFormat="0" applyFill="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44" borderId="0" applyNumberFormat="0" applyBorder="0" applyAlignment="0" applyProtection="0">
      <alignment vertical="center"/>
    </xf>
    <xf numFmtId="0" fontId="32" fillId="0" borderId="0">
      <alignment vertical="center"/>
    </xf>
    <xf numFmtId="0" fontId="0" fillId="0" borderId="0">
      <alignment vertical="center"/>
    </xf>
    <xf numFmtId="0" fontId="42" fillId="45" borderId="0" applyNumberFormat="0" applyBorder="0" applyAlignment="0" applyProtection="0">
      <alignment vertical="center"/>
    </xf>
    <xf numFmtId="0" fontId="43" fillId="0" borderId="54" applyNumberFormat="0" applyFill="0" applyAlignment="0" applyProtection="0">
      <alignment vertical="center"/>
    </xf>
    <xf numFmtId="0" fontId="43" fillId="0" borderId="54" applyNumberFormat="0" applyFill="0" applyAlignment="0" applyProtection="0">
      <alignment vertical="center"/>
    </xf>
    <xf numFmtId="0" fontId="44" fillId="52" borderId="55" applyNumberForma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56" applyNumberFormat="0" applyFill="0" applyAlignment="0" applyProtection="0">
      <alignment vertical="center"/>
    </xf>
    <xf numFmtId="0" fontId="33" fillId="53" borderId="0" applyNumberFormat="0" applyBorder="0" applyAlignment="0" applyProtection="0">
      <alignment vertical="center"/>
    </xf>
    <xf numFmtId="0" fontId="33" fillId="54" borderId="0" applyNumberFormat="0" applyBorder="0" applyAlignment="0" applyProtection="0">
      <alignment vertical="center"/>
    </xf>
    <xf numFmtId="0" fontId="33" fillId="55" borderId="0" applyNumberFormat="0" applyBorder="0" applyAlignment="0" applyProtection="0">
      <alignment vertical="center"/>
    </xf>
    <xf numFmtId="0" fontId="33" fillId="41" borderId="0" applyNumberFormat="0" applyBorder="0" applyAlignment="0" applyProtection="0">
      <alignment vertical="center"/>
    </xf>
    <xf numFmtId="0" fontId="33" fillId="50" borderId="0" applyNumberFormat="0" applyBorder="0" applyAlignment="0" applyProtection="0">
      <alignment vertical="center"/>
    </xf>
    <xf numFmtId="0" fontId="33" fillId="56" borderId="0" applyNumberFormat="0" applyBorder="0" applyAlignment="0" applyProtection="0">
      <alignment vertical="center"/>
    </xf>
    <xf numFmtId="0" fontId="48" fillId="47" borderId="48" applyNumberFormat="0" applyAlignment="0" applyProtection="0">
      <alignment vertical="center"/>
    </xf>
    <xf numFmtId="0" fontId="48" fillId="47" borderId="48" applyNumberFormat="0" applyAlignment="0" applyProtection="0">
      <alignment vertical="center"/>
    </xf>
    <xf numFmtId="0" fontId="32" fillId="38" borderId="49" applyNumberFormat="0" applyFont="0" applyAlignment="0" applyProtection="0">
      <alignment vertical="center"/>
    </xf>
    <xf numFmtId="0" fontId="32" fillId="38" borderId="49" applyNumberFormat="0" applyFont="0" applyAlignment="0" applyProtection="0">
      <alignment vertical="center"/>
    </xf>
    <xf numFmtId="0" fontId="32" fillId="38" borderId="49" applyNumberFormat="0" applyFont="0" applyAlignment="0" applyProtection="0">
      <alignment vertical="center"/>
    </xf>
  </cellStyleXfs>
  <cellXfs count="195">
    <xf numFmtId="0" fontId="0" fillId="0" borderId="0" xfId="0">
      <alignment vertical="center"/>
    </xf>
    <xf numFmtId="0" fontId="1" fillId="2" borderId="0" xfId="0" applyFont="1" applyFill="1">
      <alignment vertical="center"/>
    </xf>
    <xf numFmtId="0" fontId="2" fillId="0" borderId="0" xfId="0" applyFont="1">
      <alignment vertical="center"/>
    </xf>
    <xf numFmtId="0" fontId="3" fillId="2" borderId="0" xfId="0" applyFont="1" applyFill="1" applyBorder="1" applyAlignment="1">
      <alignment horizontal="left" vertical="center"/>
    </xf>
    <xf numFmtId="0" fontId="3" fillId="2" borderId="0" xfId="0" applyFont="1" applyFill="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1" fillId="2" borderId="2" xfId="0" applyFont="1" applyFill="1" applyBorder="1">
      <alignment vertical="center"/>
    </xf>
    <xf numFmtId="0" fontId="3" fillId="2" borderId="3" xfId="0" applyFont="1" applyFill="1" applyBorder="1" applyAlignment="1">
      <alignment vertical="center"/>
    </xf>
    <xf numFmtId="0" fontId="4" fillId="2" borderId="4" xfId="0" applyFont="1" applyFill="1" applyBorder="1">
      <alignment vertical="center"/>
    </xf>
    <xf numFmtId="0" fontId="3" fillId="2" borderId="4" xfId="0" applyFont="1" applyFill="1" applyBorder="1" applyAlignment="1">
      <alignment vertical="center"/>
    </xf>
    <xf numFmtId="0" fontId="4" fillId="0" borderId="5" xfId="0" applyFont="1" applyBorder="1" applyAlignment="1">
      <alignment horizontal="center" vertical="center"/>
    </xf>
    <xf numFmtId="0" fontId="1" fillId="0" borderId="6" xfId="0" applyFont="1" applyBorder="1" applyAlignment="1">
      <alignment horizontal="left" vertical="center"/>
    </xf>
    <xf numFmtId="0" fontId="1" fillId="0" borderId="7" xfId="0" applyFont="1" applyBorder="1" applyAlignment="1">
      <alignment horizontal="left" vertical="center"/>
    </xf>
    <xf numFmtId="0" fontId="1" fillId="0" borderId="5" xfId="0" applyFont="1" applyBorder="1" applyAlignment="1">
      <alignment horizontal="lef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9" xfId="0" applyFont="1" applyBorder="1" applyAlignment="1">
      <alignment horizontal="left" vertical="center"/>
    </xf>
    <xf numFmtId="0" fontId="4" fillId="0" borderId="12" xfId="0" applyFont="1" applyBorder="1" applyAlignment="1">
      <alignment horizontal="center" vertical="center"/>
    </xf>
    <xf numFmtId="0" fontId="1" fillId="0" borderId="12" xfId="0" applyFont="1" applyBorder="1" applyAlignment="1">
      <alignment horizontal="center" vertical="center"/>
    </xf>
    <xf numFmtId="0" fontId="4" fillId="0" borderId="13" xfId="0" applyFont="1" applyBorder="1" applyAlignment="1">
      <alignment horizontal="center" vertical="center"/>
    </xf>
    <xf numFmtId="49" fontId="1" fillId="0" borderId="14" xfId="0" applyNumberFormat="1" applyFont="1" applyBorder="1" applyAlignment="1">
      <alignment horizontal="left" vertical="center"/>
    </xf>
    <xf numFmtId="49" fontId="1" fillId="0" borderId="15" xfId="0" applyNumberFormat="1" applyFont="1" applyBorder="1" applyAlignment="1">
      <alignment horizontal="left" vertical="center"/>
    </xf>
    <xf numFmtId="49" fontId="1" fillId="0" borderId="13" xfId="0" applyNumberFormat="1" applyFont="1" applyBorder="1" applyAlignment="1">
      <alignment horizontal="left" vertical="center"/>
    </xf>
    <xf numFmtId="0" fontId="4" fillId="0" borderId="16" xfId="0" applyFont="1" applyBorder="1" applyAlignment="1">
      <alignment horizontal="center" vertical="center"/>
    </xf>
    <xf numFmtId="0" fontId="1" fillId="0" borderId="16" xfId="0" applyFont="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8" xfId="0" applyFont="1" applyBorder="1" applyAlignment="1">
      <alignment horizontal="center" vertical="center"/>
    </xf>
    <xf numFmtId="0" fontId="1" fillId="0" borderId="9" xfId="0" applyFont="1" applyBorder="1" applyAlignment="1">
      <alignment horizontal="center" vertical="center"/>
    </xf>
    <xf numFmtId="49" fontId="1" fillId="0" borderId="12" xfId="0" applyNumberFormat="1" applyFont="1" applyBorder="1" applyAlignment="1">
      <alignment horizontal="left" vertical="center"/>
    </xf>
    <xf numFmtId="0" fontId="1" fillId="0" borderId="13" xfId="0" applyFont="1" applyBorder="1" applyAlignment="1">
      <alignment horizontal="left" vertical="center"/>
    </xf>
    <xf numFmtId="0" fontId="1" fillId="0" borderId="16" xfId="0" applyFont="1" applyBorder="1" applyAlignment="1">
      <alignment horizontal="left" vertical="center"/>
    </xf>
    <xf numFmtId="0" fontId="4" fillId="2" borderId="0" xfId="0" applyFont="1" applyFill="1" applyBorder="1" applyAlignment="1">
      <alignment horizontal="left" vertical="center"/>
    </xf>
    <xf numFmtId="176" fontId="4" fillId="2" borderId="17" xfId="0" applyNumberFormat="1" applyFont="1" applyFill="1" applyBorder="1" applyAlignment="1" applyProtection="1">
      <alignment horizontal="center" vertical="center"/>
      <protection hidden="1"/>
    </xf>
    <xf numFmtId="176" fontId="1" fillId="2" borderId="19" xfId="0" applyNumberFormat="1" applyFont="1" applyFill="1" applyBorder="1" applyAlignment="1" applyProtection="1">
      <alignment horizontal="left" vertical="center"/>
      <protection hidden="1"/>
    </xf>
    <xf numFmtId="176" fontId="1" fillId="2" borderId="20" xfId="0" applyNumberFormat="1" applyFont="1" applyFill="1" applyBorder="1" applyAlignment="1" applyProtection="1">
      <alignment horizontal="left" vertical="center"/>
      <protection hidden="1"/>
    </xf>
    <xf numFmtId="176" fontId="1" fillId="2" borderId="17" xfId="0" applyNumberFormat="1" applyFont="1" applyFill="1" applyBorder="1" applyAlignment="1" applyProtection="1">
      <alignment horizontal="left" vertical="center"/>
      <protection hidden="1"/>
    </xf>
    <xf numFmtId="176" fontId="4" fillId="2" borderId="18" xfId="0" applyNumberFormat="1" applyFont="1" applyFill="1" applyBorder="1" applyAlignment="1" applyProtection="1">
      <alignment horizontal="center" vertical="center"/>
      <protection hidden="1"/>
    </xf>
    <xf numFmtId="176" fontId="4" fillId="2" borderId="13" xfId="0" applyNumberFormat="1" applyFont="1" applyFill="1" applyBorder="1" applyAlignment="1" applyProtection="1">
      <alignment horizontal="center" vertical="center"/>
      <protection hidden="1"/>
    </xf>
    <xf numFmtId="176" fontId="1" fillId="2" borderId="14" xfId="0" applyNumberFormat="1" applyFont="1" applyFill="1" applyBorder="1" applyAlignment="1" applyProtection="1">
      <alignment horizontal="left" vertical="center"/>
      <protection hidden="1"/>
    </xf>
    <xf numFmtId="176" fontId="1" fillId="2" borderId="15" xfId="0" applyNumberFormat="1" applyFont="1" applyFill="1" applyBorder="1" applyAlignment="1" applyProtection="1">
      <alignment horizontal="left" vertical="center"/>
      <protection hidden="1"/>
    </xf>
    <xf numFmtId="176" fontId="1" fillId="2" borderId="13" xfId="0" applyNumberFormat="1" applyFont="1" applyFill="1" applyBorder="1" applyAlignment="1" applyProtection="1">
      <alignment horizontal="left" vertical="center"/>
      <protection hidden="1"/>
    </xf>
    <xf numFmtId="176" fontId="4" fillId="2" borderId="16" xfId="0" applyNumberFormat="1" applyFont="1" applyFill="1" applyBorder="1" applyAlignment="1" applyProtection="1">
      <alignment horizontal="center" vertical="center"/>
      <protection hidden="1"/>
    </xf>
    <xf numFmtId="0" fontId="4" fillId="2" borderId="21" xfId="0" applyFont="1" applyFill="1" applyBorder="1" applyAlignment="1">
      <alignment horizontal="left" vertical="center"/>
    </xf>
    <xf numFmtId="0" fontId="4" fillId="2" borderId="22" xfId="0" applyFont="1" applyFill="1" applyBorder="1" applyAlignment="1">
      <alignment horizontal="left" vertical="top" wrapText="1"/>
    </xf>
    <xf numFmtId="0" fontId="5" fillId="0" borderId="0" xfId="0" applyFont="1">
      <alignment vertical="center"/>
    </xf>
    <xf numFmtId="0" fontId="1" fillId="2" borderId="0" xfId="0" applyFont="1" applyFill="1" applyBorder="1" applyAlignment="1" applyProtection="1">
      <alignment horizontal="right" vertical="center"/>
      <protection hidden="1"/>
    </xf>
    <xf numFmtId="176" fontId="6" fillId="2" borderId="0" xfId="0" applyNumberFormat="1" applyFont="1" applyFill="1" applyBorder="1" applyAlignment="1" applyProtection="1">
      <alignment horizontal="left" vertical="center" wrapText="1"/>
      <protection locked="0" hidden="1"/>
    </xf>
    <xf numFmtId="0" fontId="4" fillId="2" borderId="17" xfId="0" applyFont="1" applyFill="1" applyBorder="1" applyAlignment="1" applyProtection="1">
      <alignment horizontal="center" vertical="center"/>
      <protection hidden="1"/>
    </xf>
    <xf numFmtId="0" fontId="4" fillId="2" borderId="18" xfId="0" applyFont="1" applyFill="1" applyBorder="1" applyAlignment="1" applyProtection="1">
      <alignment horizontal="center" vertical="center"/>
      <protection hidden="1"/>
    </xf>
    <xf numFmtId="0" fontId="1" fillId="2" borderId="9" xfId="0" applyFont="1" applyFill="1" applyBorder="1" applyAlignment="1" applyProtection="1">
      <alignment horizontal="right" vertical="center"/>
      <protection hidden="1"/>
    </xf>
    <xf numFmtId="0" fontId="1" fillId="2" borderId="12" xfId="0" applyFont="1" applyFill="1" applyBorder="1" applyAlignment="1" applyProtection="1">
      <alignment horizontal="right" vertical="center"/>
      <protection hidden="1"/>
    </xf>
    <xf numFmtId="176" fontId="7" fillId="2" borderId="12" xfId="0" applyNumberFormat="1" applyFont="1" applyFill="1" applyBorder="1" applyAlignment="1" applyProtection="1">
      <alignment horizontal="left" vertical="center" wrapText="1"/>
      <protection locked="0" hidden="1"/>
    </xf>
    <xf numFmtId="176" fontId="6" fillId="2" borderId="12" xfId="0" applyNumberFormat="1" applyFont="1" applyFill="1" applyBorder="1" applyAlignment="1" applyProtection="1">
      <alignment horizontal="left" vertical="center"/>
      <protection locked="0" hidden="1"/>
    </xf>
    <xf numFmtId="0" fontId="8" fillId="2" borderId="9" xfId="0" applyFont="1" applyFill="1" applyBorder="1" applyAlignment="1" applyProtection="1">
      <alignment horizontal="right" vertical="center"/>
      <protection hidden="1"/>
    </xf>
    <xf numFmtId="0" fontId="8" fillId="2" borderId="12" xfId="0" applyFont="1" applyFill="1" applyBorder="1" applyAlignment="1" applyProtection="1">
      <alignment horizontal="right" vertical="center"/>
      <protection hidden="1"/>
    </xf>
    <xf numFmtId="176" fontId="6" fillId="2" borderId="10" xfId="0" applyNumberFormat="1" applyFont="1" applyFill="1" applyBorder="1" applyAlignment="1" applyProtection="1">
      <alignment horizontal="left" vertical="center" wrapText="1"/>
      <protection locked="0" hidden="1"/>
    </xf>
    <xf numFmtId="176" fontId="6" fillId="2" borderId="11" xfId="0" applyNumberFormat="1" applyFont="1" applyFill="1" applyBorder="1" applyAlignment="1" applyProtection="1">
      <alignment horizontal="left" vertical="center" wrapText="1"/>
      <protection locked="0" hidden="1"/>
    </xf>
    <xf numFmtId="176" fontId="6" fillId="2" borderId="9" xfId="0" applyNumberFormat="1" applyFont="1" applyFill="1" applyBorder="1" applyAlignment="1" applyProtection="1">
      <alignment horizontal="left" vertical="center" wrapText="1"/>
      <protection locked="0" hidden="1"/>
    </xf>
    <xf numFmtId="0" fontId="8" fillId="2" borderId="13" xfId="0" applyFont="1" applyFill="1" applyBorder="1" applyAlignment="1" applyProtection="1">
      <alignment horizontal="right" vertical="center"/>
      <protection hidden="1"/>
    </xf>
    <xf numFmtId="0" fontId="8" fillId="2" borderId="16" xfId="0" applyFont="1" applyFill="1" applyBorder="1" applyAlignment="1" applyProtection="1">
      <alignment horizontal="right" vertical="center"/>
      <protection hidden="1"/>
    </xf>
    <xf numFmtId="176" fontId="6" fillId="2" borderId="16" xfId="0" applyNumberFormat="1" applyFont="1" applyFill="1" applyBorder="1" applyAlignment="1" applyProtection="1">
      <alignment horizontal="left" vertical="center"/>
      <protection locked="0" hidden="1"/>
    </xf>
    <xf numFmtId="0" fontId="4" fillId="0" borderId="20" xfId="0" applyFont="1" applyBorder="1" applyAlignment="1">
      <alignment horizontal="center" vertical="center"/>
    </xf>
    <xf numFmtId="0" fontId="4" fillId="0" borderId="17" xfId="0" applyFont="1" applyBorder="1" applyAlignment="1">
      <alignment horizontal="center" vertical="center"/>
    </xf>
    <xf numFmtId="0" fontId="4" fillId="0" borderId="19" xfId="0" applyFont="1" applyBorder="1" applyAlignment="1">
      <alignment horizontal="center" vertical="center"/>
    </xf>
    <xf numFmtId="0" fontId="1" fillId="0" borderId="11" xfId="0" applyFont="1" applyBorder="1" applyAlignment="1">
      <alignment horizontal="center"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9" xfId="0" applyFont="1" applyBorder="1" applyAlignment="1">
      <alignment horizontal="left" vertical="center"/>
    </xf>
    <xf numFmtId="0" fontId="1" fillId="0" borderId="11" xfId="0" applyFont="1" applyFill="1" applyBorder="1" applyAlignment="1">
      <alignment horizontal="center" vertical="center"/>
    </xf>
    <xf numFmtId="0" fontId="1" fillId="0" borderId="9" xfId="0" applyFont="1" applyFill="1" applyBorder="1" applyAlignment="1">
      <alignment horizontal="center" vertical="center"/>
    </xf>
    <xf numFmtId="0" fontId="6" fillId="0" borderId="10" xfId="0" applyFont="1" applyFill="1" applyBorder="1" applyAlignment="1">
      <alignment horizontal="left" vertical="center"/>
    </xf>
    <xf numFmtId="0" fontId="6" fillId="0" borderId="11" xfId="0" applyFont="1" applyFill="1" applyBorder="1" applyAlignment="1">
      <alignment horizontal="left" vertical="center"/>
    </xf>
    <xf numFmtId="0" fontId="6" fillId="0" borderId="9" xfId="0" applyFont="1" applyFill="1" applyBorder="1" applyAlignment="1">
      <alignment horizontal="left" vertical="center"/>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0" borderId="9" xfId="0" applyFont="1" applyBorder="1" applyAlignment="1">
      <alignment horizontal="left" vertical="center" wrapText="1"/>
    </xf>
    <xf numFmtId="0" fontId="1" fillId="2" borderId="0" xfId="0" applyFont="1" applyFill="1" applyAlignment="1">
      <alignment horizontal="right" vertical="center"/>
    </xf>
    <xf numFmtId="49" fontId="1" fillId="2" borderId="23" xfId="0" applyNumberFormat="1" applyFont="1" applyFill="1" applyBorder="1" applyAlignment="1" applyProtection="1">
      <alignment horizontal="left" vertical="center"/>
      <protection locked="0"/>
    </xf>
    <xf numFmtId="0" fontId="1" fillId="2" borderId="0" xfId="0" applyFont="1" applyFill="1" applyBorder="1" applyAlignment="1">
      <alignment horizontal="right" vertical="center"/>
    </xf>
    <xf numFmtId="0" fontId="1" fillId="2" borderId="2"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4" xfId="0" applyFont="1" applyFill="1" applyBorder="1">
      <alignment vertical="center"/>
    </xf>
    <xf numFmtId="0" fontId="1" fillId="2" borderId="4"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6" xfId="0" applyFont="1" applyFill="1" applyBorder="1" applyAlignment="1">
      <alignment horizontal="center"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2" xfId="0" applyFont="1" applyBorder="1" applyAlignment="1">
      <alignment horizontal="left" vertical="center"/>
    </xf>
    <xf numFmtId="0" fontId="4" fillId="0" borderId="10" xfId="0" applyFont="1" applyBorder="1" applyAlignment="1">
      <alignment horizontal="center" vertical="center"/>
    </xf>
    <xf numFmtId="0" fontId="1" fillId="0" borderId="14" xfId="0" applyFont="1" applyBorder="1" applyAlignment="1">
      <alignment horizontal="center" vertical="center"/>
    </xf>
    <xf numFmtId="0" fontId="4" fillId="2" borderId="18" xfId="0" applyFont="1" applyFill="1" applyBorder="1" applyAlignment="1" applyProtection="1">
      <alignment horizontal="center" vertical="center"/>
      <protection locked="0" hidden="1"/>
    </xf>
    <xf numFmtId="0" fontId="1" fillId="2" borderId="19" xfId="0" applyFont="1" applyFill="1" applyBorder="1" applyAlignment="1" applyProtection="1">
      <alignment horizontal="center" vertical="center"/>
      <protection locked="0" hidden="1"/>
    </xf>
    <xf numFmtId="0" fontId="1" fillId="2" borderId="20" xfId="0" applyFont="1" applyFill="1" applyBorder="1" applyAlignment="1" applyProtection="1">
      <alignment horizontal="center" vertical="center"/>
      <protection locked="0" hidden="1"/>
    </xf>
    <xf numFmtId="0" fontId="4" fillId="2" borderId="16" xfId="0" applyFont="1" applyFill="1" applyBorder="1" applyAlignment="1" applyProtection="1">
      <alignment horizontal="center" vertical="center"/>
      <protection locked="0" hidden="1"/>
    </xf>
    <xf numFmtId="0" fontId="1" fillId="2" borderId="14" xfId="0" applyFont="1" applyFill="1" applyBorder="1" applyAlignment="1" applyProtection="1">
      <alignment horizontal="center" vertical="center"/>
      <protection locked="0" hidden="1"/>
    </xf>
    <xf numFmtId="0" fontId="1" fillId="2" borderId="15" xfId="0" applyFont="1" applyFill="1" applyBorder="1" applyAlignment="1" applyProtection="1">
      <alignment horizontal="center" vertical="center"/>
      <protection locked="0" hidden="1"/>
    </xf>
    <xf numFmtId="176" fontId="1" fillId="2" borderId="0" xfId="0" applyNumberFormat="1" applyFont="1" applyFill="1" applyBorder="1" applyAlignment="1" applyProtection="1">
      <alignment horizontal="center" vertical="center"/>
      <protection hidden="1"/>
    </xf>
    <xf numFmtId="176" fontId="1" fillId="2" borderId="0" xfId="0" applyNumberFormat="1" applyFont="1" applyFill="1" applyBorder="1" applyAlignment="1" applyProtection="1">
      <alignment vertical="center"/>
      <protection hidden="1"/>
    </xf>
    <xf numFmtId="0" fontId="8" fillId="2" borderId="0" xfId="0" applyFont="1" applyFill="1" applyBorder="1" applyAlignment="1" applyProtection="1">
      <alignment horizontal="center" vertical="center"/>
      <protection locked="0" hidden="1"/>
    </xf>
    <xf numFmtId="176" fontId="4" fillId="2" borderId="19"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horizontal="center" vertical="center"/>
      <protection hidden="1"/>
    </xf>
    <xf numFmtId="176" fontId="1" fillId="2" borderId="12" xfId="0" applyNumberFormat="1" applyFont="1" applyFill="1" applyBorder="1" applyAlignment="1" applyProtection="1">
      <alignment vertical="center"/>
      <protection hidden="1"/>
    </xf>
    <xf numFmtId="0" fontId="8" fillId="2" borderId="12" xfId="0" applyFont="1" applyFill="1" applyBorder="1" applyAlignment="1" applyProtection="1">
      <alignment horizontal="center" vertical="center"/>
      <protection locked="0" hidden="1"/>
    </xf>
    <xf numFmtId="176" fontId="1" fillId="2" borderId="10" xfId="0" applyNumberFormat="1" applyFont="1" applyFill="1" applyBorder="1" applyAlignment="1" applyProtection="1">
      <alignment horizontal="center" vertical="center"/>
      <protection hidden="1"/>
    </xf>
    <xf numFmtId="176" fontId="8" fillId="2" borderId="12" xfId="0" applyNumberFormat="1" applyFont="1" applyFill="1" applyBorder="1" applyAlignment="1" applyProtection="1">
      <alignment horizontal="center" vertical="center"/>
      <protection hidden="1"/>
    </xf>
    <xf numFmtId="176" fontId="8" fillId="2" borderId="16" xfId="0" applyNumberFormat="1" applyFont="1" applyFill="1" applyBorder="1" applyAlignment="1" applyProtection="1">
      <alignment horizontal="center" vertical="center"/>
      <protection hidden="1"/>
    </xf>
    <xf numFmtId="176" fontId="1" fillId="2" borderId="16" xfId="0" applyNumberFormat="1" applyFont="1" applyFill="1" applyBorder="1" applyAlignment="1" applyProtection="1">
      <alignment vertical="center"/>
      <protection hidden="1"/>
    </xf>
    <xf numFmtId="0" fontId="8" fillId="2" borderId="16" xfId="0" applyFont="1" applyFill="1" applyBorder="1" applyAlignment="1" applyProtection="1">
      <alignment horizontal="center" vertical="center"/>
      <protection locked="0" hidden="1"/>
    </xf>
    <xf numFmtId="176" fontId="1" fillId="2" borderId="14" xfId="0" applyNumberFormat="1" applyFont="1" applyFill="1" applyBorder="1" applyAlignment="1" applyProtection="1">
      <alignment horizontal="center" vertical="center"/>
      <protection hidden="1"/>
    </xf>
    <xf numFmtId="0" fontId="1" fillId="0" borderId="12" xfId="0" applyFont="1" applyFill="1" applyBorder="1" applyAlignment="1">
      <alignment horizontal="center" vertical="center"/>
    </xf>
    <xf numFmtId="176" fontId="1" fillId="0" borderId="12" xfId="0" applyNumberFormat="1" applyFont="1" applyFill="1" applyBorder="1" applyAlignment="1" applyProtection="1">
      <alignment vertical="center"/>
      <protection hidden="1"/>
    </xf>
    <xf numFmtId="176" fontId="1" fillId="2" borderId="25" xfId="0" applyNumberFormat="1" applyFont="1" applyFill="1" applyBorder="1" applyAlignment="1" applyProtection="1">
      <alignment vertical="center"/>
      <protection hidden="1"/>
    </xf>
    <xf numFmtId="0" fontId="1" fillId="0" borderId="15" xfId="0" applyFont="1" applyBorder="1" applyAlignment="1">
      <alignment horizontal="center" vertical="center"/>
    </xf>
    <xf numFmtId="0" fontId="1"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3" xfId="0" applyFont="1" applyBorder="1" applyAlignment="1">
      <alignment horizontal="center" vertical="center"/>
    </xf>
    <xf numFmtId="176" fontId="4" fillId="2" borderId="18" xfId="0" applyNumberFormat="1" applyFont="1" applyFill="1" applyBorder="1" applyAlignment="1" applyProtection="1">
      <alignment horizontal="center" vertical="center" wrapText="1"/>
      <protection locked="0" hidden="1"/>
    </xf>
    <xf numFmtId="0" fontId="1" fillId="0" borderId="26" xfId="0" applyFont="1" applyBorder="1" applyAlignment="1">
      <alignment horizontal="center" vertical="center"/>
    </xf>
    <xf numFmtId="176" fontId="1" fillId="2" borderId="12" xfId="0" applyNumberFormat="1" applyFont="1" applyFill="1" applyBorder="1" applyAlignment="1" applyProtection="1">
      <alignment horizontal="left" vertical="center" wrapText="1"/>
      <protection locked="0" hidden="1"/>
    </xf>
    <xf numFmtId="176" fontId="9" fillId="2" borderId="12" xfId="0" applyNumberFormat="1" applyFont="1" applyFill="1" applyBorder="1" applyAlignment="1" applyProtection="1">
      <alignment horizontal="left" vertical="center" wrapText="1"/>
      <protection locked="0" hidden="1"/>
    </xf>
    <xf numFmtId="0" fontId="1" fillId="0" borderId="5" xfId="0" applyFont="1" applyBorder="1" applyAlignment="1">
      <alignment horizontal="center" vertical="center"/>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7" xfId="0" applyFont="1" applyBorder="1" applyAlignment="1">
      <alignment horizontal="center" vertical="center"/>
    </xf>
    <xf numFmtId="0" fontId="6" fillId="0" borderId="12" xfId="0" applyFont="1" applyBorder="1" applyAlignment="1">
      <alignment horizontal="left" vertical="center"/>
    </xf>
    <xf numFmtId="0" fontId="1" fillId="0" borderId="28" xfId="0" applyFont="1" applyBorder="1" applyAlignment="1">
      <alignment horizontal="center" vertical="center"/>
    </xf>
    <xf numFmtId="0" fontId="6" fillId="0" borderId="16" xfId="0" applyFont="1" applyBorder="1" applyAlignment="1">
      <alignment horizontal="left" vertical="center"/>
    </xf>
    <xf numFmtId="0" fontId="1" fillId="0" borderId="15" xfId="0" applyFont="1" applyBorder="1" applyAlignment="1">
      <alignment horizontal="left" vertical="center" wrapText="1"/>
    </xf>
    <xf numFmtId="0" fontId="4" fillId="2" borderId="28" xfId="0" applyFont="1" applyFill="1" applyBorder="1" applyAlignment="1">
      <alignment vertical="center"/>
    </xf>
    <xf numFmtId="0" fontId="1" fillId="2" borderId="17" xfId="0" applyFont="1" applyFill="1" applyBorder="1" applyAlignment="1" applyProtection="1">
      <alignment horizontal="center" vertical="center"/>
      <protection hidden="1"/>
    </xf>
    <xf numFmtId="0" fontId="1" fillId="2" borderId="18" xfId="0" applyFont="1" applyFill="1" applyBorder="1" applyAlignment="1" applyProtection="1">
      <alignment horizontal="center" vertical="center"/>
      <protection hidden="1"/>
    </xf>
    <xf numFmtId="176" fontId="1" fillId="2" borderId="18" xfId="0" applyNumberFormat="1" applyFont="1" applyFill="1" applyBorder="1" applyAlignment="1" applyProtection="1">
      <alignment horizontal="center" vertical="center"/>
      <protection hidden="1"/>
    </xf>
    <xf numFmtId="176" fontId="1" fillId="2" borderId="15" xfId="0" applyNumberFormat="1" applyFont="1" applyFill="1" applyBorder="1" applyAlignment="1" applyProtection="1">
      <alignment horizontal="center" vertical="center"/>
      <protection hidden="1"/>
    </xf>
    <xf numFmtId="176" fontId="1" fillId="2" borderId="13" xfId="0" applyNumberFormat="1" applyFont="1" applyFill="1" applyBorder="1" applyAlignment="1" applyProtection="1">
      <alignment horizontal="center" vertical="center"/>
      <protection hidden="1"/>
    </xf>
    <xf numFmtId="0" fontId="1" fillId="2" borderId="0" xfId="0" applyFont="1" applyFill="1" applyBorder="1" applyAlignment="1" applyProtection="1">
      <alignment horizontal="center" vertical="center"/>
      <protection hidden="1"/>
    </xf>
    <xf numFmtId="0" fontId="1" fillId="2" borderId="29" xfId="0" applyFont="1" applyFill="1" applyBorder="1" applyAlignment="1">
      <alignment horizontal="left" vertical="top"/>
    </xf>
    <xf numFmtId="0" fontId="1" fillId="2" borderId="0" xfId="0" applyFont="1" applyFill="1" applyBorder="1" applyAlignment="1">
      <alignment horizontal="center" vertical="center"/>
    </xf>
    <xf numFmtId="0" fontId="1" fillId="2" borderId="30" xfId="0" applyFont="1" applyFill="1" applyBorder="1" applyAlignment="1">
      <alignment horizontal="right" vertical="center"/>
    </xf>
    <xf numFmtId="0" fontId="1" fillId="2" borderId="31" xfId="0" applyFont="1" applyFill="1" applyBorder="1" applyAlignment="1" applyProtection="1">
      <alignment horizontal="left" vertical="center"/>
      <protection locked="0"/>
    </xf>
    <xf numFmtId="0" fontId="1" fillId="2" borderId="32" xfId="0" applyFont="1" applyFill="1" applyBorder="1" applyAlignment="1" applyProtection="1">
      <alignment horizontal="left" vertical="center"/>
      <protection locked="0"/>
    </xf>
    <xf numFmtId="0" fontId="1" fillId="2" borderId="30" xfId="0" applyFont="1" applyFill="1" applyBorder="1">
      <alignment vertical="center"/>
    </xf>
    <xf numFmtId="0" fontId="1" fillId="2" borderId="33" xfId="0" applyFont="1" applyFill="1" applyBorder="1" applyAlignment="1">
      <alignment horizontal="center" vertical="center"/>
    </xf>
    <xf numFmtId="0" fontId="1" fillId="2" borderId="34" xfId="0" applyFont="1" applyFill="1" applyBorder="1">
      <alignment vertical="center"/>
    </xf>
    <xf numFmtId="0" fontId="1" fillId="2" borderId="35" xfId="0" applyFont="1" applyFill="1" applyBorder="1" applyAlignment="1">
      <alignment horizontal="center" vertical="center"/>
    </xf>
    <xf numFmtId="0" fontId="1" fillId="0" borderId="25" xfId="0" applyFont="1" applyBorder="1" applyAlignment="1">
      <alignment horizontal="center" vertical="center"/>
    </xf>
    <xf numFmtId="176" fontId="1" fillId="2" borderId="19" xfId="0" applyNumberFormat="1" applyFont="1" applyFill="1" applyBorder="1" applyAlignment="1">
      <alignment horizontal="center" vertical="center"/>
    </xf>
    <xf numFmtId="0" fontId="1" fillId="0" borderId="13" xfId="0" applyFont="1" applyBorder="1" applyAlignment="1">
      <alignment horizontal="left" vertical="center" wrapText="1"/>
    </xf>
    <xf numFmtId="10" fontId="8" fillId="2" borderId="16" xfId="0" applyNumberFormat="1" applyFont="1" applyFill="1" applyBorder="1" applyAlignment="1" applyProtection="1">
      <alignment horizontal="center" vertical="center"/>
      <protection locked="0" hidden="1"/>
    </xf>
    <xf numFmtId="176" fontId="1" fillId="2" borderId="16" xfId="0" applyNumberFormat="1" applyFont="1" applyFill="1" applyBorder="1" applyAlignment="1">
      <alignment horizontal="center" vertical="center"/>
    </xf>
    <xf numFmtId="176" fontId="1" fillId="2" borderId="14" xfId="0" applyNumberFormat="1" applyFont="1" applyFill="1" applyBorder="1" applyAlignment="1">
      <alignment horizontal="center" vertical="center"/>
    </xf>
    <xf numFmtId="0" fontId="1" fillId="2" borderId="28" xfId="0" applyFont="1" applyFill="1" applyBorder="1" applyAlignment="1" applyProtection="1">
      <alignment horizontal="center" vertical="center"/>
      <protection locked="0" hidden="1"/>
    </xf>
    <xf numFmtId="176" fontId="1" fillId="2" borderId="28" xfId="0" applyNumberFormat="1" applyFont="1" applyFill="1" applyBorder="1" applyAlignment="1" applyProtection="1">
      <alignment horizontal="right" vertical="center"/>
      <protection hidden="1"/>
    </xf>
    <xf numFmtId="0" fontId="1" fillId="2" borderId="18" xfId="0" applyFont="1" applyFill="1" applyBorder="1" applyAlignment="1" applyProtection="1">
      <alignment horizontal="center" vertical="center"/>
      <protection locked="0" hidden="1"/>
    </xf>
    <xf numFmtId="0" fontId="1" fillId="2" borderId="0" xfId="0" applyFont="1" applyFill="1" applyBorder="1" applyAlignment="1" applyProtection="1">
      <alignment horizontal="center" vertical="center"/>
      <protection locked="0" hidden="1"/>
    </xf>
    <xf numFmtId="0" fontId="1" fillId="2" borderId="0" xfId="0" applyFont="1" applyFill="1" applyAlignment="1" applyProtection="1">
      <alignment horizontal="left" vertical="center"/>
      <protection locked="0"/>
    </xf>
    <xf numFmtId="14" fontId="1" fillId="2" borderId="33" xfId="0" applyNumberFormat="1" applyFont="1" applyFill="1" applyBorder="1" applyAlignment="1" applyProtection="1">
      <alignment horizontal="left" vertical="center"/>
      <protection locked="0"/>
    </xf>
    <xf numFmtId="14" fontId="1" fillId="2" borderId="0" xfId="0" applyNumberFormat="1" applyFont="1" applyFill="1" applyAlignment="1" applyProtection="1">
      <alignment horizontal="left" vertical="center"/>
      <protection locked="0"/>
    </xf>
    <xf numFmtId="0" fontId="1" fillId="2" borderId="36" xfId="0" applyFont="1" applyFill="1" applyBorder="1">
      <alignment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xf>
    <xf numFmtId="0" fontId="8" fillId="0" borderId="5" xfId="0" applyFont="1" applyBorder="1" applyAlignment="1">
      <alignment horizontal="left" vertical="center"/>
    </xf>
    <xf numFmtId="0" fontId="8" fillId="0" borderId="10" xfId="0" applyFont="1" applyBorder="1" applyAlignment="1">
      <alignment horizontal="left" vertical="center" wrapText="1"/>
    </xf>
    <xf numFmtId="0" fontId="8" fillId="0" borderId="11" xfId="0" applyFont="1" applyBorder="1" applyAlignment="1">
      <alignment horizontal="left" vertical="center"/>
    </xf>
    <xf numFmtId="0" fontId="8" fillId="0" borderId="9" xfId="0" applyFont="1" applyBorder="1" applyAlignment="1">
      <alignment horizontal="left" vertical="center"/>
    </xf>
    <xf numFmtId="0" fontId="8" fillId="0" borderId="12" xfId="0" applyFont="1" applyBorder="1" applyAlignment="1">
      <alignment horizontal="center" vertical="center"/>
    </xf>
    <xf numFmtId="0" fontId="8" fillId="0" borderId="12" xfId="0" applyFont="1" applyBorder="1" applyAlignment="1">
      <alignment horizontal="center" vertical="center" wrapText="1"/>
    </xf>
    <xf numFmtId="176" fontId="10" fillId="3" borderId="37" xfId="0" applyNumberFormat="1" applyFont="1" applyFill="1" applyBorder="1" applyAlignment="1" applyProtection="1">
      <alignment horizontal="left" vertical="center" wrapText="1"/>
      <protection hidden="1"/>
    </xf>
    <xf numFmtId="176" fontId="10" fillId="3" borderId="38" xfId="0" applyNumberFormat="1" applyFont="1" applyFill="1" applyBorder="1" applyAlignment="1" applyProtection="1">
      <alignment horizontal="left" vertical="center" wrapText="1"/>
      <protection hidden="1"/>
    </xf>
    <xf numFmtId="176" fontId="10" fillId="3" borderId="39" xfId="0" applyNumberFormat="1" applyFont="1" applyFill="1" applyBorder="1" applyAlignment="1" applyProtection="1">
      <alignment horizontal="left" vertical="center" wrapText="1"/>
      <protection hidden="1"/>
    </xf>
    <xf numFmtId="176" fontId="10" fillId="3" borderId="37" xfId="0" applyNumberFormat="1" applyFont="1" applyFill="1" applyBorder="1" applyAlignment="1" applyProtection="1">
      <alignment horizontal="left" vertical="center"/>
      <protection hidden="1"/>
    </xf>
    <xf numFmtId="176" fontId="10" fillId="3" borderId="39" xfId="0" applyNumberFormat="1" applyFont="1" applyFill="1" applyBorder="1" applyAlignment="1" applyProtection="1">
      <alignment horizontal="left" vertical="center"/>
      <protection hidden="1"/>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 fillId="2" borderId="9" xfId="0" applyFont="1" applyFill="1" applyBorder="1" applyAlignment="1" applyProtection="1">
      <alignment horizontal="center" vertical="center" wrapText="1"/>
      <protection hidden="1"/>
    </xf>
    <xf numFmtId="0" fontId="1" fillId="2" borderId="12" xfId="0" applyFont="1" applyFill="1" applyBorder="1" applyAlignment="1" applyProtection="1">
      <alignment horizontal="center" vertical="center" wrapText="1"/>
      <protection hidden="1"/>
    </xf>
    <xf numFmtId="0" fontId="1" fillId="2" borderId="12" xfId="0" applyFont="1" applyFill="1" applyBorder="1" applyAlignment="1">
      <alignment horizontal="center" vertical="center"/>
    </xf>
    <xf numFmtId="0" fontId="1" fillId="2" borderId="11" xfId="0"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176" fontId="8" fillId="2" borderId="0" xfId="0" applyNumberFormat="1" applyFont="1" applyFill="1" applyBorder="1" applyAlignment="1" applyProtection="1">
      <alignment horizontal="center" vertical="center"/>
      <protection hidden="1"/>
    </xf>
    <xf numFmtId="176" fontId="1" fillId="2" borderId="28" xfId="0" applyNumberFormat="1" applyFont="1" applyFill="1" applyBorder="1" applyAlignment="1" applyProtection="1">
      <alignment horizontal="center" vertical="center"/>
      <protection hidden="1"/>
    </xf>
    <xf numFmtId="0" fontId="1" fillId="2" borderId="29" xfId="0" applyFont="1" applyFill="1" applyBorder="1" applyAlignment="1">
      <alignment vertical="center" wrapText="1"/>
    </xf>
    <xf numFmtId="0" fontId="1" fillId="2" borderId="29" xfId="0" applyFont="1" applyFill="1" applyBorder="1" applyAlignment="1">
      <alignment vertical="center"/>
    </xf>
    <xf numFmtId="0" fontId="1" fillId="2" borderId="14" xfId="0" applyFont="1" applyFill="1" applyBorder="1" applyAlignment="1" applyProtection="1">
      <alignment horizontal="center" vertical="center" wrapText="1"/>
      <protection locked="0" hidden="1"/>
    </xf>
    <xf numFmtId="0" fontId="1" fillId="2" borderId="15" xfId="0" applyFont="1" applyFill="1" applyBorder="1" applyAlignment="1" applyProtection="1">
      <alignment horizontal="center" vertical="center" wrapText="1"/>
      <protection locked="0" hidden="1"/>
    </xf>
    <xf numFmtId="0" fontId="1" fillId="0" borderId="0" xfId="0" applyFont="1">
      <alignment vertical="center"/>
    </xf>
  </cellXfs>
  <cellStyles count="10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计算 2" xfId="50"/>
    <cellStyle name="常规 6" xfId="51"/>
    <cellStyle name="40% - 强调文字颜色 4 2" xfId="52"/>
    <cellStyle name="注释 2 3" xfId="53"/>
    <cellStyle name="40% - 强调文字颜色 1 2" xfId="54"/>
    <cellStyle name="40% - 强调文字颜色 2 2" xfId="55"/>
    <cellStyle name="40% - 强调文字颜色 5 2" xfId="56"/>
    <cellStyle name="60% - 强调文字颜色 4 2" xfId="57"/>
    <cellStyle name="输出 2" xfId="58"/>
    <cellStyle name="适中 2" xfId="59"/>
    <cellStyle name="40% - 强调文字颜色 6 2" xfId="60"/>
    <cellStyle name="输出 2 2" xfId="61"/>
    <cellStyle name="20% - 强调文字颜色 2 2" xfId="62"/>
    <cellStyle name="20% - 强调文字颜色 3 2" xfId="63"/>
    <cellStyle name="常规 3" xfId="64"/>
    <cellStyle name="20% - 强调文字颜色 4 2" xfId="65"/>
    <cellStyle name="20% - 强调文字颜色 5 2" xfId="66"/>
    <cellStyle name="20% - 强调文字颜色 6 2" xfId="67"/>
    <cellStyle name="计算 2 2" xfId="68"/>
    <cellStyle name="40% - 强调文字颜色 3 2" xfId="69"/>
    <cellStyle name="60% - 强调文字颜色 1 2" xfId="70"/>
    <cellStyle name="常规 5" xfId="71"/>
    <cellStyle name="60% - 强调文字颜色 2 2" xfId="72"/>
    <cellStyle name="60% - 强调文字颜色 3 2" xfId="73"/>
    <cellStyle name="60% - 强调文字颜色 5 2" xfId="74"/>
    <cellStyle name="60% - 强调文字颜色 6 2" xfId="75"/>
    <cellStyle name="标题 1 2" xfId="76"/>
    <cellStyle name="标题 2 2" xfId="77"/>
    <cellStyle name="标题 3 2" xfId="78"/>
    <cellStyle name="标题 4 2" xfId="79"/>
    <cellStyle name="标题 5" xfId="80"/>
    <cellStyle name="差 2" xfId="81"/>
    <cellStyle name="常规 2" xfId="82"/>
    <cellStyle name="常规 4" xfId="83"/>
    <cellStyle name="好 2" xfId="84"/>
    <cellStyle name="汇总 2" xfId="85"/>
    <cellStyle name="汇总 2 2" xfId="86"/>
    <cellStyle name="检查单元格 2" xfId="87"/>
    <cellStyle name="解释性文本 2" xfId="88"/>
    <cellStyle name="警告文本 2" xfId="89"/>
    <cellStyle name="链接单元格 2" xfId="90"/>
    <cellStyle name="强调文字颜色 1 2" xfId="91"/>
    <cellStyle name="强调文字颜色 2 2" xfId="92"/>
    <cellStyle name="强调文字颜色 3 2" xfId="93"/>
    <cellStyle name="强调文字颜色 4 2" xfId="94"/>
    <cellStyle name="强调文字颜色 5 2" xfId="95"/>
    <cellStyle name="强调文字颜色 6 2" xfId="96"/>
    <cellStyle name="输入 2" xfId="97"/>
    <cellStyle name="输入 2 2" xfId="98"/>
    <cellStyle name="注释 2" xfId="99"/>
    <cellStyle name="注释 2 2" xfId="100"/>
    <cellStyle name="注释 2 4" xfId="10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B36"/>
  <sheetViews>
    <sheetView tabSelected="1" workbookViewId="0">
      <selection activeCell="B9" sqref="B9:D9"/>
    </sheetView>
  </sheetViews>
  <sheetFormatPr defaultColWidth="9" defaultRowHeight="15.6"/>
  <cols>
    <col min="1" max="1" width="7.77777777777778" style="2" customWidth="1"/>
    <col min="2" max="2" width="14.1111111111111" style="2" customWidth="1"/>
    <col min="3" max="3" width="15.2222222222222" style="2" customWidth="1"/>
    <col min="4" max="4" width="3.33333333333333" style="2" customWidth="1"/>
    <col min="5" max="5" width="15.3333333333333" style="2" customWidth="1"/>
    <col min="6" max="6" width="9" style="2" customWidth="1"/>
    <col min="7" max="7" width="11.6666666666667" style="2" customWidth="1"/>
    <col min="8" max="8" width="14.5555555555556" style="2" customWidth="1"/>
    <col min="9" max="9" width="13.1111111111111" style="2" customWidth="1"/>
    <col min="10" max="10" width="6.75" style="2" customWidth="1"/>
    <col min="11" max="11" width="18.2222222222222" style="2" customWidth="1"/>
    <col min="12" max="12" width="9" style="2" customWidth="1"/>
    <col min="13" max="16384" width="9" style="2"/>
  </cols>
  <sheetData>
    <row r="1" customHeight="1" spans="1:10">
      <c r="A1" s="1"/>
      <c r="B1" s="1"/>
      <c r="C1" s="1"/>
      <c r="D1" s="1"/>
      <c r="E1" s="1"/>
      <c r="F1" s="1"/>
      <c r="G1" s="1"/>
      <c r="H1" s="1"/>
      <c r="I1" s="1"/>
      <c r="J1" s="1"/>
    </row>
    <row r="2" ht="20" customHeight="1" spans="1:11">
      <c r="A2" s="3" t="s">
        <v>0</v>
      </c>
      <c r="B2" s="3"/>
      <c r="C2" s="4" t="s">
        <v>1</v>
      </c>
      <c r="D2" s="4"/>
      <c r="E2" s="4"/>
      <c r="F2" s="4"/>
      <c r="G2" s="4"/>
      <c r="H2" s="4"/>
      <c r="I2" s="84" t="s">
        <v>2</v>
      </c>
      <c r="J2" s="85" t="s">
        <v>3</v>
      </c>
      <c r="K2" s="85"/>
    </row>
    <row r="3" ht="15" customHeight="1" spans="1:11">
      <c r="A3" s="3"/>
      <c r="B3" s="3"/>
      <c r="C3" s="4"/>
      <c r="D3" s="4"/>
      <c r="E3" s="4"/>
      <c r="F3" s="4"/>
      <c r="G3" s="4"/>
      <c r="H3" s="4"/>
      <c r="I3" s="84" t="s">
        <v>4</v>
      </c>
      <c r="J3" s="85" t="s">
        <v>5</v>
      </c>
      <c r="K3" s="85"/>
    </row>
    <row r="4" ht="15" customHeight="1" spans="1:11">
      <c r="A4" s="3"/>
      <c r="B4" s="3"/>
      <c r="C4" s="4"/>
      <c r="D4" s="4"/>
      <c r="E4" s="4"/>
      <c r="F4" s="4"/>
      <c r="G4" s="4"/>
      <c r="H4" s="4"/>
      <c r="I4" s="84" t="s">
        <v>6</v>
      </c>
      <c r="J4" s="85"/>
      <c r="K4" s="85"/>
    </row>
    <row r="5" ht="15" customHeight="1" spans="1:11">
      <c r="A5" s="3"/>
      <c r="B5" s="3"/>
      <c r="C5" s="4"/>
      <c r="D5" s="4"/>
      <c r="E5" s="4"/>
      <c r="F5" s="4"/>
      <c r="G5" s="4"/>
      <c r="H5" s="4"/>
      <c r="I5" s="84" t="s">
        <v>7</v>
      </c>
      <c r="J5" s="85" t="s">
        <v>8</v>
      </c>
      <c r="K5" s="85"/>
    </row>
    <row r="6" ht="15" customHeight="1" spans="1:11">
      <c r="A6" s="5"/>
      <c r="B6" s="5"/>
      <c r="C6" s="6"/>
      <c r="D6" s="6"/>
      <c r="E6" s="6"/>
      <c r="F6" s="6"/>
      <c r="G6" s="6"/>
      <c r="H6" s="6"/>
      <c r="I6" s="86" t="s">
        <v>9</v>
      </c>
      <c r="J6" s="85" t="s">
        <v>10</v>
      </c>
      <c r="K6" s="85"/>
    </row>
    <row r="7" s="1" customFormat="1" ht="9" customHeight="1" spans="1:16382">
      <c r="A7" s="7"/>
      <c r="B7" s="8"/>
      <c r="C7" s="8"/>
      <c r="D7" s="8"/>
      <c r="E7" s="8"/>
      <c r="F7" s="8"/>
      <c r="G7" s="8"/>
      <c r="H7" s="7"/>
      <c r="I7" s="87"/>
      <c r="J7" s="88"/>
      <c r="K7" s="7"/>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row>
    <row r="8" s="1" customFormat="1" ht="15.75" customHeight="1" spans="1:16382">
      <c r="A8" s="9" t="s">
        <v>11</v>
      </c>
      <c r="B8" s="10"/>
      <c r="C8" s="10"/>
      <c r="D8" s="10"/>
      <c r="E8" s="10"/>
      <c r="F8" s="10"/>
      <c r="G8" s="10"/>
      <c r="H8" s="89"/>
      <c r="I8" s="90"/>
      <c r="J8" s="90"/>
      <c r="K8" s="89"/>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row>
    <row r="9" ht="28" customHeight="1" spans="1:11">
      <c r="A9" s="11" t="s">
        <v>12</v>
      </c>
      <c r="B9" s="168" t="s">
        <v>13</v>
      </c>
      <c r="C9" s="169"/>
      <c r="D9" s="170"/>
      <c r="E9" s="15" t="s">
        <v>14</v>
      </c>
      <c r="F9" s="15" t="s">
        <v>15</v>
      </c>
      <c r="G9" s="15" t="s">
        <v>16</v>
      </c>
      <c r="H9" s="15" t="s">
        <v>17</v>
      </c>
      <c r="I9" s="91" t="s">
        <v>18</v>
      </c>
      <c r="J9" s="91"/>
      <c r="K9" s="92"/>
    </row>
    <row r="10" ht="26" customHeight="1" spans="1:35">
      <c r="A10" s="16" t="s">
        <v>19</v>
      </c>
      <c r="B10" s="171" t="s">
        <v>20</v>
      </c>
      <c r="C10" s="172"/>
      <c r="D10" s="173"/>
      <c r="E10" s="20" t="s">
        <v>21</v>
      </c>
      <c r="F10" s="174" t="s">
        <v>22</v>
      </c>
      <c r="G10" s="174"/>
      <c r="H10" s="175" t="s">
        <v>23</v>
      </c>
      <c r="I10" s="91"/>
      <c r="J10" s="91"/>
      <c r="K10" s="92"/>
      <c r="AC10" s="194"/>
      <c r="AD10" s="194"/>
      <c r="AE10" s="194"/>
      <c r="AF10" s="194"/>
      <c r="AG10" s="194"/>
      <c r="AH10" s="194"/>
      <c r="AI10" s="194"/>
    </row>
    <row r="11" ht="15.75" customHeight="1" spans="1:35">
      <c r="A11" s="35" t="s">
        <v>24</v>
      </c>
      <c r="B11" s="35"/>
      <c r="C11" s="35"/>
      <c r="D11" s="35"/>
      <c r="E11" s="35"/>
      <c r="F11" s="35"/>
      <c r="G11" s="35"/>
      <c r="H11" s="35"/>
      <c r="I11" s="35"/>
      <c r="J11" s="35"/>
      <c r="K11" s="35"/>
      <c r="AC11" s="194"/>
      <c r="AD11" s="194"/>
      <c r="AE11" s="194"/>
      <c r="AF11" s="194"/>
      <c r="AG11" s="194"/>
      <c r="AH11" s="194"/>
      <c r="AI11" s="194"/>
    </row>
    <row r="12" ht="28" customHeight="1" spans="1:35">
      <c r="A12" s="36" t="s">
        <v>25</v>
      </c>
      <c r="B12" s="37" t="s">
        <v>26</v>
      </c>
      <c r="C12" s="38"/>
      <c r="D12" s="39"/>
      <c r="E12" s="40" t="s">
        <v>27</v>
      </c>
      <c r="F12" s="37" t="s">
        <v>28</v>
      </c>
      <c r="G12" s="38"/>
      <c r="H12" s="39"/>
      <c r="I12" s="98" t="s">
        <v>29</v>
      </c>
      <c r="J12" s="99" t="s">
        <v>30</v>
      </c>
      <c r="K12" s="100"/>
      <c r="AC12" s="194"/>
      <c r="AD12" s="194"/>
      <c r="AE12" s="194"/>
      <c r="AF12" s="194"/>
      <c r="AG12" s="194"/>
      <c r="AH12" s="194"/>
      <c r="AI12" s="194"/>
    </row>
    <row r="13" ht="36" customHeight="1" spans="1:35">
      <c r="A13" s="41" t="s">
        <v>31</v>
      </c>
      <c r="B13" s="176" t="s">
        <v>32</v>
      </c>
      <c r="C13" s="177"/>
      <c r="D13" s="177"/>
      <c r="E13" s="178"/>
      <c r="F13" s="45" t="s">
        <v>33</v>
      </c>
      <c r="G13" s="179" t="s">
        <v>34</v>
      </c>
      <c r="H13" s="180"/>
      <c r="I13" s="101" t="s">
        <v>35</v>
      </c>
      <c r="J13" s="102" t="s">
        <v>36</v>
      </c>
      <c r="K13" s="103"/>
      <c r="AC13" s="194"/>
      <c r="AD13" s="194"/>
      <c r="AE13" s="194"/>
      <c r="AF13" s="194"/>
      <c r="AG13" s="194"/>
      <c r="AH13" s="194"/>
      <c r="AI13" s="194"/>
    </row>
    <row r="14" ht="8.25" customHeight="1" spans="1:35">
      <c r="A14" s="1"/>
      <c r="B14" s="1"/>
      <c r="C14" s="1"/>
      <c r="D14" s="1"/>
      <c r="E14" s="1"/>
      <c r="F14" s="1"/>
      <c r="G14" s="1"/>
      <c r="H14" s="1"/>
      <c r="I14" s="1"/>
      <c r="J14" s="1"/>
      <c r="K14" s="1"/>
      <c r="AC14" s="194"/>
      <c r="AD14" s="194"/>
      <c r="AE14" s="194"/>
      <c r="AF14" s="194"/>
      <c r="AG14" s="194"/>
      <c r="AH14" s="194"/>
      <c r="AI14" s="194"/>
    </row>
    <row r="15" ht="15" customHeight="1" spans="1:35">
      <c r="A15" s="46" t="s">
        <v>37</v>
      </c>
      <c r="B15" s="46"/>
      <c r="C15" s="46"/>
      <c r="D15" s="46"/>
      <c r="E15" s="46"/>
      <c r="F15" s="46"/>
      <c r="G15" s="46"/>
      <c r="H15" s="46"/>
      <c r="I15" s="46"/>
      <c r="J15" s="46"/>
      <c r="K15" s="46"/>
      <c r="AC15" s="194"/>
      <c r="AD15" s="194"/>
      <c r="AE15" s="194"/>
      <c r="AF15" s="194"/>
      <c r="AG15" s="194"/>
      <c r="AH15" s="194"/>
      <c r="AI15" s="194"/>
    </row>
    <row r="16" ht="33" customHeight="1" spans="1:35">
      <c r="A16" s="47" t="str">
        <f>"      甲、乙双方一致同意，本订单是编号为 “"&amp;IF(J2="","XXXXXXXXXXXX",J2)&amp;"” 的合同不可分割的组成部份。甲方决定在双方合同 “"&amp;IF(J2="","XXXXXXXXXXXX",J2)&amp;"” 的基础下签订订单 “"&amp;IF(J3="","XXXXXXXXXXXX-01",J3)&amp;"”，采购乙方提供的以下产品与服务："</f>
        <v>      甲、乙双方一致同意，本订单是编号为 “SZJP2025052008MBB” 的合同不可分割的组成部份。甲方决定在双方合同 “SZJP2025052008MBB” 的基础下签订订单 “SZJP2025052008MBB-01”，采购乙方提供的以下产品与服务：</v>
      </c>
      <c r="B16" s="47"/>
      <c r="C16" s="47"/>
      <c r="D16" s="47"/>
      <c r="E16" s="47"/>
      <c r="F16" s="47"/>
      <c r="G16" s="47"/>
      <c r="H16" s="47"/>
      <c r="I16" s="47"/>
      <c r="J16" s="47"/>
      <c r="K16" s="47"/>
      <c r="AC16" s="194"/>
      <c r="AD16" s="194"/>
      <c r="AE16" s="194"/>
      <c r="AF16" s="194"/>
      <c r="AG16" s="194"/>
      <c r="AH16" s="194"/>
      <c r="AI16" s="194"/>
    </row>
    <row r="17" s="2" customFormat="1" spans="1:35">
      <c r="A17" s="35" t="s">
        <v>38</v>
      </c>
      <c r="B17" s="35"/>
      <c r="C17" s="35"/>
      <c r="D17" s="35"/>
      <c r="E17" s="35"/>
      <c r="F17" s="35"/>
      <c r="G17" s="35"/>
      <c r="H17" s="35"/>
      <c r="I17" s="35"/>
      <c r="J17" s="35"/>
      <c r="K17" s="35"/>
      <c r="AC17" s="194"/>
      <c r="AD17" s="194"/>
      <c r="AE17" s="194"/>
      <c r="AF17" s="194"/>
      <c r="AG17" s="194"/>
      <c r="AH17" s="194"/>
      <c r="AI17" s="194"/>
    </row>
    <row r="18" s="2" customFormat="1" ht="15" customHeight="1" spans="1:29">
      <c r="A18" s="181" t="s">
        <v>39</v>
      </c>
      <c r="B18" s="182"/>
      <c r="C18" s="182"/>
      <c r="D18" s="182" t="s">
        <v>40</v>
      </c>
      <c r="E18" s="182"/>
      <c r="F18" s="182"/>
      <c r="G18" s="182"/>
      <c r="H18" s="40" t="s">
        <v>41</v>
      </c>
      <c r="I18" s="40" t="s">
        <v>42</v>
      </c>
      <c r="J18" s="182" t="s">
        <v>43</v>
      </c>
      <c r="K18" s="107" t="s">
        <v>44</v>
      </c>
      <c r="AC18" s="194"/>
    </row>
    <row r="19" s="2" customFormat="1" ht="15" customHeight="1" spans="1:29">
      <c r="A19" s="183" t="s">
        <v>45</v>
      </c>
      <c r="B19" s="184"/>
      <c r="C19" s="184"/>
      <c r="D19" s="185" t="s">
        <v>46</v>
      </c>
      <c r="E19" s="185"/>
      <c r="F19" s="185"/>
      <c r="G19" s="185"/>
      <c r="H19" s="112" t="s">
        <v>47</v>
      </c>
      <c r="I19" s="108">
        <f>120*25</f>
        <v>3000</v>
      </c>
      <c r="J19" s="110">
        <v>1</v>
      </c>
      <c r="K19" s="111">
        <f>I19*J19</f>
        <v>3000</v>
      </c>
      <c r="AC19" s="194"/>
    </row>
    <row r="20" s="2" customFormat="1" ht="15" customHeight="1" spans="1:29">
      <c r="A20" s="183" t="s">
        <v>45</v>
      </c>
      <c r="B20" s="184"/>
      <c r="C20" s="184"/>
      <c r="D20" s="185" t="s">
        <v>48</v>
      </c>
      <c r="E20" s="185"/>
      <c r="F20" s="185"/>
      <c r="G20" s="185"/>
      <c r="H20" s="112" t="s">
        <v>47</v>
      </c>
      <c r="I20" s="108">
        <f>1000</f>
        <v>1000</v>
      </c>
      <c r="J20" s="110">
        <v>1</v>
      </c>
      <c r="K20" s="111">
        <f>I20*J20</f>
        <v>1000</v>
      </c>
      <c r="AC20" s="194"/>
    </row>
    <row r="21" s="2" customFormat="1" ht="15" customHeight="1" spans="1:29">
      <c r="A21" s="186" t="s">
        <v>49</v>
      </c>
      <c r="B21" s="186"/>
      <c r="C21" s="186"/>
      <c r="D21" s="186"/>
      <c r="E21" s="186"/>
      <c r="F21" s="186"/>
      <c r="G21" s="186"/>
      <c r="H21" s="186"/>
      <c r="I21" s="186"/>
      <c r="J21" s="183"/>
      <c r="K21" s="111">
        <f>SUM(K19:K20)</f>
        <v>4000</v>
      </c>
      <c r="AC21" s="194"/>
    </row>
    <row r="22" s="2" customFormat="1" ht="15" customHeight="1" spans="1:29">
      <c r="A22" s="187"/>
      <c r="B22" s="187"/>
      <c r="C22" s="187"/>
      <c r="D22" s="146"/>
      <c r="E22" s="146"/>
      <c r="F22" s="146"/>
      <c r="G22" s="146"/>
      <c r="H22" s="188"/>
      <c r="I22" s="104"/>
      <c r="J22" s="106"/>
      <c r="K22" s="104"/>
      <c r="AC22" s="194"/>
    </row>
    <row r="23" s="2" customFormat="1" spans="1:11">
      <c r="A23" s="138" t="s">
        <v>50</v>
      </c>
      <c r="B23" s="138"/>
      <c r="C23" s="138"/>
      <c r="D23" s="138"/>
      <c r="E23" s="138"/>
      <c r="F23" s="138"/>
      <c r="G23" s="138"/>
      <c r="H23" s="138"/>
      <c r="I23" s="138"/>
      <c r="J23" s="160"/>
      <c r="K23" s="161"/>
    </row>
    <row r="24" s="2" customFormat="1" ht="22" customHeight="1" spans="1:11">
      <c r="A24" s="139" t="s">
        <v>51</v>
      </c>
      <c r="B24" s="140"/>
      <c r="C24" s="140" t="s">
        <v>52</v>
      </c>
      <c r="D24" s="140"/>
      <c r="E24" s="140"/>
      <c r="F24" s="141" t="s">
        <v>53</v>
      </c>
      <c r="G24" s="141"/>
      <c r="H24" s="141"/>
      <c r="I24" s="162" t="s">
        <v>54</v>
      </c>
      <c r="J24" s="162"/>
      <c r="K24" s="99"/>
    </row>
    <row r="25" s="2" customFormat="1" ht="23" customHeight="1" spans="1:11">
      <c r="A25" s="142">
        <f>K21</f>
        <v>4000</v>
      </c>
      <c r="B25" s="143"/>
      <c r="C25" s="116">
        <f>A25</f>
        <v>4000</v>
      </c>
      <c r="D25" s="142"/>
      <c r="E25" s="143"/>
      <c r="F25" s="116" t="str">
        <f>SUBSTITUTE(SUBSTITUTE(SUBSTITUTE(SUBSTITUTE(TEXT(INT(C25),"[DBNum2][$-804]G/通用格式元")&amp;IF(INT(C25)=C25,"整","")&amp;TEXT(INT(C25*10-INT(C25)*10),"[DBNum2][$-804]G/通用格式角")&amp;TEXT(ROUND(C25*100-INT(C25*10)*10,0),"[DBNum2][$-804]G/通用格式分"),"零角","零"),"零零分","整"),"零分",""),"整整","整")</f>
        <v>肆仟元整</v>
      </c>
      <c r="G25" s="142"/>
      <c r="H25" s="143"/>
      <c r="I25" s="192" t="s">
        <v>55</v>
      </c>
      <c r="J25" s="193"/>
      <c r="K25" s="193"/>
    </row>
    <row r="26" s="2" customFormat="1" ht="23" customHeight="1" spans="1:11">
      <c r="A26" s="189"/>
      <c r="B26" s="189"/>
      <c r="C26" s="189"/>
      <c r="D26" s="189"/>
      <c r="E26" s="189"/>
      <c r="F26" s="189"/>
      <c r="G26" s="189"/>
      <c r="H26" s="189"/>
      <c r="I26" s="160"/>
      <c r="J26" s="160"/>
      <c r="K26" s="160"/>
    </row>
    <row r="27" s="2" customFormat="1" ht="23" customHeight="1" spans="1:11">
      <c r="A27" s="138" t="s">
        <v>56</v>
      </c>
      <c r="B27" s="138"/>
      <c r="C27" s="138"/>
      <c r="D27" s="138"/>
      <c r="E27" s="138"/>
      <c r="F27" s="138"/>
      <c r="G27" s="138"/>
      <c r="H27" s="138"/>
      <c r="I27" s="138"/>
      <c r="J27" s="138"/>
      <c r="K27" s="138"/>
    </row>
    <row r="28" s="2" customFormat="1" ht="28" customHeight="1" spans="1:11">
      <c r="A28" s="190" t="s">
        <v>57</v>
      </c>
      <c r="B28" s="191"/>
      <c r="C28" s="191"/>
      <c r="D28" s="191"/>
      <c r="E28" s="191"/>
      <c r="F28" s="191"/>
      <c r="G28" s="191"/>
      <c r="H28" s="191"/>
      <c r="I28" s="191"/>
      <c r="J28" s="191"/>
      <c r="K28" s="191"/>
    </row>
    <row r="29" s="2" customFormat="1" ht="15" customHeight="1" spans="1:11">
      <c r="A29" s="189"/>
      <c r="B29" s="189"/>
      <c r="C29" s="189"/>
      <c r="D29" s="189"/>
      <c r="E29" s="189"/>
      <c r="F29" s="189"/>
      <c r="G29" s="189"/>
      <c r="H29" s="189"/>
      <c r="I29" s="160"/>
      <c r="J29" s="160"/>
      <c r="K29" s="160"/>
    </row>
    <row r="30" s="2" customFormat="1" spans="1:11">
      <c r="A30" s="138" t="s">
        <v>58</v>
      </c>
      <c r="B30" s="138"/>
      <c r="C30" s="138"/>
      <c r="D30" s="138"/>
      <c r="E30" s="138"/>
      <c r="F30" s="138"/>
      <c r="G30" s="138"/>
      <c r="H30" s="138"/>
      <c r="I30" s="138"/>
      <c r="J30" s="138"/>
      <c r="K30" s="138"/>
    </row>
    <row r="31" s="2" customFormat="1" spans="1:11">
      <c r="A31" s="147" t="s">
        <v>59</v>
      </c>
      <c r="B31" s="148" t="str">
        <f>B9</f>
        <v>中高后勤服务（云南）有限公司</v>
      </c>
      <c r="C31" s="149"/>
      <c r="D31" s="149"/>
      <c r="E31" s="149"/>
      <c r="F31" s="149"/>
      <c r="G31" s="147" t="s">
        <v>60</v>
      </c>
      <c r="H31" s="164" t="s">
        <v>26</v>
      </c>
      <c r="I31" s="164"/>
      <c r="J31" s="1"/>
      <c r="K31" s="1"/>
    </row>
    <row r="32" s="2" customFormat="1" spans="1:11">
      <c r="A32" s="150"/>
      <c r="B32" s="151"/>
      <c r="C32" s="146"/>
      <c r="D32" s="146"/>
      <c r="E32" s="146"/>
      <c r="F32" s="146"/>
      <c r="G32" s="150"/>
      <c r="H32" s="1"/>
      <c r="I32" s="1"/>
      <c r="J32" s="1"/>
      <c r="K32" s="1"/>
    </row>
    <row r="33" s="2" customFormat="1" spans="1:11">
      <c r="A33" s="147" t="s">
        <v>61</v>
      </c>
      <c r="B33" s="151"/>
      <c r="C33" s="146"/>
      <c r="D33" s="146"/>
      <c r="E33" s="146"/>
      <c r="F33" s="146"/>
      <c r="G33" s="147" t="s">
        <v>61</v>
      </c>
      <c r="H33" s="1"/>
      <c r="I33" s="1"/>
      <c r="J33" s="1"/>
      <c r="K33" s="1"/>
    </row>
    <row r="34" s="2" customFormat="1" spans="1:11">
      <c r="A34" s="150"/>
      <c r="B34" s="151"/>
      <c r="C34" s="146"/>
      <c r="D34" s="146"/>
      <c r="E34" s="146"/>
      <c r="F34" s="146"/>
      <c r="G34" s="150"/>
      <c r="H34" s="1"/>
      <c r="I34" s="1"/>
      <c r="J34" s="1"/>
      <c r="K34" s="1"/>
    </row>
    <row r="35" s="2" customFormat="1" spans="1:11">
      <c r="A35" s="147" t="s">
        <v>62</v>
      </c>
      <c r="B35" s="151"/>
      <c r="C35" s="146"/>
      <c r="D35" s="146"/>
      <c r="E35" s="146"/>
      <c r="F35" s="146"/>
      <c r="G35" s="147" t="s">
        <v>62</v>
      </c>
      <c r="H35" s="165"/>
      <c r="I35" s="166"/>
      <c r="J35" s="1"/>
      <c r="K35" s="1"/>
    </row>
    <row r="36" s="2" customFormat="1" ht="16.35" spans="1:11">
      <c r="A36" s="152"/>
      <c r="B36" s="153"/>
      <c r="C36" s="87"/>
      <c r="D36" s="87"/>
      <c r="E36" s="87"/>
      <c r="F36" s="87"/>
      <c r="G36" s="152"/>
      <c r="H36" s="167"/>
      <c r="I36" s="167"/>
      <c r="J36" s="167"/>
      <c r="K36" s="167"/>
    </row>
  </sheetData>
  <mergeCells count="40">
    <mergeCell ref="J2:K2"/>
    <mergeCell ref="J3:K3"/>
    <mergeCell ref="J4:K4"/>
    <mergeCell ref="J5:K5"/>
    <mergeCell ref="J6:K6"/>
    <mergeCell ref="I7:J7"/>
    <mergeCell ref="B9:D9"/>
    <mergeCell ref="I9:K9"/>
    <mergeCell ref="B10:D10"/>
    <mergeCell ref="I10:K10"/>
    <mergeCell ref="A11:K11"/>
    <mergeCell ref="B12:D12"/>
    <mergeCell ref="F12:H12"/>
    <mergeCell ref="J12:K12"/>
    <mergeCell ref="B13:E13"/>
    <mergeCell ref="G13:H13"/>
    <mergeCell ref="J13:K13"/>
    <mergeCell ref="A15:K15"/>
    <mergeCell ref="A16:K16"/>
    <mergeCell ref="A17:K17"/>
    <mergeCell ref="A18:C18"/>
    <mergeCell ref="D18:G18"/>
    <mergeCell ref="A19:C19"/>
    <mergeCell ref="D19:G19"/>
    <mergeCell ref="A20:C20"/>
    <mergeCell ref="D20:G20"/>
    <mergeCell ref="A21:J21"/>
    <mergeCell ref="A24:B24"/>
    <mergeCell ref="C24:E24"/>
    <mergeCell ref="F24:H24"/>
    <mergeCell ref="I24:K24"/>
    <mergeCell ref="A25:B25"/>
    <mergeCell ref="C25:E25"/>
    <mergeCell ref="F25:H25"/>
    <mergeCell ref="I25:K25"/>
    <mergeCell ref="A28:K28"/>
    <mergeCell ref="B31:F31"/>
    <mergeCell ref="A2:B6"/>
    <mergeCell ref="C2:H6"/>
    <mergeCell ref="B32:F36"/>
  </mergeCells>
  <printOptions horizontalCentered="1"/>
  <pageMargins left="0.25" right="0.25" top="0.75" bottom="0.75" header="0.298611111111111" footer="0.298611111111111"/>
  <pageSetup paperSize="9" scale="77" fitToHeight="0" orientation="portrait"/>
  <headerFooter/>
  <ignoredErrors>
    <ignoredError sqref="B31"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FC109"/>
  <sheetViews>
    <sheetView topLeftCell="A92" workbookViewId="0">
      <selection activeCell="K94" sqref="K94"/>
    </sheetView>
  </sheetViews>
  <sheetFormatPr defaultColWidth="8.77777777777778" defaultRowHeight="15.6"/>
  <cols>
    <col min="1" max="1" width="6.66666666666667" style="2" customWidth="1"/>
    <col min="2" max="2" width="7.77777777777778" style="2" customWidth="1"/>
    <col min="3" max="3" width="13.1111111111111" style="2" customWidth="1"/>
    <col min="4" max="7" width="8.77777777777778" style="2"/>
    <col min="8" max="8" width="8.11111111111111" style="2" customWidth="1"/>
    <col min="9" max="9" width="19.3333333333333" style="2" customWidth="1"/>
    <col min="10" max="10" width="13.1111111111111" style="2" customWidth="1"/>
    <col min="11" max="11" width="10.3333333333333" style="2" customWidth="1"/>
    <col min="12" max="12" width="13.1111111111111" style="2" customWidth="1"/>
    <col min="13" max="16384" width="8.77777777777778" style="2"/>
  </cols>
  <sheetData>
    <row r="1" spans="1:11">
      <c r="A1" s="1"/>
      <c r="B1" s="1"/>
      <c r="C1" s="1"/>
      <c r="D1" s="1"/>
      <c r="E1" s="1"/>
      <c r="F1" s="1"/>
      <c r="G1" s="1"/>
      <c r="H1" s="1"/>
      <c r="I1" s="1"/>
      <c r="J1" s="1"/>
      <c r="K1" s="1"/>
    </row>
    <row r="2" ht="15" customHeight="1" spans="1:12">
      <c r="A2" s="1"/>
      <c r="B2" s="3" t="s">
        <v>0</v>
      </c>
      <c r="C2" s="3"/>
      <c r="D2" s="4" t="s">
        <v>63</v>
      </c>
      <c r="E2" s="4"/>
      <c r="F2" s="4"/>
      <c r="G2" s="4"/>
      <c r="H2" s="4"/>
      <c r="I2" s="4"/>
      <c r="J2" s="84" t="s">
        <v>2</v>
      </c>
      <c r="K2" s="85"/>
      <c r="L2" s="85"/>
    </row>
    <row r="3" ht="15" customHeight="1" spans="1:12">
      <c r="A3" s="1"/>
      <c r="B3" s="3"/>
      <c r="C3" s="3"/>
      <c r="D3" s="4"/>
      <c r="E3" s="4"/>
      <c r="F3" s="4"/>
      <c r="G3" s="4"/>
      <c r="H3" s="4"/>
      <c r="I3" s="4"/>
      <c r="J3" s="84" t="s">
        <v>4</v>
      </c>
      <c r="K3" s="85"/>
      <c r="L3" s="85"/>
    </row>
    <row r="4" ht="15" customHeight="1" spans="1:12">
      <c r="A4" s="1"/>
      <c r="B4" s="3"/>
      <c r="C4" s="3"/>
      <c r="D4" s="4"/>
      <c r="E4" s="4"/>
      <c r="F4" s="4"/>
      <c r="G4" s="4"/>
      <c r="H4" s="4"/>
      <c r="I4" s="4"/>
      <c r="J4" s="84" t="s">
        <v>6</v>
      </c>
      <c r="K4" s="85"/>
      <c r="L4" s="85"/>
    </row>
    <row r="5" ht="15" customHeight="1" spans="1:12">
      <c r="A5" s="1"/>
      <c r="B5" s="3"/>
      <c r="C5" s="3"/>
      <c r="D5" s="4"/>
      <c r="E5" s="4"/>
      <c r="F5" s="4"/>
      <c r="G5" s="4"/>
      <c r="H5" s="4"/>
      <c r="I5" s="4"/>
      <c r="J5" s="84" t="s">
        <v>7</v>
      </c>
      <c r="K5" s="85"/>
      <c r="L5" s="85"/>
    </row>
    <row r="6" ht="15" customHeight="1" spans="1:12">
      <c r="A6" s="1"/>
      <c r="B6" s="5"/>
      <c r="C6" s="5"/>
      <c r="D6" s="6"/>
      <c r="E6" s="6"/>
      <c r="F6" s="6"/>
      <c r="G6" s="6"/>
      <c r="H6" s="6"/>
      <c r="I6" s="6"/>
      <c r="J6" s="86" t="s">
        <v>9</v>
      </c>
      <c r="K6" s="85"/>
      <c r="L6" s="85"/>
    </row>
    <row r="7" s="1" customFormat="1" ht="9" customHeight="1" spans="2:16383">
      <c r="B7" s="7"/>
      <c r="C7" s="8"/>
      <c r="D7" s="8"/>
      <c r="E7" s="8"/>
      <c r="F7" s="8"/>
      <c r="G7" s="8"/>
      <c r="H7" s="8"/>
      <c r="I7" s="7"/>
      <c r="J7" s="87"/>
      <c r="K7" s="88"/>
      <c r="L7" s="7"/>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c r="XEW7" s="2"/>
      <c r="XEX7" s="2"/>
      <c r="XEY7" s="2"/>
      <c r="XEZ7" s="2"/>
      <c r="XFA7" s="2"/>
      <c r="XFB7" s="2"/>
      <c r="XFC7" s="2"/>
    </row>
    <row r="8" s="1" customFormat="1" ht="15.75" customHeight="1" spans="2:16383">
      <c r="B8" s="9" t="s">
        <v>11</v>
      </c>
      <c r="C8" s="10"/>
      <c r="D8" s="10"/>
      <c r="E8" s="10"/>
      <c r="F8" s="10"/>
      <c r="G8" s="10"/>
      <c r="H8" s="10"/>
      <c r="I8" s="89"/>
      <c r="J8" s="90"/>
      <c r="K8" s="90"/>
      <c r="L8" s="89"/>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c r="XEW8" s="2"/>
      <c r="XEX8" s="2"/>
      <c r="XEY8" s="2"/>
      <c r="XEZ8" s="2"/>
      <c r="XFA8" s="2"/>
      <c r="XFB8" s="2"/>
      <c r="XFC8" s="2"/>
    </row>
    <row r="9" spans="1:12">
      <c r="A9" s="1"/>
      <c r="B9" s="11" t="s">
        <v>12</v>
      </c>
      <c r="C9" s="12" t="s">
        <v>64</v>
      </c>
      <c r="D9" s="13"/>
      <c r="E9" s="14"/>
      <c r="F9" s="15" t="s">
        <v>14</v>
      </c>
      <c r="G9" s="15" t="s">
        <v>15</v>
      </c>
      <c r="H9" s="15" t="s">
        <v>16</v>
      </c>
      <c r="I9" s="15" t="s">
        <v>17</v>
      </c>
      <c r="J9" s="91" t="s">
        <v>18</v>
      </c>
      <c r="K9" s="91"/>
      <c r="L9" s="92"/>
    </row>
    <row r="10" spans="1:12">
      <c r="A10" s="1"/>
      <c r="B10" s="16" t="s">
        <v>19</v>
      </c>
      <c r="C10" s="17"/>
      <c r="D10" s="18"/>
      <c r="E10" s="19"/>
      <c r="F10" s="20" t="s">
        <v>21</v>
      </c>
      <c r="G10" s="21"/>
      <c r="H10" s="21"/>
      <c r="I10" s="21"/>
      <c r="J10" s="17"/>
      <c r="K10" s="18"/>
      <c r="L10" s="18"/>
    </row>
    <row r="11" spans="1:12">
      <c r="A11" s="1"/>
      <c r="B11" s="16" t="s">
        <v>65</v>
      </c>
      <c r="C11" s="17"/>
      <c r="D11" s="18"/>
      <c r="E11" s="19"/>
      <c r="F11" s="20" t="s">
        <v>66</v>
      </c>
      <c r="G11" s="21"/>
      <c r="H11" s="21"/>
      <c r="I11" s="21"/>
      <c r="J11" s="17"/>
      <c r="K11" s="18"/>
      <c r="L11" s="18"/>
    </row>
    <row r="12" spans="1:12">
      <c r="A12" s="1"/>
      <c r="B12" s="22" t="s">
        <v>33</v>
      </c>
      <c r="C12" s="23"/>
      <c r="D12" s="24"/>
      <c r="E12" s="25"/>
      <c r="F12" s="26" t="s">
        <v>67</v>
      </c>
      <c r="G12" s="27"/>
      <c r="H12" s="27"/>
      <c r="I12" s="27"/>
      <c r="J12" s="93"/>
      <c r="K12" s="94"/>
      <c r="L12" s="94"/>
    </row>
    <row r="13" spans="1:12">
      <c r="A13" s="1"/>
      <c r="B13" s="28" t="s">
        <v>68</v>
      </c>
      <c r="C13" s="29"/>
      <c r="D13" s="29"/>
      <c r="E13" s="30" t="s">
        <v>69</v>
      </c>
      <c r="F13" s="30"/>
      <c r="G13" s="30"/>
      <c r="H13" s="29" t="s">
        <v>70</v>
      </c>
      <c r="I13" s="29"/>
      <c r="J13" s="30" t="s">
        <v>71</v>
      </c>
      <c r="K13" s="30"/>
      <c r="L13" s="67"/>
    </row>
    <row r="14" spans="1:12">
      <c r="A14" s="1"/>
      <c r="B14" s="31"/>
      <c r="C14" s="21"/>
      <c r="D14" s="21"/>
      <c r="E14" s="21"/>
      <c r="F14" s="21"/>
      <c r="G14" s="21"/>
      <c r="H14" s="32"/>
      <c r="I14" s="32"/>
      <c r="J14" s="95"/>
      <c r="K14" s="95"/>
      <c r="L14" s="17"/>
    </row>
    <row r="15" spans="1:12">
      <c r="A15" s="1"/>
      <c r="B15" s="16" t="s">
        <v>72</v>
      </c>
      <c r="C15" s="20"/>
      <c r="D15" s="20"/>
      <c r="E15" s="20"/>
      <c r="F15" s="20"/>
      <c r="G15" s="20" t="s">
        <v>73</v>
      </c>
      <c r="H15" s="20"/>
      <c r="I15" s="20"/>
      <c r="J15" s="20" t="s">
        <v>74</v>
      </c>
      <c r="K15" s="20" t="s">
        <v>75</v>
      </c>
      <c r="L15" s="96"/>
    </row>
    <row r="16" spans="1:12">
      <c r="A16" s="1"/>
      <c r="B16" s="33"/>
      <c r="C16" s="34"/>
      <c r="D16" s="34"/>
      <c r="E16" s="34"/>
      <c r="F16" s="34"/>
      <c r="G16" s="34"/>
      <c r="H16" s="34"/>
      <c r="I16" s="34"/>
      <c r="J16" s="27"/>
      <c r="K16" s="27"/>
      <c r="L16" s="97"/>
    </row>
    <row r="17" ht="15.75" customHeight="1" spans="1:12">
      <c r="A17" s="1"/>
      <c r="B17" s="35" t="s">
        <v>24</v>
      </c>
      <c r="C17" s="35"/>
      <c r="D17" s="35"/>
      <c r="E17" s="35"/>
      <c r="F17" s="35"/>
      <c r="G17" s="35"/>
      <c r="H17" s="35"/>
      <c r="I17" s="35"/>
      <c r="J17" s="35"/>
      <c r="K17" s="35"/>
      <c r="L17" s="35"/>
    </row>
    <row r="18" spans="1:12">
      <c r="A18" s="1"/>
      <c r="B18" s="36" t="s">
        <v>25</v>
      </c>
      <c r="C18" s="37" t="s">
        <v>76</v>
      </c>
      <c r="D18" s="38"/>
      <c r="E18" s="39"/>
      <c r="F18" s="40" t="s">
        <v>27</v>
      </c>
      <c r="G18" s="37" t="s">
        <v>28</v>
      </c>
      <c r="H18" s="38"/>
      <c r="I18" s="39"/>
      <c r="J18" s="98" t="s">
        <v>29</v>
      </c>
      <c r="K18" s="99" t="s">
        <v>77</v>
      </c>
      <c r="L18" s="100"/>
    </row>
    <row r="19" spans="1:12">
      <c r="A19" s="1"/>
      <c r="B19" s="41" t="s">
        <v>31</v>
      </c>
      <c r="C19" s="42" t="s">
        <v>78</v>
      </c>
      <c r="D19" s="43"/>
      <c r="E19" s="44"/>
      <c r="F19" s="45" t="s">
        <v>33</v>
      </c>
      <c r="G19" s="42" t="s">
        <v>79</v>
      </c>
      <c r="H19" s="43"/>
      <c r="I19" s="44"/>
      <c r="J19" s="101" t="s">
        <v>35</v>
      </c>
      <c r="K19" s="102" t="s">
        <v>36</v>
      </c>
      <c r="L19" s="103"/>
    </row>
    <row r="20" ht="8.25" customHeight="1" spans="1:12">
      <c r="A20" s="1"/>
      <c r="B20" s="1"/>
      <c r="C20" s="1"/>
      <c r="D20" s="1"/>
      <c r="E20" s="1"/>
      <c r="F20" s="1"/>
      <c r="G20" s="1"/>
      <c r="H20" s="1"/>
      <c r="I20" s="1"/>
      <c r="J20" s="1"/>
      <c r="K20" s="1"/>
      <c r="L20" s="1"/>
    </row>
    <row r="21" ht="15" customHeight="1" spans="1:12">
      <c r="A21" s="1"/>
      <c r="B21" s="46" t="s">
        <v>37</v>
      </c>
      <c r="C21" s="46"/>
      <c r="D21" s="46"/>
      <c r="E21" s="46"/>
      <c r="F21" s="46"/>
      <c r="G21" s="46"/>
      <c r="H21" s="46"/>
      <c r="I21" s="46"/>
      <c r="J21" s="46"/>
      <c r="K21" s="46"/>
      <c r="L21" s="46"/>
    </row>
    <row r="22" ht="33" customHeight="1" spans="1:12">
      <c r="A22" s="1"/>
      <c r="B22" s="47" t="str">
        <f>"      甲、乙双方一致同意，本订单是编号为 “"&amp;IF(K2="","XXXXXXXXXXXX",K2)&amp;"” 的合同不可分割的组成部份。甲方决定在双方合同 “"&amp;IF(K2="","XXXXXXXXXXXX",K2)&amp;"” 的基础下签订订单 “"&amp;IF(K3="","XXXXXXXXXXXX-01",K3)&amp;"”，采购乙方提供的以下产品与服务："</f>
        <v>      甲、乙双方一致同意，本订单是编号为 “XXXXXXXXXXXX” 的合同不可分割的组成部份。甲方决定在双方合同 “XXXXXXXXXXXX” 的基础下签订订单 “XXXXXXXXXXXX-01”，采购乙方提供的以下产品与服务：</v>
      </c>
      <c r="C22" s="47"/>
      <c r="D22" s="47"/>
      <c r="E22" s="47"/>
      <c r="F22" s="47"/>
      <c r="G22" s="47"/>
      <c r="H22" s="47"/>
      <c r="I22" s="47"/>
      <c r="J22" s="47"/>
      <c r="K22" s="47"/>
      <c r="L22" s="47"/>
    </row>
    <row r="23" spans="1:12">
      <c r="A23" s="1"/>
      <c r="B23" s="48" t="s">
        <v>80</v>
      </c>
      <c r="C23" s="49"/>
      <c r="D23" s="49"/>
      <c r="E23" s="50"/>
      <c r="F23" s="50"/>
      <c r="G23" s="50"/>
      <c r="H23" s="50"/>
      <c r="I23" s="104"/>
      <c r="J23" s="105"/>
      <c r="K23" s="106"/>
      <c r="L23" s="104"/>
    </row>
    <row r="24" outlineLevel="1" spans="1:12">
      <c r="A24" s="1"/>
      <c r="B24" s="51" t="s">
        <v>81</v>
      </c>
      <c r="C24" s="52"/>
      <c r="D24" s="52"/>
      <c r="E24" s="52" t="s">
        <v>82</v>
      </c>
      <c r="F24" s="52"/>
      <c r="G24" s="52"/>
      <c r="H24" s="52"/>
      <c r="I24" s="40" t="s">
        <v>41</v>
      </c>
      <c r="J24" s="40" t="s">
        <v>42</v>
      </c>
      <c r="K24" s="52" t="s">
        <v>43</v>
      </c>
      <c r="L24" s="107" t="s">
        <v>44</v>
      </c>
    </row>
    <row r="25" ht="30.75" customHeight="1" outlineLevel="1" spans="1:12">
      <c r="A25" s="1"/>
      <c r="B25" s="53" t="s">
        <v>83</v>
      </c>
      <c r="C25" s="54"/>
      <c r="D25" s="54"/>
      <c r="E25" s="55" t="s">
        <v>84</v>
      </c>
      <c r="F25" s="56"/>
      <c r="G25" s="56"/>
      <c r="H25" s="56"/>
      <c r="I25" s="108" t="s">
        <v>85</v>
      </c>
      <c r="J25" s="109">
        <v>250</v>
      </c>
      <c r="K25" s="110">
        <v>0</v>
      </c>
      <c r="L25" s="111">
        <f t="shared" ref="L25" si="0">J25*K25</f>
        <v>0</v>
      </c>
    </row>
    <row r="26" outlineLevel="1" spans="1:12">
      <c r="A26" s="1"/>
      <c r="B26" s="53" t="s">
        <v>86</v>
      </c>
      <c r="C26" s="54"/>
      <c r="D26" s="54"/>
      <c r="E26" s="56" t="s">
        <v>87</v>
      </c>
      <c r="F26" s="56"/>
      <c r="G26" s="56"/>
      <c r="H26" s="56"/>
      <c r="I26" s="108" t="s">
        <v>85</v>
      </c>
      <c r="J26" s="109">
        <v>250</v>
      </c>
      <c r="K26" s="110">
        <v>0</v>
      </c>
      <c r="L26" s="111">
        <f t="shared" ref="L26:L36" si="1">J26*K26</f>
        <v>0</v>
      </c>
    </row>
    <row r="27" outlineLevel="1" spans="1:12">
      <c r="A27" s="1"/>
      <c r="B27" s="53" t="s">
        <v>88</v>
      </c>
      <c r="C27" s="54"/>
      <c r="D27" s="54"/>
      <c r="E27" s="56" t="s">
        <v>89</v>
      </c>
      <c r="F27" s="56"/>
      <c r="G27" s="56"/>
      <c r="H27" s="56"/>
      <c r="I27" s="108" t="s">
        <v>85</v>
      </c>
      <c r="J27" s="109">
        <v>250</v>
      </c>
      <c r="K27" s="110">
        <v>0</v>
      </c>
      <c r="L27" s="111">
        <f t="shared" ref="L27:L30" si="2">J27*K27</f>
        <v>0</v>
      </c>
    </row>
    <row r="28" outlineLevel="1" spans="1:12">
      <c r="A28" s="1"/>
      <c r="B28" s="53" t="s">
        <v>90</v>
      </c>
      <c r="C28" s="54"/>
      <c r="D28" s="54"/>
      <c r="E28" s="56" t="s">
        <v>91</v>
      </c>
      <c r="F28" s="56"/>
      <c r="G28" s="56"/>
      <c r="H28" s="56"/>
      <c r="I28" s="108" t="s">
        <v>85</v>
      </c>
      <c r="J28" s="109">
        <v>300</v>
      </c>
      <c r="K28" s="110">
        <v>0</v>
      </c>
      <c r="L28" s="111">
        <f t="shared" si="2"/>
        <v>0</v>
      </c>
    </row>
    <row r="29" outlineLevel="1" spans="1:12">
      <c r="A29" s="1"/>
      <c r="B29" s="53" t="s">
        <v>92</v>
      </c>
      <c r="C29" s="54"/>
      <c r="D29" s="54"/>
      <c r="E29" s="56" t="s">
        <v>93</v>
      </c>
      <c r="F29" s="56"/>
      <c r="G29" s="56"/>
      <c r="H29" s="56"/>
      <c r="I29" s="108" t="s">
        <v>85</v>
      </c>
      <c r="J29" s="109">
        <v>350</v>
      </c>
      <c r="K29" s="110">
        <v>0</v>
      </c>
      <c r="L29" s="111">
        <f t="shared" si="2"/>
        <v>0</v>
      </c>
    </row>
    <row r="30" outlineLevel="1" spans="1:12">
      <c r="A30" s="1"/>
      <c r="B30" s="53" t="s">
        <v>94</v>
      </c>
      <c r="C30" s="54"/>
      <c r="D30" s="54"/>
      <c r="E30" s="56" t="s">
        <v>95</v>
      </c>
      <c r="F30" s="56"/>
      <c r="G30" s="56"/>
      <c r="H30" s="56"/>
      <c r="I30" s="108" t="s">
        <v>96</v>
      </c>
      <c r="J30" s="109">
        <v>500</v>
      </c>
      <c r="K30" s="110">
        <v>0</v>
      </c>
      <c r="L30" s="111">
        <f t="shared" si="2"/>
        <v>0</v>
      </c>
    </row>
    <row r="31" outlineLevel="1" spans="1:12">
      <c r="A31" s="1"/>
      <c r="B31" s="53" t="s">
        <v>97</v>
      </c>
      <c r="C31" s="54"/>
      <c r="D31" s="54"/>
      <c r="E31" s="56" t="s">
        <v>98</v>
      </c>
      <c r="F31" s="56"/>
      <c r="G31" s="56"/>
      <c r="H31" s="56"/>
      <c r="I31" s="108" t="s">
        <v>99</v>
      </c>
      <c r="J31" s="109">
        <v>80</v>
      </c>
      <c r="K31" s="110">
        <v>0</v>
      </c>
      <c r="L31" s="111">
        <f t="shared" si="1"/>
        <v>0</v>
      </c>
    </row>
    <row r="32" outlineLevel="1" spans="1:12">
      <c r="A32" s="1"/>
      <c r="B32" s="57" t="s">
        <v>100</v>
      </c>
      <c r="C32" s="58"/>
      <c r="D32" s="58"/>
      <c r="E32" s="56" t="s">
        <v>101</v>
      </c>
      <c r="F32" s="56"/>
      <c r="G32" s="56"/>
      <c r="H32" s="56"/>
      <c r="I32" s="112" t="s">
        <v>102</v>
      </c>
      <c r="J32" s="109">
        <v>200</v>
      </c>
      <c r="K32" s="110">
        <v>0</v>
      </c>
      <c r="L32" s="111">
        <f t="shared" si="1"/>
        <v>0</v>
      </c>
    </row>
    <row r="33" outlineLevel="1" spans="1:12">
      <c r="A33" s="1"/>
      <c r="B33" s="57" t="s">
        <v>103</v>
      </c>
      <c r="C33" s="58"/>
      <c r="D33" s="58"/>
      <c r="E33" s="56" t="s">
        <v>104</v>
      </c>
      <c r="F33" s="56"/>
      <c r="G33" s="56"/>
      <c r="H33" s="56"/>
      <c r="I33" s="112" t="s">
        <v>102</v>
      </c>
      <c r="J33" s="109">
        <v>300</v>
      </c>
      <c r="K33" s="110">
        <v>0</v>
      </c>
      <c r="L33" s="111">
        <f t="shared" si="1"/>
        <v>0</v>
      </c>
    </row>
    <row r="34" outlineLevel="1" spans="1:12">
      <c r="A34" s="1"/>
      <c r="B34" s="57" t="s">
        <v>105</v>
      </c>
      <c r="C34" s="58"/>
      <c r="D34" s="58"/>
      <c r="E34" s="56" t="s">
        <v>106</v>
      </c>
      <c r="F34" s="56"/>
      <c r="G34" s="56"/>
      <c r="H34" s="56"/>
      <c r="I34" s="112" t="s">
        <v>107</v>
      </c>
      <c r="J34" s="109">
        <v>800</v>
      </c>
      <c r="K34" s="110">
        <v>0</v>
      </c>
      <c r="L34" s="111">
        <f t="shared" si="1"/>
        <v>0</v>
      </c>
    </row>
    <row r="35" ht="41.25" customHeight="1" outlineLevel="1" spans="1:12">
      <c r="A35" s="1"/>
      <c r="B35" s="57" t="s">
        <v>108</v>
      </c>
      <c r="C35" s="58"/>
      <c r="D35" s="58"/>
      <c r="E35" s="59" t="s">
        <v>109</v>
      </c>
      <c r="F35" s="60"/>
      <c r="G35" s="60"/>
      <c r="H35" s="61"/>
      <c r="I35" s="112" t="s">
        <v>110</v>
      </c>
      <c r="J35" s="109">
        <v>4000</v>
      </c>
      <c r="K35" s="110">
        <v>0</v>
      </c>
      <c r="L35" s="111">
        <f t="shared" ref="L35" si="3">J35*K35</f>
        <v>0</v>
      </c>
    </row>
    <row r="36" outlineLevel="1" spans="1:12">
      <c r="A36" s="1"/>
      <c r="B36" s="62" t="s">
        <v>111</v>
      </c>
      <c r="C36" s="63"/>
      <c r="D36" s="63"/>
      <c r="E36" s="64" t="s">
        <v>112</v>
      </c>
      <c r="F36" s="64"/>
      <c r="G36" s="64"/>
      <c r="H36" s="64"/>
      <c r="I36" s="113" t="s">
        <v>47</v>
      </c>
      <c r="J36" s="114">
        <v>3000</v>
      </c>
      <c r="K36" s="115">
        <v>0</v>
      </c>
      <c r="L36" s="116">
        <f t="shared" si="1"/>
        <v>0</v>
      </c>
    </row>
    <row r="37" spans="1:12">
      <c r="A37" s="1"/>
      <c r="B37" s="50"/>
      <c r="C37" s="50"/>
      <c r="D37" s="50"/>
      <c r="E37" s="50"/>
      <c r="F37" s="50"/>
      <c r="G37" s="50"/>
      <c r="H37" s="50"/>
      <c r="I37" s="50"/>
      <c r="J37" s="50"/>
      <c r="K37" s="50"/>
      <c r="L37" s="50"/>
    </row>
    <row r="38" spans="1:12">
      <c r="A38" s="1"/>
      <c r="B38" s="48" t="s">
        <v>113</v>
      </c>
      <c r="C38" s="50"/>
      <c r="D38" s="50"/>
      <c r="E38" s="50"/>
      <c r="F38" s="50"/>
      <c r="G38" s="50"/>
      <c r="H38" s="50"/>
      <c r="I38" s="50"/>
      <c r="J38" s="50"/>
      <c r="K38" s="50"/>
      <c r="L38" s="50"/>
    </row>
    <row r="39" outlineLevel="1" spans="1:13">
      <c r="A39" s="1"/>
      <c r="B39" s="65" t="s">
        <v>114</v>
      </c>
      <c r="C39" s="65"/>
      <c r="D39" s="66"/>
      <c r="E39" s="67" t="s">
        <v>115</v>
      </c>
      <c r="F39" s="65"/>
      <c r="G39" s="65"/>
      <c r="H39" s="66"/>
      <c r="I39" s="40" t="s">
        <v>41</v>
      </c>
      <c r="J39" s="40" t="s">
        <v>42</v>
      </c>
      <c r="K39" s="52" t="s">
        <v>43</v>
      </c>
      <c r="L39" s="107" t="s">
        <v>44</v>
      </c>
      <c r="M39" s="2" t="s">
        <v>54</v>
      </c>
    </row>
    <row r="40" outlineLevel="1" spans="1:12">
      <c r="A40" s="1"/>
      <c r="B40" s="68" t="s">
        <v>116</v>
      </c>
      <c r="C40" s="68"/>
      <c r="D40" s="31"/>
      <c r="E40" s="69" t="s">
        <v>117</v>
      </c>
      <c r="F40" s="70"/>
      <c r="G40" s="70"/>
      <c r="H40" s="71"/>
      <c r="I40" s="21" t="s">
        <v>118</v>
      </c>
      <c r="J40" s="109">
        <v>7000</v>
      </c>
      <c r="K40" s="110">
        <v>0</v>
      </c>
      <c r="L40" s="111">
        <f>J40*K40</f>
        <v>0</v>
      </c>
    </row>
    <row r="41" outlineLevel="1" spans="1:12">
      <c r="A41" s="1"/>
      <c r="B41" s="68" t="s">
        <v>119</v>
      </c>
      <c r="C41" s="68"/>
      <c r="D41" s="31"/>
      <c r="E41" s="69" t="s">
        <v>120</v>
      </c>
      <c r="F41" s="70"/>
      <c r="G41" s="70"/>
      <c r="H41" s="71"/>
      <c r="I41" s="21" t="s">
        <v>118</v>
      </c>
      <c r="J41" s="109">
        <v>7084</v>
      </c>
      <c r="K41" s="110">
        <v>0</v>
      </c>
      <c r="L41" s="111">
        <f>J41*K41</f>
        <v>0</v>
      </c>
    </row>
    <row r="42" outlineLevel="1" spans="1:12">
      <c r="A42" s="1"/>
      <c r="B42" s="68" t="s">
        <v>121</v>
      </c>
      <c r="C42" s="68"/>
      <c r="D42" s="31"/>
      <c r="E42" s="69" t="s">
        <v>122</v>
      </c>
      <c r="F42" s="70"/>
      <c r="G42" s="70"/>
      <c r="H42" s="71"/>
      <c r="I42" s="21" t="s">
        <v>118</v>
      </c>
      <c r="J42" s="109">
        <v>50000</v>
      </c>
      <c r="K42" s="110">
        <v>0</v>
      </c>
      <c r="L42" s="111">
        <f>J42*K42</f>
        <v>0</v>
      </c>
    </row>
    <row r="43" ht="13.5" customHeight="1" outlineLevel="1" spans="1:12">
      <c r="A43" s="1"/>
      <c r="B43" s="68" t="s">
        <v>123</v>
      </c>
      <c r="C43" s="68"/>
      <c r="D43" s="31"/>
      <c r="E43" s="69" t="s">
        <v>124</v>
      </c>
      <c r="F43" s="70"/>
      <c r="G43" s="70"/>
      <c r="H43" s="71"/>
      <c r="I43" s="21" t="s">
        <v>125</v>
      </c>
      <c r="J43" s="109">
        <v>1500</v>
      </c>
      <c r="K43" s="110">
        <v>0</v>
      </c>
      <c r="L43" s="111">
        <f t="shared" ref="L43:L50" si="4">J43*K43</f>
        <v>0</v>
      </c>
    </row>
    <row r="44" ht="13.5" customHeight="1" outlineLevel="1" spans="1:12">
      <c r="A44" s="1"/>
      <c r="B44" s="68" t="s">
        <v>126</v>
      </c>
      <c r="C44" s="68"/>
      <c r="D44" s="31"/>
      <c r="E44" s="69" t="s">
        <v>127</v>
      </c>
      <c r="F44" s="70"/>
      <c r="G44" s="70"/>
      <c r="H44" s="71"/>
      <c r="I44" s="21" t="s">
        <v>125</v>
      </c>
      <c r="J44" s="109">
        <v>900</v>
      </c>
      <c r="K44" s="110">
        <v>0</v>
      </c>
      <c r="L44" s="111">
        <f t="shared" si="4"/>
        <v>0</v>
      </c>
    </row>
    <row r="45" ht="13.5" customHeight="1" outlineLevel="1" spans="1:12">
      <c r="A45" s="1"/>
      <c r="B45" s="68" t="s">
        <v>128</v>
      </c>
      <c r="C45" s="68"/>
      <c r="D45" s="31"/>
      <c r="E45" s="69" t="s">
        <v>124</v>
      </c>
      <c r="F45" s="70"/>
      <c r="G45" s="70"/>
      <c r="H45" s="71"/>
      <c r="I45" s="21" t="s">
        <v>125</v>
      </c>
      <c r="J45" s="109">
        <v>1500</v>
      </c>
      <c r="K45" s="110">
        <v>0</v>
      </c>
      <c r="L45" s="111">
        <f t="shared" si="4"/>
        <v>0</v>
      </c>
    </row>
    <row r="46" ht="13.5" customHeight="1" outlineLevel="1" spans="1:12">
      <c r="A46" s="1"/>
      <c r="B46" s="68" t="s">
        <v>129</v>
      </c>
      <c r="C46" s="68"/>
      <c r="D46" s="31"/>
      <c r="E46" s="69" t="s">
        <v>124</v>
      </c>
      <c r="F46" s="70"/>
      <c r="G46" s="70"/>
      <c r="H46" s="71"/>
      <c r="I46" s="21" t="s">
        <v>125</v>
      </c>
      <c r="J46" s="109">
        <v>1500</v>
      </c>
      <c r="K46" s="110">
        <v>0</v>
      </c>
      <c r="L46" s="111">
        <f t="shared" si="4"/>
        <v>0</v>
      </c>
    </row>
    <row r="47" ht="13.5" customHeight="1" outlineLevel="1" spans="1:12">
      <c r="A47" s="1"/>
      <c r="B47" s="68" t="s">
        <v>130</v>
      </c>
      <c r="C47" s="68"/>
      <c r="D47" s="31"/>
      <c r="E47" s="69" t="s">
        <v>131</v>
      </c>
      <c r="F47" s="70"/>
      <c r="G47" s="70"/>
      <c r="H47" s="71"/>
      <c r="I47" s="21" t="s">
        <v>125</v>
      </c>
      <c r="J47" s="109">
        <v>3450</v>
      </c>
      <c r="K47" s="110">
        <v>0</v>
      </c>
      <c r="L47" s="111">
        <f t="shared" si="4"/>
        <v>0</v>
      </c>
    </row>
    <row r="48" ht="13.5" customHeight="1" outlineLevel="1" spans="1:12">
      <c r="A48" s="1"/>
      <c r="B48" s="68" t="s">
        <v>132</v>
      </c>
      <c r="C48" s="68"/>
      <c r="D48" s="31"/>
      <c r="E48" s="69" t="s">
        <v>127</v>
      </c>
      <c r="F48" s="70"/>
      <c r="G48" s="70"/>
      <c r="H48" s="71"/>
      <c r="I48" s="21" t="s">
        <v>125</v>
      </c>
      <c r="J48" s="109">
        <v>900</v>
      </c>
      <c r="K48" s="110">
        <v>0</v>
      </c>
      <c r="L48" s="111">
        <f t="shared" si="4"/>
        <v>0</v>
      </c>
    </row>
    <row r="49" ht="13.5" customHeight="1" outlineLevel="1" spans="1:12">
      <c r="A49" s="1"/>
      <c r="B49" s="68" t="s">
        <v>133</v>
      </c>
      <c r="C49" s="68"/>
      <c r="D49" s="31"/>
      <c r="E49" s="69" t="s">
        <v>134</v>
      </c>
      <c r="F49" s="70"/>
      <c r="G49" s="70"/>
      <c r="H49" s="71"/>
      <c r="I49" s="21" t="s">
        <v>125</v>
      </c>
      <c r="J49" s="109">
        <v>1200</v>
      </c>
      <c r="K49" s="110">
        <v>0</v>
      </c>
      <c r="L49" s="111">
        <f t="shared" si="4"/>
        <v>0</v>
      </c>
    </row>
    <row r="50" ht="13.5" customHeight="1" outlineLevel="1" spans="1:12">
      <c r="A50" s="1"/>
      <c r="B50" s="68" t="s">
        <v>135</v>
      </c>
      <c r="C50" s="68"/>
      <c r="D50" s="31"/>
      <c r="E50" s="69" t="s">
        <v>136</v>
      </c>
      <c r="F50" s="70"/>
      <c r="G50" s="70"/>
      <c r="H50" s="71"/>
      <c r="I50" s="21" t="s">
        <v>125</v>
      </c>
      <c r="J50" s="109">
        <v>3375</v>
      </c>
      <c r="K50" s="110">
        <v>0</v>
      </c>
      <c r="L50" s="111">
        <f t="shared" si="4"/>
        <v>0</v>
      </c>
    </row>
    <row r="51" outlineLevel="1" spans="1:12">
      <c r="A51" s="1"/>
      <c r="B51" s="68" t="s">
        <v>137</v>
      </c>
      <c r="C51" s="68"/>
      <c r="D51" s="31"/>
      <c r="E51" s="69" t="s">
        <v>138</v>
      </c>
      <c r="F51" s="70"/>
      <c r="G51" s="70"/>
      <c r="H51" s="71"/>
      <c r="I51" s="21" t="s">
        <v>118</v>
      </c>
      <c r="J51" s="109">
        <v>5000</v>
      </c>
      <c r="K51" s="110">
        <v>0</v>
      </c>
      <c r="L51" s="111">
        <f t="shared" ref="L51:L90" si="5">J51*K51</f>
        <v>0</v>
      </c>
    </row>
    <row r="52" outlineLevel="1" spans="1:12">
      <c r="A52" s="1"/>
      <c r="B52" s="68" t="s">
        <v>139</v>
      </c>
      <c r="C52" s="68"/>
      <c r="D52" s="31"/>
      <c r="E52" s="69" t="s">
        <v>140</v>
      </c>
      <c r="F52" s="70"/>
      <c r="G52" s="70"/>
      <c r="H52" s="71"/>
      <c r="I52" s="21" t="s">
        <v>118</v>
      </c>
      <c r="J52" s="109">
        <v>9500</v>
      </c>
      <c r="K52" s="110">
        <v>0</v>
      </c>
      <c r="L52" s="111">
        <f t="shared" si="5"/>
        <v>0</v>
      </c>
    </row>
    <row r="53" outlineLevel="1" spans="1:12">
      <c r="A53" s="1"/>
      <c r="B53" s="68" t="s">
        <v>141</v>
      </c>
      <c r="C53" s="68"/>
      <c r="D53" s="31"/>
      <c r="E53" s="69" t="s">
        <v>142</v>
      </c>
      <c r="F53" s="70"/>
      <c r="G53" s="70"/>
      <c r="H53" s="71"/>
      <c r="I53" s="21" t="s">
        <v>118</v>
      </c>
      <c r="J53" s="109">
        <v>2500</v>
      </c>
      <c r="K53" s="110">
        <v>0</v>
      </c>
      <c r="L53" s="111">
        <f t="shared" si="5"/>
        <v>0</v>
      </c>
    </row>
    <row r="54" outlineLevel="1" spans="1:12">
      <c r="A54" s="1"/>
      <c r="B54" s="68" t="s">
        <v>143</v>
      </c>
      <c r="C54" s="68"/>
      <c r="D54" s="31"/>
      <c r="E54" s="69" t="s">
        <v>144</v>
      </c>
      <c r="F54" s="70"/>
      <c r="G54" s="70"/>
      <c r="H54" s="71"/>
      <c r="I54" s="21" t="s">
        <v>118</v>
      </c>
      <c r="J54" s="109">
        <v>19800</v>
      </c>
      <c r="K54" s="110">
        <v>0</v>
      </c>
      <c r="L54" s="111">
        <f t="shared" si="5"/>
        <v>0</v>
      </c>
    </row>
    <row r="55" outlineLevel="1" spans="1:12">
      <c r="A55" s="1"/>
      <c r="B55" s="68" t="s">
        <v>145</v>
      </c>
      <c r="C55" s="68"/>
      <c r="D55" s="31"/>
      <c r="E55" s="69" t="s">
        <v>146</v>
      </c>
      <c r="F55" s="70"/>
      <c r="G55" s="70"/>
      <c r="H55" s="71"/>
      <c r="I55" s="21" t="s">
        <v>118</v>
      </c>
      <c r="J55" s="109">
        <v>6500</v>
      </c>
      <c r="K55" s="110">
        <v>0</v>
      </c>
      <c r="L55" s="111">
        <f t="shared" si="5"/>
        <v>0</v>
      </c>
    </row>
    <row r="56" outlineLevel="1" spans="1:12">
      <c r="A56" s="1"/>
      <c r="B56" s="72" t="s">
        <v>147</v>
      </c>
      <c r="C56" s="72"/>
      <c r="D56" s="73"/>
      <c r="E56" s="74" t="s">
        <v>148</v>
      </c>
      <c r="F56" s="75"/>
      <c r="G56" s="75"/>
      <c r="H56" s="76"/>
      <c r="I56" s="117" t="s">
        <v>118</v>
      </c>
      <c r="J56" s="118">
        <v>4600</v>
      </c>
      <c r="K56" s="110">
        <v>0</v>
      </c>
      <c r="L56" s="111">
        <f t="shared" ref="L56" si="6">J56*K56</f>
        <v>0</v>
      </c>
    </row>
    <row r="57" outlineLevel="1" spans="1:12">
      <c r="A57" s="1"/>
      <c r="B57" s="68" t="s">
        <v>149</v>
      </c>
      <c r="C57" s="68"/>
      <c r="D57" s="31"/>
      <c r="E57" s="69" t="s">
        <v>150</v>
      </c>
      <c r="F57" s="70"/>
      <c r="G57" s="70"/>
      <c r="H57" s="71"/>
      <c r="I57" s="21" t="s">
        <v>118</v>
      </c>
      <c r="J57" s="109">
        <v>6900</v>
      </c>
      <c r="K57" s="110">
        <v>0</v>
      </c>
      <c r="L57" s="111">
        <f t="shared" ref="L57" si="7">J57*K57</f>
        <v>0</v>
      </c>
    </row>
    <row r="58" ht="25.5" customHeight="1" outlineLevel="1" spans="1:12">
      <c r="A58" s="1"/>
      <c r="B58" s="77" t="s">
        <v>151</v>
      </c>
      <c r="C58" s="77"/>
      <c r="D58" s="78"/>
      <c r="E58" s="69" t="s">
        <v>152</v>
      </c>
      <c r="F58" s="70"/>
      <c r="G58" s="70"/>
      <c r="H58" s="71"/>
      <c r="I58" s="21" t="s">
        <v>118</v>
      </c>
      <c r="J58" s="109">
        <v>16500</v>
      </c>
      <c r="K58" s="110">
        <v>0</v>
      </c>
      <c r="L58" s="111">
        <f t="shared" si="5"/>
        <v>0</v>
      </c>
    </row>
    <row r="59" outlineLevel="1" spans="1:12">
      <c r="A59" s="1"/>
      <c r="B59" s="77" t="s">
        <v>153</v>
      </c>
      <c r="C59" s="77"/>
      <c r="D59" s="78"/>
      <c r="E59" s="69" t="s">
        <v>154</v>
      </c>
      <c r="F59" s="70"/>
      <c r="G59" s="70"/>
      <c r="H59" s="71"/>
      <c r="I59" s="21" t="s">
        <v>155</v>
      </c>
      <c r="J59" s="109">
        <v>399</v>
      </c>
      <c r="K59" s="110">
        <v>0</v>
      </c>
      <c r="L59" s="111">
        <f t="shared" si="5"/>
        <v>0</v>
      </c>
    </row>
    <row r="60" outlineLevel="1" spans="1:12">
      <c r="A60" s="1"/>
      <c r="B60" s="77" t="s">
        <v>156</v>
      </c>
      <c r="C60" s="77"/>
      <c r="D60" s="78"/>
      <c r="E60" s="69" t="s">
        <v>157</v>
      </c>
      <c r="F60" s="70"/>
      <c r="G60" s="70"/>
      <c r="H60" s="71"/>
      <c r="I60" s="21" t="s">
        <v>155</v>
      </c>
      <c r="J60" s="109">
        <v>2520</v>
      </c>
      <c r="K60" s="110">
        <v>0</v>
      </c>
      <c r="L60" s="111">
        <f t="shared" si="5"/>
        <v>0</v>
      </c>
    </row>
    <row r="61" outlineLevel="1" spans="1:12">
      <c r="A61" s="1"/>
      <c r="B61" s="79" t="s">
        <v>158</v>
      </c>
      <c r="C61" s="79"/>
      <c r="D61" s="80"/>
      <c r="E61" s="74" t="s">
        <v>159</v>
      </c>
      <c r="F61" s="75"/>
      <c r="G61" s="75"/>
      <c r="H61" s="76"/>
      <c r="I61" s="117" t="s">
        <v>118</v>
      </c>
      <c r="J61" s="118">
        <v>84686</v>
      </c>
      <c r="K61" s="110">
        <v>0</v>
      </c>
      <c r="L61" s="111">
        <f t="shared" si="5"/>
        <v>0</v>
      </c>
    </row>
    <row r="62" ht="16.5" customHeight="1" outlineLevel="1" spans="1:12">
      <c r="A62" s="1"/>
      <c r="B62" s="68" t="s">
        <v>160</v>
      </c>
      <c r="C62" s="68"/>
      <c r="D62" s="31"/>
      <c r="E62" s="81" t="s">
        <v>161</v>
      </c>
      <c r="F62" s="82"/>
      <c r="G62" s="82"/>
      <c r="H62" s="83"/>
      <c r="I62" s="21" t="s">
        <v>118</v>
      </c>
      <c r="J62" s="109">
        <v>5440</v>
      </c>
      <c r="K62" s="110">
        <v>0</v>
      </c>
      <c r="L62" s="111">
        <f t="shared" ref="L62" si="8">J62*K62</f>
        <v>0</v>
      </c>
    </row>
    <row r="63" ht="26.25" customHeight="1" outlineLevel="1" spans="1:12">
      <c r="A63" s="1"/>
      <c r="B63" s="68" t="s">
        <v>162</v>
      </c>
      <c r="C63" s="68"/>
      <c r="D63" s="31"/>
      <c r="E63" s="81" t="s">
        <v>163</v>
      </c>
      <c r="F63" s="82"/>
      <c r="G63" s="82"/>
      <c r="H63" s="83"/>
      <c r="I63" s="21" t="s">
        <v>118</v>
      </c>
      <c r="J63" s="109">
        <v>36800</v>
      </c>
      <c r="K63" s="110">
        <v>0</v>
      </c>
      <c r="L63" s="111">
        <f t="shared" si="5"/>
        <v>0</v>
      </c>
    </row>
    <row r="64" outlineLevel="1" spans="1:12">
      <c r="A64" s="1"/>
      <c r="B64" s="68" t="s">
        <v>164</v>
      </c>
      <c r="C64" s="68"/>
      <c r="D64" s="31"/>
      <c r="E64" s="81" t="s">
        <v>165</v>
      </c>
      <c r="F64" s="82"/>
      <c r="G64" s="82"/>
      <c r="H64" s="83"/>
      <c r="I64" s="21" t="s">
        <v>118</v>
      </c>
      <c r="J64" s="119">
        <v>20000</v>
      </c>
      <c r="K64" s="110">
        <v>0</v>
      </c>
      <c r="L64" s="111">
        <f t="shared" si="5"/>
        <v>0</v>
      </c>
    </row>
    <row r="65" outlineLevel="1" spans="1:12">
      <c r="A65" s="1"/>
      <c r="B65" s="68" t="s">
        <v>166</v>
      </c>
      <c r="C65" s="68"/>
      <c r="D65" s="31"/>
      <c r="E65" s="81" t="s">
        <v>167</v>
      </c>
      <c r="F65" s="82"/>
      <c r="G65" s="82"/>
      <c r="H65" s="83"/>
      <c r="I65" s="154" t="s">
        <v>168</v>
      </c>
      <c r="J65" s="119">
        <v>2999</v>
      </c>
      <c r="K65" s="110">
        <v>0</v>
      </c>
      <c r="L65" s="111">
        <f t="shared" ref="L65:L66" si="9">J65*K65</f>
        <v>0</v>
      </c>
    </row>
    <row r="66" outlineLevel="1" spans="1:12">
      <c r="A66" s="1"/>
      <c r="B66" s="120" t="s">
        <v>169</v>
      </c>
      <c r="C66" s="120"/>
      <c r="D66" s="121"/>
      <c r="E66" s="122" t="s">
        <v>170</v>
      </c>
      <c r="F66" s="123"/>
      <c r="G66" s="123"/>
      <c r="H66" s="124"/>
      <c r="I66" s="27" t="s">
        <v>171</v>
      </c>
      <c r="J66" s="114">
        <v>0</v>
      </c>
      <c r="K66" s="115">
        <v>0</v>
      </c>
      <c r="L66" s="116">
        <f t="shared" si="9"/>
        <v>0</v>
      </c>
    </row>
    <row r="67" spans="1:12">
      <c r="A67" s="1"/>
      <c r="B67" s="50"/>
      <c r="C67" s="50"/>
      <c r="D67" s="50"/>
      <c r="E67" s="50"/>
      <c r="F67" s="50"/>
      <c r="G67" s="50"/>
      <c r="H67" s="50"/>
      <c r="I67" s="50"/>
      <c r="J67" s="50"/>
      <c r="K67" s="50"/>
      <c r="L67" s="50"/>
    </row>
    <row r="68" spans="1:12">
      <c r="A68" s="1"/>
      <c r="B68" s="48" t="s">
        <v>172</v>
      </c>
      <c r="C68" s="50"/>
      <c r="D68" s="50"/>
      <c r="E68" s="50"/>
      <c r="F68" s="50"/>
      <c r="G68" s="50"/>
      <c r="H68" s="50"/>
      <c r="I68" s="50"/>
      <c r="J68" s="50"/>
      <c r="K68" s="50"/>
      <c r="L68" s="50"/>
    </row>
    <row r="69" outlineLevel="1" spans="1:12">
      <c r="A69" s="1"/>
      <c r="B69" s="66" t="s">
        <v>173</v>
      </c>
      <c r="C69" s="125" t="s">
        <v>114</v>
      </c>
      <c r="D69" s="125"/>
      <c r="E69" s="125"/>
      <c r="F69" s="125" t="s">
        <v>115</v>
      </c>
      <c r="G69" s="125"/>
      <c r="H69" s="125"/>
      <c r="I69" s="40" t="s">
        <v>41</v>
      </c>
      <c r="J69" s="40" t="s">
        <v>42</v>
      </c>
      <c r="K69" s="52" t="s">
        <v>43</v>
      </c>
      <c r="L69" s="107" t="s">
        <v>44</v>
      </c>
    </row>
    <row r="70" ht="54" customHeight="1" outlineLevel="1" spans="1:12">
      <c r="A70" s="1"/>
      <c r="B70" s="126" t="s">
        <v>174</v>
      </c>
      <c r="C70" s="127" t="s">
        <v>175</v>
      </c>
      <c r="D70" s="127"/>
      <c r="E70" s="127"/>
      <c r="F70" s="128" t="s">
        <v>176</v>
      </c>
      <c r="G70" s="128"/>
      <c r="H70" s="128"/>
      <c r="I70" s="21" t="s">
        <v>177</v>
      </c>
      <c r="J70" s="109">
        <v>450000</v>
      </c>
      <c r="K70" s="110">
        <v>0</v>
      </c>
      <c r="L70" s="111">
        <f t="shared" ref="L70" si="10">J70*K70</f>
        <v>0</v>
      </c>
    </row>
    <row r="71" ht="42.75" customHeight="1" outlineLevel="1" spans="1:12">
      <c r="A71" s="1"/>
      <c r="B71" s="129"/>
      <c r="C71" s="127" t="s">
        <v>178</v>
      </c>
      <c r="D71" s="127"/>
      <c r="E71" s="127"/>
      <c r="F71" s="128" t="s">
        <v>179</v>
      </c>
      <c r="G71" s="128"/>
      <c r="H71" s="128"/>
      <c r="I71" s="21" t="s">
        <v>180</v>
      </c>
      <c r="J71" s="109">
        <v>1000000</v>
      </c>
      <c r="K71" s="110">
        <v>0</v>
      </c>
      <c r="L71" s="111">
        <f t="shared" ref="L71:L82" si="11">J71*K71</f>
        <v>0</v>
      </c>
    </row>
    <row r="72" ht="40.5" customHeight="1" outlineLevel="1" spans="1:12">
      <c r="A72" s="1"/>
      <c r="B72" s="130" t="s">
        <v>181</v>
      </c>
      <c r="C72" s="127" t="s">
        <v>182</v>
      </c>
      <c r="D72" s="127"/>
      <c r="E72" s="127"/>
      <c r="F72" s="128" t="s">
        <v>183</v>
      </c>
      <c r="G72" s="128"/>
      <c r="H72" s="128"/>
      <c r="I72" s="21" t="s">
        <v>177</v>
      </c>
      <c r="J72" s="109">
        <v>450000</v>
      </c>
      <c r="K72" s="110">
        <v>0</v>
      </c>
      <c r="L72" s="111">
        <f t="shared" si="11"/>
        <v>0</v>
      </c>
    </row>
    <row r="73" ht="33" customHeight="1" outlineLevel="1" spans="1:12">
      <c r="A73" s="1"/>
      <c r="B73" s="131"/>
      <c r="C73" s="127" t="s">
        <v>184</v>
      </c>
      <c r="D73" s="127"/>
      <c r="E73" s="127"/>
      <c r="F73" s="128" t="s">
        <v>185</v>
      </c>
      <c r="G73" s="128"/>
      <c r="H73" s="128"/>
      <c r="I73" s="21" t="s">
        <v>186</v>
      </c>
      <c r="J73" s="109">
        <v>120000</v>
      </c>
      <c r="K73" s="110">
        <v>0</v>
      </c>
      <c r="L73" s="111">
        <f t="shared" si="11"/>
        <v>0</v>
      </c>
    </row>
    <row r="74" ht="59.25" customHeight="1" outlineLevel="1" spans="1:12">
      <c r="A74" s="1"/>
      <c r="B74" s="131"/>
      <c r="C74" s="127" t="s">
        <v>187</v>
      </c>
      <c r="D74" s="127"/>
      <c r="E74" s="127"/>
      <c r="F74" s="128" t="s">
        <v>188</v>
      </c>
      <c r="G74" s="128"/>
      <c r="H74" s="128"/>
      <c r="I74" s="21" t="s">
        <v>186</v>
      </c>
      <c r="J74" s="109">
        <v>120000</v>
      </c>
      <c r="K74" s="110">
        <v>0</v>
      </c>
      <c r="L74" s="111">
        <f t="shared" si="11"/>
        <v>0</v>
      </c>
    </row>
    <row r="75" ht="57.75" customHeight="1" outlineLevel="1" spans="1:12">
      <c r="A75" s="1"/>
      <c r="B75" s="132"/>
      <c r="C75" s="127" t="s">
        <v>189</v>
      </c>
      <c r="D75" s="127"/>
      <c r="E75" s="127"/>
      <c r="F75" s="128" t="s">
        <v>190</v>
      </c>
      <c r="G75" s="128"/>
      <c r="H75" s="128"/>
      <c r="I75" s="21" t="s">
        <v>186</v>
      </c>
      <c r="J75" s="109">
        <v>120000</v>
      </c>
      <c r="K75" s="110">
        <v>0</v>
      </c>
      <c r="L75" s="111">
        <f t="shared" si="11"/>
        <v>0</v>
      </c>
    </row>
    <row r="76" ht="46.5" customHeight="1" outlineLevel="1" spans="1:12">
      <c r="A76" s="1"/>
      <c r="B76" s="126" t="s">
        <v>191</v>
      </c>
      <c r="C76" s="127" t="s">
        <v>192</v>
      </c>
      <c r="D76" s="127"/>
      <c r="E76" s="127"/>
      <c r="F76" s="128" t="s">
        <v>193</v>
      </c>
      <c r="G76" s="128"/>
      <c r="H76" s="128"/>
      <c r="I76" s="21" t="s">
        <v>177</v>
      </c>
      <c r="J76" s="109">
        <v>450000</v>
      </c>
      <c r="K76" s="110">
        <v>0</v>
      </c>
      <c r="L76" s="111">
        <f t="shared" si="11"/>
        <v>0</v>
      </c>
    </row>
    <row r="77" ht="54" customHeight="1" outlineLevel="1" spans="1:12">
      <c r="A77" s="1"/>
      <c r="B77" s="133"/>
      <c r="C77" s="127" t="s">
        <v>194</v>
      </c>
      <c r="D77" s="127"/>
      <c r="E77" s="127"/>
      <c r="F77" s="128" t="s">
        <v>195</v>
      </c>
      <c r="G77" s="128"/>
      <c r="H77" s="128"/>
      <c r="I77" s="21" t="s">
        <v>177</v>
      </c>
      <c r="J77" s="109">
        <v>450000</v>
      </c>
      <c r="K77" s="110">
        <v>0</v>
      </c>
      <c r="L77" s="111">
        <f t="shared" si="11"/>
        <v>0</v>
      </c>
    </row>
    <row r="78" ht="72" customHeight="1" outlineLevel="1" spans="1:12">
      <c r="A78" s="1"/>
      <c r="B78" s="133"/>
      <c r="C78" s="127" t="s">
        <v>196</v>
      </c>
      <c r="D78" s="127"/>
      <c r="E78" s="127"/>
      <c r="F78" s="128" t="s">
        <v>197</v>
      </c>
      <c r="G78" s="128"/>
      <c r="H78" s="128"/>
      <c r="I78" s="21" t="s">
        <v>177</v>
      </c>
      <c r="J78" s="109">
        <v>450000</v>
      </c>
      <c r="K78" s="110">
        <v>0</v>
      </c>
      <c r="L78" s="111">
        <f t="shared" si="11"/>
        <v>0</v>
      </c>
    </row>
    <row r="79" ht="120.75" customHeight="1" outlineLevel="1" spans="1:12">
      <c r="A79" s="1"/>
      <c r="B79" s="133"/>
      <c r="C79" s="127" t="s">
        <v>198</v>
      </c>
      <c r="D79" s="127"/>
      <c r="E79" s="127"/>
      <c r="F79" s="128" t="s">
        <v>199</v>
      </c>
      <c r="G79" s="128"/>
      <c r="H79" s="128"/>
      <c r="I79" s="21" t="s">
        <v>177</v>
      </c>
      <c r="J79" s="109">
        <v>450000</v>
      </c>
      <c r="K79" s="110">
        <v>0</v>
      </c>
      <c r="L79" s="111">
        <f t="shared" si="11"/>
        <v>0</v>
      </c>
    </row>
    <row r="80" ht="82.5" customHeight="1" outlineLevel="1" spans="1:12">
      <c r="A80" s="1"/>
      <c r="B80" s="129"/>
      <c r="C80" s="127" t="s">
        <v>200</v>
      </c>
      <c r="D80" s="127"/>
      <c r="E80" s="127"/>
      <c r="F80" s="128" t="s">
        <v>201</v>
      </c>
      <c r="G80" s="128"/>
      <c r="H80" s="128"/>
      <c r="I80" s="21" t="s">
        <v>177</v>
      </c>
      <c r="J80" s="109">
        <v>450000</v>
      </c>
      <c r="K80" s="110">
        <v>0</v>
      </c>
      <c r="L80" s="111">
        <f t="shared" si="11"/>
        <v>0</v>
      </c>
    </row>
    <row r="81" ht="66" customHeight="1" outlineLevel="1" spans="1:12">
      <c r="A81" s="1"/>
      <c r="B81" s="130" t="s">
        <v>202</v>
      </c>
      <c r="C81" s="127" t="s">
        <v>203</v>
      </c>
      <c r="D81" s="127"/>
      <c r="E81" s="127"/>
      <c r="F81" s="128" t="s">
        <v>204</v>
      </c>
      <c r="G81" s="128"/>
      <c r="H81" s="128"/>
      <c r="I81" s="21" t="s">
        <v>177</v>
      </c>
      <c r="J81" s="109">
        <v>300000</v>
      </c>
      <c r="K81" s="110">
        <v>0</v>
      </c>
      <c r="L81" s="111">
        <f t="shared" si="11"/>
        <v>0</v>
      </c>
    </row>
    <row r="82" ht="54.75" customHeight="1" outlineLevel="1" spans="1:12">
      <c r="A82" s="1"/>
      <c r="B82" s="132"/>
      <c r="C82" s="127" t="s">
        <v>205</v>
      </c>
      <c r="D82" s="127"/>
      <c r="E82" s="127"/>
      <c r="F82" s="128" t="s">
        <v>206</v>
      </c>
      <c r="G82" s="128"/>
      <c r="H82" s="128"/>
      <c r="I82" s="21" t="s">
        <v>207</v>
      </c>
      <c r="J82" s="109">
        <v>480000</v>
      </c>
      <c r="K82" s="110">
        <v>0</v>
      </c>
      <c r="L82" s="111">
        <f t="shared" si="11"/>
        <v>0</v>
      </c>
    </row>
    <row r="83" ht="66" customHeight="1" outlineLevel="1" spans="1:12">
      <c r="A83" s="1"/>
      <c r="B83" s="130" t="s">
        <v>208</v>
      </c>
      <c r="C83" s="127" t="s">
        <v>209</v>
      </c>
      <c r="D83" s="127"/>
      <c r="E83" s="127"/>
      <c r="F83" s="128" t="s">
        <v>210</v>
      </c>
      <c r="G83" s="128"/>
      <c r="H83" s="128"/>
      <c r="I83" s="21" t="s">
        <v>186</v>
      </c>
      <c r="J83" s="109">
        <v>120000</v>
      </c>
      <c r="K83" s="110">
        <v>0</v>
      </c>
      <c r="L83" s="111">
        <f t="shared" ref="L83:L84" si="12">J83*K83</f>
        <v>0</v>
      </c>
    </row>
    <row r="84" ht="55.5" customHeight="1" outlineLevel="1" spans="1:12">
      <c r="A84" s="1"/>
      <c r="B84" s="132"/>
      <c r="C84" s="127" t="s">
        <v>211</v>
      </c>
      <c r="D84" s="127"/>
      <c r="E84" s="127"/>
      <c r="F84" s="128" t="s">
        <v>212</v>
      </c>
      <c r="G84" s="128"/>
      <c r="H84" s="128"/>
      <c r="I84" s="21" t="s">
        <v>186</v>
      </c>
      <c r="J84" s="109">
        <v>160000</v>
      </c>
      <c r="K84" s="110">
        <v>0</v>
      </c>
      <c r="L84" s="111">
        <f t="shared" si="12"/>
        <v>0</v>
      </c>
    </row>
    <row r="85" outlineLevel="1" spans="1:12">
      <c r="A85" s="1"/>
      <c r="B85" s="130" t="s">
        <v>213</v>
      </c>
      <c r="C85" s="17" t="s">
        <v>214</v>
      </c>
      <c r="D85" s="18"/>
      <c r="E85" s="19"/>
      <c r="F85" s="134" t="s">
        <v>215</v>
      </c>
      <c r="G85" s="134"/>
      <c r="H85" s="134"/>
      <c r="I85" s="21" t="s">
        <v>216</v>
      </c>
      <c r="J85" s="109">
        <v>116800</v>
      </c>
      <c r="K85" s="110">
        <v>0</v>
      </c>
      <c r="L85" s="111">
        <f t="shared" si="5"/>
        <v>0</v>
      </c>
    </row>
    <row r="86" outlineLevel="1" spans="1:12">
      <c r="A86" s="1"/>
      <c r="B86" s="132"/>
      <c r="C86" s="17" t="s">
        <v>217</v>
      </c>
      <c r="D86" s="18"/>
      <c r="E86" s="19"/>
      <c r="F86" s="134" t="s">
        <v>218</v>
      </c>
      <c r="G86" s="134"/>
      <c r="H86" s="134"/>
      <c r="I86" s="21" t="s">
        <v>216</v>
      </c>
      <c r="J86" s="109">
        <v>196800</v>
      </c>
      <c r="K86" s="110">
        <v>0</v>
      </c>
      <c r="L86" s="111">
        <f t="shared" si="5"/>
        <v>0</v>
      </c>
    </row>
    <row r="87" ht="16.5" customHeight="1" outlineLevel="1" spans="1:12">
      <c r="A87" s="1"/>
      <c r="B87" s="130" t="s">
        <v>219</v>
      </c>
      <c r="C87" s="17" t="s">
        <v>220</v>
      </c>
      <c r="D87" s="18"/>
      <c r="E87" s="19"/>
      <c r="F87" s="134" t="s">
        <v>221</v>
      </c>
      <c r="G87" s="134"/>
      <c r="H87" s="134"/>
      <c r="I87" s="21" t="s">
        <v>222</v>
      </c>
      <c r="J87" s="109">
        <v>12800</v>
      </c>
      <c r="K87" s="110">
        <v>0</v>
      </c>
      <c r="L87" s="111">
        <f t="shared" si="5"/>
        <v>0</v>
      </c>
    </row>
    <row r="88" outlineLevel="1" spans="1:12">
      <c r="A88" s="1"/>
      <c r="B88" s="131"/>
      <c r="C88" s="17" t="s">
        <v>223</v>
      </c>
      <c r="D88" s="18"/>
      <c r="E88" s="19"/>
      <c r="F88" s="134" t="s">
        <v>224</v>
      </c>
      <c r="G88" s="134"/>
      <c r="H88" s="134"/>
      <c r="I88" s="21" t="s">
        <v>225</v>
      </c>
      <c r="J88" s="109">
        <v>30000</v>
      </c>
      <c r="K88" s="110">
        <v>0</v>
      </c>
      <c r="L88" s="111">
        <f t="shared" si="5"/>
        <v>0</v>
      </c>
    </row>
    <row r="89" outlineLevel="1" spans="1:12">
      <c r="A89" s="1"/>
      <c r="B89" s="132"/>
      <c r="C89" s="17" t="s">
        <v>226</v>
      </c>
      <c r="D89" s="18"/>
      <c r="E89" s="19"/>
      <c r="F89" s="134" t="s">
        <v>227</v>
      </c>
      <c r="G89" s="134"/>
      <c r="H89" s="134"/>
      <c r="I89" s="21" t="s">
        <v>228</v>
      </c>
      <c r="J89" s="109">
        <v>0</v>
      </c>
      <c r="K89" s="110">
        <v>0</v>
      </c>
      <c r="L89" s="111">
        <f t="shared" si="5"/>
        <v>0</v>
      </c>
    </row>
    <row r="90" outlineLevel="1" spans="1:12">
      <c r="A90" s="1"/>
      <c r="B90" s="135" t="s">
        <v>229</v>
      </c>
      <c r="C90" s="93" t="s">
        <v>230</v>
      </c>
      <c r="D90" s="94"/>
      <c r="E90" s="33"/>
      <c r="F90" s="136" t="s">
        <v>231</v>
      </c>
      <c r="G90" s="136"/>
      <c r="H90" s="136"/>
      <c r="I90" s="27" t="s">
        <v>171</v>
      </c>
      <c r="J90" s="114">
        <v>0</v>
      </c>
      <c r="K90" s="115">
        <v>0</v>
      </c>
      <c r="L90" s="116">
        <f t="shared" si="5"/>
        <v>0</v>
      </c>
    </row>
    <row r="91" spans="1:12">
      <c r="A91" s="1"/>
      <c r="B91" s="50"/>
      <c r="C91" s="50"/>
      <c r="D91" s="50"/>
      <c r="E91" s="50"/>
      <c r="F91" s="50"/>
      <c r="G91" s="50"/>
      <c r="H91" s="50"/>
      <c r="I91" s="50"/>
      <c r="J91" s="50"/>
      <c r="K91" s="50"/>
      <c r="L91" s="50"/>
    </row>
    <row r="92" spans="1:12">
      <c r="A92" s="1"/>
      <c r="B92" s="48" t="s">
        <v>232</v>
      </c>
      <c r="D92" s="50"/>
      <c r="E92" s="50"/>
      <c r="F92" s="50"/>
      <c r="G92" s="50"/>
      <c r="H92" s="50"/>
      <c r="I92" s="50"/>
      <c r="J92" s="50"/>
      <c r="K92" s="50"/>
      <c r="L92" s="50"/>
    </row>
    <row r="93" outlineLevel="1" spans="1:12">
      <c r="A93" s="1"/>
      <c r="B93" s="65" t="s">
        <v>233</v>
      </c>
      <c r="C93" s="65"/>
      <c r="D93" s="65"/>
      <c r="E93" s="65"/>
      <c r="F93" s="65"/>
      <c r="G93" s="65"/>
      <c r="H93" s="65"/>
      <c r="I93" s="66"/>
      <c r="J93" s="30" t="s">
        <v>234</v>
      </c>
      <c r="K93" s="30" t="s">
        <v>235</v>
      </c>
      <c r="L93" s="155" t="s">
        <v>236</v>
      </c>
    </row>
    <row r="94" ht="36" customHeight="1" outlineLevel="1" spans="1:12">
      <c r="A94" s="1"/>
      <c r="B94" s="137" t="s">
        <v>237</v>
      </c>
      <c r="C94" s="137"/>
      <c r="D94" s="137"/>
      <c r="E94" s="137"/>
      <c r="F94" s="137"/>
      <c r="G94" s="137"/>
      <c r="H94" s="137"/>
      <c r="I94" s="156"/>
      <c r="J94" s="157">
        <f>IF(L94&lt;50000,0,IF(L94&lt;100000,0.05,IF(L94&lt;150000,0.1,IF(L94&lt;300000,2/15,1/6))))</f>
        <v>0</v>
      </c>
      <c r="K94" s="158">
        <f>L94*J94</f>
        <v>0</v>
      </c>
      <c r="L94" s="159">
        <v>0</v>
      </c>
    </row>
    <row r="95" spans="1:12">
      <c r="A95" s="1"/>
      <c r="B95" s="50"/>
      <c r="C95" s="50"/>
      <c r="D95" s="50"/>
      <c r="E95" s="50"/>
      <c r="F95" s="50"/>
      <c r="G95" s="50"/>
      <c r="H95" s="50"/>
      <c r="I95" s="50"/>
      <c r="J95" s="50"/>
      <c r="K95" s="50"/>
      <c r="L95" s="50"/>
    </row>
    <row r="96" spans="1:12">
      <c r="A96" s="1"/>
      <c r="B96" s="138" t="s">
        <v>238</v>
      </c>
      <c r="C96" s="138"/>
      <c r="D96" s="138"/>
      <c r="E96" s="138"/>
      <c r="F96" s="138"/>
      <c r="G96" s="138"/>
      <c r="H96" s="138"/>
      <c r="I96" s="138"/>
      <c r="J96" s="138"/>
      <c r="K96" s="160"/>
      <c r="L96" s="161"/>
    </row>
    <row r="97" spans="1:12">
      <c r="A97" s="1"/>
      <c r="B97" s="139" t="s">
        <v>51</v>
      </c>
      <c r="C97" s="140"/>
      <c r="D97" s="140" t="s">
        <v>52</v>
      </c>
      <c r="E97" s="140"/>
      <c r="F97" s="140"/>
      <c r="G97" s="141" t="s">
        <v>53</v>
      </c>
      <c r="H97" s="141"/>
      <c r="I97" s="141"/>
      <c r="J97" s="162" t="s">
        <v>239</v>
      </c>
      <c r="K97" s="162"/>
      <c r="L97" s="99"/>
    </row>
    <row r="98" spans="1:12">
      <c r="A98" s="1"/>
      <c r="B98" s="142">
        <v>0</v>
      </c>
      <c r="C98" s="143"/>
      <c r="D98" s="116">
        <v>0</v>
      </c>
      <c r="E98" s="142"/>
      <c r="F98" s="143"/>
      <c r="G98" s="116" t="str">
        <f>SUBSTITUTE(SUBSTITUTE(SUBSTITUTE(SUBSTITUTE(TEXT(INT(D98),"[DBNum2][$-804]G/通用格式元")&amp;IF(INT(D98)=D98,"整","")&amp;TEXT(INT(D98*10-INT(D98)*10),"[DBNum2][$-804]G/通用格式角")&amp;TEXT(ROUND(D98*100-INT(D98*10)*10,0),"[DBNum2][$-804]G/通用格式分"),"零角","零"),"零零分","整"),"零分",""),"整整","整")</f>
        <v>零元整</v>
      </c>
      <c r="H98" s="142"/>
      <c r="I98" s="143"/>
      <c r="J98" s="102"/>
      <c r="K98" s="103"/>
      <c r="L98" s="103"/>
    </row>
    <row r="99" spans="1:12">
      <c r="A99" s="1"/>
      <c r="B99" s="144"/>
      <c r="C99" s="144"/>
      <c r="D99" s="144"/>
      <c r="E99" s="144"/>
      <c r="F99" s="144"/>
      <c r="G99" s="104"/>
      <c r="H99" s="104"/>
      <c r="I99" s="104"/>
      <c r="J99" s="163"/>
      <c r="K99" s="163"/>
      <c r="L99" s="163"/>
    </row>
    <row r="100" spans="1:12">
      <c r="A100" s="1"/>
      <c r="B100" s="138" t="s">
        <v>56</v>
      </c>
      <c r="C100" s="138"/>
      <c r="D100" s="138"/>
      <c r="E100" s="138"/>
      <c r="F100" s="138"/>
      <c r="G100" s="138"/>
      <c r="H100" s="138"/>
      <c r="I100" s="138"/>
      <c r="J100" s="138"/>
      <c r="K100" s="138"/>
      <c r="L100" s="138"/>
    </row>
    <row r="101" ht="57.75" customHeight="1" spans="2:12">
      <c r="B101" s="145" t="s">
        <v>240</v>
      </c>
      <c r="C101" s="145"/>
      <c r="D101" s="145"/>
      <c r="E101" s="145"/>
      <c r="F101" s="145"/>
      <c r="G101" s="145"/>
      <c r="H101" s="145"/>
      <c r="I101" s="145"/>
      <c r="J101" s="145"/>
      <c r="K101" s="145"/>
      <c r="L101" s="145"/>
    </row>
    <row r="102" spans="2:12">
      <c r="B102" s="146"/>
      <c r="C102" s="146"/>
      <c r="D102" s="146"/>
      <c r="E102" s="146"/>
      <c r="F102" s="146"/>
      <c r="G102" s="146"/>
      <c r="H102" s="146"/>
      <c r="I102" s="146"/>
      <c r="J102" s="146"/>
      <c r="K102" s="146"/>
      <c r="L102" s="146"/>
    </row>
    <row r="103" spans="2:12">
      <c r="B103" s="138" t="s">
        <v>241</v>
      </c>
      <c r="C103" s="138"/>
      <c r="D103" s="138"/>
      <c r="E103" s="138"/>
      <c r="F103" s="138"/>
      <c r="G103" s="138"/>
      <c r="H103" s="138"/>
      <c r="I103" s="138"/>
      <c r="J103" s="138"/>
      <c r="K103" s="138"/>
      <c r="L103" s="138"/>
    </row>
    <row r="104" spans="2:12">
      <c r="B104" s="147" t="s">
        <v>59</v>
      </c>
      <c r="C104" s="148" t="str">
        <f>C9</f>
        <v>填写甲方单位</v>
      </c>
      <c r="D104" s="149"/>
      <c r="E104" s="149"/>
      <c r="F104" s="149"/>
      <c r="G104" s="149"/>
      <c r="H104" s="147" t="s">
        <v>60</v>
      </c>
      <c r="I104" s="164" t="s">
        <v>76</v>
      </c>
      <c r="J104" s="164"/>
      <c r="K104" s="1"/>
      <c r="L104" s="1"/>
    </row>
    <row r="105" spans="2:12">
      <c r="B105" s="150"/>
      <c r="C105" s="151"/>
      <c r="D105" s="146"/>
      <c r="E105" s="146"/>
      <c r="F105" s="146"/>
      <c r="G105" s="146"/>
      <c r="H105" s="150"/>
      <c r="I105" s="1"/>
      <c r="J105" s="1"/>
      <c r="K105" s="1"/>
      <c r="L105" s="1"/>
    </row>
    <row r="106" ht="27.75" customHeight="1" spans="2:12">
      <c r="B106" s="147" t="s">
        <v>61</v>
      </c>
      <c r="C106" s="151"/>
      <c r="D106" s="146"/>
      <c r="E106" s="146"/>
      <c r="F106" s="146"/>
      <c r="G106" s="146"/>
      <c r="H106" s="147" t="s">
        <v>61</v>
      </c>
      <c r="I106" s="1"/>
      <c r="J106" s="1"/>
      <c r="K106" s="1"/>
      <c r="L106" s="1"/>
    </row>
    <row r="107" spans="2:12">
      <c r="B107" s="150"/>
      <c r="C107" s="151"/>
      <c r="D107" s="146"/>
      <c r="E107" s="146"/>
      <c r="F107" s="146"/>
      <c r="G107" s="146"/>
      <c r="H107" s="150"/>
      <c r="I107" s="1"/>
      <c r="J107" s="1"/>
      <c r="K107" s="1"/>
      <c r="L107" s="1"/>
    </row>
    <row r="108" spans="2:12">
      <c r="B108" s="147" t="s">
        <v>62</v>
      </c>
      <c r="C108" s="151"/>
      <c r="D108" s="146"/>
      <c r="E108" s="146"/>
      <c r="F108" s="146"/>
      <c r="G108" s="146"/>
      <c r="H108" s="147" t="s">
        <v>62</v>
      </c>
      <c r="I108" s="165"/>
      <c r="J108" s="166"/>
      <c r="K108" s="1"/>
      <c r="L108" s="1"/>
    </row>
    <row r="109" spans="2:12">
      <c r="B109" s="152"/>
      <c r="C109" s="153"/>
      <c r="D109" s="87"/>
      <c r="E109" s="87"/>
      <c r="F109" s="87"/>
      <c r="G109" s="87"/>
      <c r="H109" s="152"/>
      <c r="I109" s="167"/>
      <c r="J109" s="167"/>
      <c r="K109" s="167"/>
      <c r="L109" s="167"/>
    </row>
  </sheetData>
  <mergeCells count="185">
    <mergeCell ref="K2:L2"/>
    <mergeCell ref="K3:L3"/>
    <mergeCell ref="K4:L4"/>
    <mergeCell ref="K5:L5"/>
    <mergeCell ref="K6:L6"/>
    <mergeCell ref="J7:K7"/>
    <mergeCell ref="C9:E9"/>
    <mergeCell ref="J9:L9"/>
    <mergeCell ref="C10:E10"/>
    <mergeCell ref="J10:L10"/>
    <mergeCell ref="C11:E11"/>
    <mergeCell ref="J11:L11"/>
    <mergeCell ref="C12:E12"/>
    <mergeCell ref="J12:L12"/>
    <mergeCell ref="B13:D13"/>
    <mergeCell ref="E13:G13"/>
    <mergeCell ref="H13:I13"/>
    <mergeCell ref="J13:L13"/>
    <mergeCell ref="B14:D14"/>
    <mergeCell ref="E14:G14"/>
    <mergeCell ref="H14:I14"/>
    <mergeCell ref="J14:L14"/>
    <mergeCell ref="B15:F15"/>
    <mergeCell ref="G15:I15"/>
    <mergeCell ref="K15:L15"/>
    <mergeCell ref="B16:F16"/>
    <mergeCell ref="G16:I16"/>
    <mergeCell ref="K16:L16"/>
    <mergeCell ref="B17:L17"/>
    <mergeCell ref="C18:E18"/>
    <mergeCell ref="G18:I18"/>
    <mergeCell ref="K18:L18"/>
    <mergeCell ref="C19:E19"/>
    <mergeCell ref="G19:I19"/>
    <mergeCell ref="K19:L19"/>
    <mergeCell ref="B21:L21"/>
    <mergeCell ref="B22:L22"/>
    <mergeCell ref="B24:D24"/>
    <mergeCell ref="E24:H24"/>
    <mergeCell ref="B25:D25"/>
    <mergeCell ref="E25:H25"/>
    <mergeCell ref="B26:D26"/>
    <mergeCell ref="E26:H26"/>
    <mergeCell ref="B27:D27"/>
    <mergeCell ref="E27:H27"/>
    <mergeCell ref="B28:D28"/>
    <mergeCell ref="E28:H28"/>
    <mergeCell ref="B29:D29"/>
    <mergeCell ref="E29:H29"/>
    <mergeCell ref="B30:D30"/>
    <mergeCell ref="E30:H30"/>
    <mergeCell ref="B31:D31"/>
    <mergeCell ref="E31:H31"/>
    <mergeCell ref="B32:D32"/>
    <mergeCell ref="E32:H32"/>
    <mergeCell ref="B33:D33"/>
    <mergeCell ref="E33:H33"/>
    <mergeCell ref="B34:D34"/>
    <mergeCell ref="E34:H34"/>
    <mergeCell ref="B35:D35"/>
    <mergeCell ref="E35:H35"/>
    <mergeCell ref="B36:D36"/>
    <mergeCell ref="E36:H36"/>
    <mergeCell ref="B39:D39"/>
    <mergeCell ref="E39:H39"/>
    <mergeCell ref="B40:D40"/>
    <mergeCell ref="E40:H40"/>
    <mergeCell ref="B41:D41"/>
    <mergeCell ref="E41:H41"/>
    <mergeCell ref="B42:D42"/>
    <mergeCell ref="E42:H42"/>
    <mergeCell ref="B43:D43"/>
    <mergeCell ref="E43:H43"/>
    <mergeCell ref="B44:D44"/>
    <mergeCell ref="E44:H44"/>
    <mergeCell ref="B45:D45"/>
    <mergeCell ref="E45:H45"/>
    <mergeCell ref="B46:D46"/>
    <mergeCell ref="E46:H46"/>
    <mergeCell ref="B47:D47"/>
    <mergeCell ref="E47:H47"/>
    <mergeCell ref="B48:D48"/>
    <mergeCell ref="E48:H48"/>
    <mergeCell ref="B49:D49"/>
    <mergeCell ref="E49:H49"/>
    <mergeCell ref="B50:D50"/>
    <mergeCell ref="E50:H50"/>
    <mergeCell ref="B51:D51"/>
    <mergeCell ref="E51:H51"/>
    <mergeCell ref="B52:D52"/>
    <mergeCell ref="E52:H52"/>
    <mergeCell ref="B53:D53"/>
    <mergeCell ref="E53:H53"/>
    <mergeCell ref="B54:D54"/>
    <mergeCell ref="E54:H54"/>
    <mergeCell ref="B55:D55"/>
    <mergeCell ref="E55:H55"/>
    <mergeCell ref="B56:D56"/>
    <mergeCell ref="E56:H56"/>
    <mergeCell ref="B57:D57"/>
    <mergeCell ref="E57:H57"/>
    <mergeCell ref="B58:D58"/>
    <mergeCell ref="E58:H58"/>
    <mergeCell ref="B59:D59"/>
    <mergeCell ref="E59:H59"/>
    <mergeCell ref="B60:D60"/>
    <mergeCell ref="E60:H60"/>
    <mergeCell ref="B61:D61"/>
    <mergeCell ref="E61:H61"/>
    <mergeCell ref="B62:D62"/>
    <mergeCell ref="E62:H62"/>
    <mergeCell ref="B63:D63"/>
    <mergeCell ref="E63:H63"/>
    <mergeCell ref="B64:D64"/>
    <mergeCell ref="E64:H64"/>
    <mergeCell ref="B65:D65"/>
    <mergeCell ref="E65:H65"/>
    <mergeCell ref="B66:D66"/>
    <mergeCell ref="E66:H66"/>
    <mergeCell ref="C69:E69"/>
    <mergeCell ref="F69:H69"/>
    <mergeCell ref="C70:E70"/>
    <mergeCell ref="F70:H70"/>
    <mergeCell ref="C71:E71"/>
    <mergeCell ref="F71:H71"/>
    <mergeCell ref="C72:E72"/>
    <mergeCell ref="F72:H72"/>
    <mergeCell ref="C73:E73"/>
    <mergeCell ref="F73:H73"/>
    <mergeCell ref="C74:E74"/>
    <mergeCell ref="F74:H74"/>
    <mergeCell ref="C75:E75"/>
    <mergeCell ref="F75:H75"/>
    <mergeCell ref="C76:E76"/>
    <mergeCell ref="F76:H76"/>
    <mergeCell ref="C77:E77"/>
    <mergeCell ref="F77:H77"/>
    <mergeCell ref="C78:E78"/>
    <mergeCell ref="F78:H78"/>
    <mergeCell ref="C79:E79"/>
    <mergeCell ref="F79:H79"/>
    <mergeCell ref="C80:E80"/>
    <mergeCell ref="F80:H80"/>
    <mergeCell ref="C81:E81"/>
    <mergeCell ref="F81:H81"/>
    <mergeCell ref="C82:E82"/>
    <mergeCell ref="F82:H82"/>
    <mergeCell ref="C83:E83"/>
    <mergeCell ref="F83:H83"/>
    <mergeCell ref="C84:E84"/>
    <mergeCell ref="F84:H84"/>
    <mergeCell ref="C85:E85"/>
    <mergeCell ref="F85:H85"/>
    <mergeCell ref="C86:E86"/>
    <mergeCell ref="F86:H86"/>
    <mergeCell ref="C87:E87"/>
    <mergeCell ref="F87:H87"/>
    <mergeCell ref="C88:E88"/>
    <mergeCell ref="F88:H88"/>
    <mergeCell ref="C89:E89"/>
    <mergeCell ref="F89:H89"/>
    <mergeCell ref="C90:E90"/>
    <mergeCell ref="F90:H90"/>
    <mergeCell ref="B93:I93"/>
    <mergeCell ref="B94:I94"/>
    <mergeCell ref="B97:C97"/>
    <mergeCell ref="D97:F97"/>
    <mergeCell ref="G97:I97"/>
    <mergeCell ref="J97:L97"/>
    <mergeCell ref="B98:C98"/>
    <mergeCell ref="D98:F98"/>
    <mergeCell ref="G98:I98"/>
    <mergeCell ref="J98:L98"/>
    <mergeCell ref="B101:L101"/>
    <mergeCell ref="C104:G104"/>
    <mergeCell ref="B70:B71"/>
    <mergeCell ref="B72:B75"/>
    <mergeCell ref="B76:B80"/>
    <mergeCell ref="B81:B82"/>
    <mergeCell ref="B83:B84"/>
    <mergeCell ref="B85:B86"/>
    <mergeCell ref="B87:B89"/>
    <mergeCell ref="B2:C6"/>
    <mergeCell ref="D2:I6"/>
    <mergeCell ref="C105:G109"/>
  </mergeCells>
  <dataValidations count="3">
    <dataValidation type="list" allowBlank="1" showInputMessage="1" showErrorMessage="1" sqref="B14:D14">
      <formula1>"一般纳税人,小规模纳税人"</formula1>
    </dataValidation>
    <dataValidation type="list" allowBlank="1" showInputMessage="1" showErrorMessage="1" sqref="E14:G14">
      <formula1>"增值税专用发票,增值税普通发票"</formula1>
    </dataValidation>
    <dataValidation type="list" allowBlank="1" showInputMessage="1" showErrorMessage="1" sqref="J14:L14">
      <formula1>"SaaS服务费,培训服务费"</formula1>
    </dataValidation>
  </dataValidations>
  <printOptions horizontalCentered="1"/>
  <pageMargins left="0.708661417322835" right="0.708661417322835" top="0.866141732283464" bottom="0.866141732283464" header="0.31496062992126" footer="0.31496062992126"/>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2</vt:i4>
      </vt:variant>
    </vt:vector>
  </HeadingPairs>
  <TitlesOfParts>
    <vt:vector size="2" baseType="lpstr">
      <vt:lpstr>订单</vt:lpstr>
      <vt:lpstr>在线课订单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dc:creator>
  <cp:lastModifiedBy>mengbb</cp:lastModifiedBy>
  <dcterms:created xsi:type="dcterms:W3CDTF">2015-09-28T01:43:00Z</dcterms:created>
  <cp:lastPrinted>2017-09-18T07:46:00Z</cp:lastPrinted>
  <dcterms:modified xsi:type="dcterms:W3CDTF">2025-05-20T05:26:01Z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70FC61E2609A4BB9BAEF48C31578B5B9</vt:lpwstr>
  </property>
  <property fmtid="{D5CDD505-2E9C-101B-9397-08002B2CF9AE}" pid="4" name="CWM3f3c8890bcce11ed80006b5100006a51">
    <vt:lpwstr>CWMOfMQm6TRLfRP6D5jmtqN+SG/dSr2kMOQN2b5JgS+ajsUZQmXDvgy3WQ8H4WXiDeusTqEKOA5rVprVwhvtK+P5A==</vt:lpwstr>
  </property>
  <property fmtid="{D5CDD505-2E9C-101B-9397-08002B2CF9AE}" pid="5" name="CWM9111798064af11ee8000495100004851">
    <vt:lpwstr>CWMCHQya/lcWyvwLgptLMfbH1740Ra1TqyhUOlEinRQI6VXl0jZqIKKyRuztn6hXy8Z1cE+kNcy2akmopp7RYy/nA==</vt:lpwstr>
  </property>
  <property fmtid="{D5CDD505-2E9C-101B-9397-08002B2CF9AE}" pid="6" name="CWM4ad44530665611ee80000db500000db5">
    <vt:lpwstr>CWMk7+P0jjaNf5fa7T7oSEQdXNBmjINFAKeK46DdrVflI9GGh/4QfaMtQfL64BgDV3sPLuLmFwr6/eMSuvpvIPIXw==</vt:lpwstr>
  </property>
  <property fmtid="{D5CDD505-2E9C-101B-9397-08002B2CF9AE}" pid="7" name="CWM6456d620084a11f08000356100003461">
    <vt:lpwstr>CWMMA40+GQsT5oBEsCINmjWQznJn6PcA8uDlPyZgMLf4e8OSkZEq1S29vldsE+Lz09Nv7awu8+r6u08p5FfYaIRCg==</vt:lpwstr>
  </property>
  <property fmtid="{D5CDD505-2E9C-101B-9397-08002B2CF9AE}" pid="8" name="CWM798fcf90084c11f08000356100003461">
    <vt:lpwstr>CWM53rj5yWjfGL/6SnKmoEvktQYzL1sQ3VktvMbbl2cWaGNs3v/CKSGmWUzZBIO17kAkR+g40U6M+wQmrVkkSg5wQ==</vt:lpwstr>
  </property>
</Properties>
</file>