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理酒店房租" sheetId="1" r:id="rId1"/>
    <sheet name="2025年-2026年待摊附件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<sst xmlns="http://schemas.openxmlformats.org/spreadsheetml/2006/main" count="76" uniqueCount="30">
  <si>
    <t>大理酒店房租计算明细表</t>
  </si>
  <si>
    <t>序列</t>
  </si>
  <si>
    <t>房租周期</t>
  </si>
  <si>
    <t>房租金额</t>
  </si>
  <si>
    <t>备注</t>
  </si>
  <si>
    <t>2016.8.1-2017.7.31</t>
  </si>
  <si>
    <t>60万的基础租金，根据合同约定房租逐年递增4%</t>
  </si>
  <si>
    <t>2017.8.1-2018.7.31</t>
  </si>
  <si>
    <t>2018.8.1-2019.7.31</t>
  </si>
  <si>
    <t>2019.8.1-2020.7.31</t>
  </si>
  <si>
    <t>2020.8.1-2021.7.31</t>
  </si>
  <si>
    <t>2021.8.1-2022.7.31</t>
  </si>
  <si>
    <t>2022.8.1-2023.7.31</t>
  </si>
  <si>
    <t>2023.8.1-2024.7.31</t>
  </si>
  <si>
    <t>2024.8.1-2025.7.31</t>
  </si>
  <si>
    <t>2025.8.1-2026.7.31</t>
  </si>
  <si>
    <t>第1期应摊房租金额</t>
  </si>
  <si>
    <t>已摊房租金额</t>
  </si>
  <si>
    <t>余额</t>
  </si>
  <si>
    <t>第2期应摊房租金额</t>
  </si>
  <si>
    <t>第3期应摊房租金额</t>
  </si>
  <si>
    <t>第4期应摊房租金额</t>
  </si>
  <si>
    <t>第5期应摊房租金额</t>
  </si>
  <si>
    <t>第6期应摊房租金额</t>
  </si>
  <si>
    <t>第7期应摊房租金额</t>
  </si>
  <si>
    <t>第8期应摊房租金额</t>
  </si>
  <si>
    <t>第9期应摊房租金额</t>
  </si>
  <si>
    <t>第10期应摊房租金额</t>
  </si>
  <si>
    <t>第11期应摊房租金额</t>
  </si>
  <si>
    <t>第12期应摊房租金额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</si>
</sst>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O9" sqref="O9"/>
    </sheetView>
  </sheetViews>
  <sheetFormatPr defaultColWidth="9" defaultRowHeight="13.5" outlineLevelCol="3"/>
  <cols>
    <col min="1" max="1" width="8.125" style="7" customWidth="1"/>
    <col min="2" max="2" width="27.875" style="7" customWidth="1"/>
    <col min="3" max="3" width="16.75" style="7" customWidth="1"/>
    <col min="4" max="4" width="13.625" customWidth="1"/>
  </cols>
  <sheetData>
    <row r="1" ht="35" customHeight="1" spans="1:4">
      <c r="A1" s="8" t="s">
        <v>0</v>
      </c>
      <c r="B1" s="8"/>
      <c r="C1" s="8"/>
      <c r="D1" s="8"/>
    </row>
    <row r="2" ht="29" customHeight="1" spans="1:4">
      <c r="A2" s="9" t="s">
        <v>1</v>
      </c>
      <c r="B2" s="9" t="s">
        <v>2</v>
      </c>
      <c r="C2" s="9" t="s">
        <v>3</v>
      </c>
      <c r="D2" s="9" t="s">
        <v>4</v>
      </c>
    </row>
    <row r="3" ht="25" customHeight="1" spans="1:4">
      <c r="A3" s="10">
        <v>1</v>
      </c>
      <c r="B3" s="10" t="s">
        <v>5</v>
      </c>
      <c r="C3" s="11">
        <v>600000</v>
      </c>
      <c r="D3" s="12" t="s">
        <v>6</v>
      </c>
    </row>
    <row r="4" ht="25" customHeight="1" spans="1:4">
      <c r="A4" s="10">
        <v>2</v>
      </c>
      <c r="B4" s="10" t="s">
        <v>7</v>
      </c>
      <c r="C4" s="11">
        <f>C3*1.04</f>
        <v>624000</v>
      </c>
      <c r="D4" s="13"/>
    </row>
    <row r="5" ht="25" customHeight="1" spans="1:4">
      <c r="A5" s="10">
        <v>3</v>
      </c>
      <c r="B5" s="10" t="s">
        <v>8</v>
      </c>
      <c r="C5" s="11">
        <f>C4*1.04</f>
        <v>648960</v>
      </c>
      <c r="D5" s="13"/>
    </row>
    <row r="6" ht="25" customHeight="1" spans="1:4">
      <c r="A6" s="10">
        <v>4</v>
      </c>
      <c r="B6" s="10" t="s">
        <v>9</v>
      </c>
      <c r="C6" s="11">
        <f>C5*1.04</f>
        <v>674918.4</v>
      </c>
      <c r="D6" s="13"/>
    </row>
    <row r="7" ht="25" customHeight="1" spans="1:4">
      <c r="A7" s="10">
        <v>5</v>
      </c>
      <c r="B7" s="10" t="s">
        <v>10</v>
      </c>
      <c r="C7" s="11">
        <f>C6*1.04</f>
        <v>701915.136</v>
      </c>
      <c r="D7" s="13"/>
    </row>
    <row r="8" ht="25" customHeight="1" spans="1:4">
      <c r="A8" s="10">
        <v>6</v>
      </c>
      <c r="B8" s="10" t="s">
        <v>11</v>
      </c>
      <c r="C8" s="11">
        <f>C7*1.04</f>
        <v>729991.74144</v>
      </c>
      <c r="D8" s="13"/>
    </row>
    <row r="9" ht="25" customHeight="1" spans="1:4">
      <c r="A9" s="10">
        <v>7</v>
      </c>
      <c r="B9" s="10" t="s">
        <v>12</v>
      </c>
      <c r="C9" s="11">
        <f>C8*1.04</f>
        <v>759191.4110976</v>
      </c>
      <c r="D9" s="13"/>
    </row>
    <row r="10" ht="25" customHeight="1" spans="1:4">
      <c r="A10" s="10">
        <v>8</v>
      </c>
      <c r="B10" s="10" t="s">
        <v>13</v>
      </c>
      <c r="C10" s="11">
        <f>C9*1.04</f>
        <v>789559.067541504</v>
      </c>
      <c r="D10" s="13"/>
    </row>
    <row r="11" s="6" customFormat="1" ht="25" customHeight="1" spans="1:4">
      <c r="A11" s="14">
        <v>9</v>
      </c>
      <c r="B11" s="14" t="s">
        <v>14</v>
      </c>
      <c r="C11" s="15">
        <f>C10*1.04</f>
        <v>821141.430243164</v>
      </c>
      <c r="D11" s="13"/>
    </row>
    <row r="12" ht="25" customHeight="1" spans="1:4">
      <c r="A12" s="16">
        <v>10</v>
      </c>
      <c r="B12" s="16" t="s">
        <v>15</v>
      </c>
      <c r="C12" s="17">
        <f>C11*1.04</f>
        <v>853987.087452891</v>
      </c>
      <c r="D12" s="18"/>
    </row>
    <row r="14" spans="3:3">
      <c r="C14" s="7">
        <f>ROUND(C12/12,2)</f>
        <v>71165.59</v>
      </c>
    </row>
  </sheetData>
  <mergeCells count="2">
    <mergeCell ref="A1:D1"/>
    <mergeCell ref="D3:D12"/>
  </mergeCells>
  <pageMargins left="1.29861111111111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K23" sqref="K23"/>
    </sheetView>
  </sheetViews>
  <sheetFormatPr defaultColWidth="9" defaultRowHeight="19" customHeight="1" outlineLevelCol="5"/>
  <cols>
    <col min="1" max="1" width="23.625" customWidth="1"/>
    <col min="2" max="2" width="12.5" customWidth="1"/>
    <col min="3" max="3" width="25.5" customWidth="1"/>
    <col min="4" max="4" width="19.375" customWidth="1"/>
    <col min="5" max="5" width="11.5"/>
  </cols>
  <sheetData>
    <row r="1" customHeight="1" spans="1:6">
      <c r="A1" s="1" t="s">
        <v>2</v>
      </c>
      <c r="B1" s="1" t="s">
        <v>3</v>
      </c>
      <c r="C1" s="2" t="s">
        <v>16</v>
      </c>
      <c r="D1" s="2" t="s">
        <v>17</v>
      </c>
      <c r="E1" s="2" t="s">
        <v>18</v>
      </c>
      <c r="F1">
        <v>8</v>
      </c>
    </row>
    <row r="2" customHeight="1" spans="1:5">
      <c r="A2" s="3" t="str">
        <f>大理酒店房租!B12</f>
        <v>2025.8.1-2026.7.31</v>
      </c>
      <c r="B2" s="4">
        <f>大理酒店房租!C12</f>
        <v>853987.087452891</v>
      </c>
      <c r="C2" s="5">
        <f>B2/12</f>
        <v>71165.5906210742</v>
      </c>
      <c r="D2" s="5">
        <f>B2/12*1</f>
        <v>71165.5906210742</v>
      </c>
      <c r="E2" s="5">
        <f>B2-D2</f>
        <v>782821.496831817</v>
      </c>
    </row>
    <row r="4" customHeight="1" spans="1:6">
      <c r="A4" s="1" t="s">
        <v>2</v>
      </c>
      <c r="B4" s="1" t="s">
        <v>3</v>
      </c>
      <c r="C4" s="2" t="s">
        <v>19</v>
      </c>
      <c r="D4" s="2" t="s">
        <v>17</v>
      </c>
      <c r="E4" s="2" t="s">
        <v>18</v>
      </c>
      <c r="F4">
        <v>9</v>
      </c>
    </row>
    <row r="5" customHeight="1" spans="1:5">
      <c r="A5" s="3" t="str">
        <f>$A$2</f>
        <v>2025.8.1-2026.7.31</v>
      </c>
      <c r="B5" s="4">
        <f>$B$2</f>
        <v>853987.087452891</v>
      </c>
      <c r="C5" s="5">
        <f>B5/12</f>
        <v>71165.5906210742</v>
      </c>
      <c r="D5" s="5">
        <f>D2+C5</f>
        <v>142331.181242148</v>
      </c>
      <c r="E5" s="5">
        <f>B5-D5</f>
        <v>711655.906210742</v>
      </c>
    </row>
    <row r="6" customFormat="1" customHeight="1"/>
    <row r="7" customHeight="1" spans="1:6">
      <c r="A7" s="1" t="s">
        <v>2</v>
      </c>
      <c r="B7" s="1" t="s">
        <v>3</v>
      </c>
      <c r="C7" s="2" t="s">
        <v>20</v>
      </c>
      <c r="D7" s="2" t="s">
        <v>17</v>
      </c>
      <c r="E7" s="2" t="s">
        <v>18</v>
      </c>
      <c r="F7">
        <v>10</v>
      </c>
    </row>
    <row r="8" customHeight="1" spans="1:5">
      <c r="A8" s="3" t="str">
        <f>$A$2</f>
        <v>2025.8.1-2026.7.31</v>
      </c>
      <c r="B8" s="4">
        <f>$B$2</f>
        <v>853987.087452891</v>
      </c>
      <c r="C8" s="5">
        <f>B8/12</f>
        <v>71165.5906210742</v>
      </c>
      <c r="D8" s="5">
        <f>D5+C8</f>
        <v>213496.771863223</v>
      </c>
      <c r="E8" s="5">
        <f>B8-D8</f>
        <v>640490.315589668</v>
      </c>
    </row>
    <row r="9" customFormat="1" customHeight="1"/>
    <row r="10" customHeight="1" spans="1:6">
      <c r="A10" s="1" t="s">
        <v>2</v>
      </c>
      <c r="B10" s="1" t="s">
        <v>3</v>
      </c>
      <c r="C10" s="2" t="s">
        <v>21</v>
      </c>
      <c r="D10" s="2" t="s">
        <v>17</v>
      </c>
      <c r="E10" s="2" t="s">
        <v>18</v>
      </c>
      <c r="F10">
        <v>11</v>
      </c>
    </row>
    <row r="11" customHeight="1" spans="1:5">
      <c r="A11" s="3" t="str">
        <f>$A$2</f>
        <v>2025.8.1-2026.7.31</v>
      </c>
      <c r="B11" s="4">
        <f>$B$2</f>
        <v>853987.087452891</v>
      </c>
      <c r="C11" s="5">
        <f>B11/12</f>
        <v>71165.5906210742</v>
      </c>
      <c r="D11" s="5">
        <f>D8+C11</f>
        <v>284662.362484297</v>
      </c>
      <c r="E11" s="5">
        <f>B11-D11</f>
        <v>569324.724968594</v>
      </c>
    </row>
    <row r="12" customFormat="1" customHeight="1"/>
    <row r="13" customHeight="1" spans="1:6">
      <c r="A13" s="1" t="s">
        <v>2</v>
      </c>
      <c r="B13" s="1" t="s">
        <v>3</v>
      </c>
      <c r="C13" s="2" t="s">
        <v>22</v>
      </c>
      <c r="D13" s="2" t="s">
        <v>17</v>
      </c>
      <c r="E13" s="2" t="s">
        <v>18</v>
      </c>
      <c r="F13">
        <v>12</v>
      </c>
    </row>
    <row r="14" customHeight="1" spans="1:5">
      <c r="A14" s="3" t="str">
        <f>$A$2</f>
        <v>2025.8.1-2026.7.31</v>
      </c>
      <c r="B14" s="4">
        <f>$B$2</f>
        <v>853987.087452891</v>
      </c>
      <c r="C14" s="5">
        <f>B14/12</f>
        <v>71165.5906210742</v>
      </c>
      <c r="D14" s="5">
        <f>D11+C14</f>
        <v>355827.953105371</v>
      </c>
      <c r="E14" s="5">
        <f>B14-D14</f>
        <v>498159.13434752</v>
      </c>
    </row>
    <row r="15" customFormat="1" customHeight="1"/>
    <row r="16" customHeight="1" spans="1:6">
      <c r="A16" s="1" t="s">
        <v>2</v>
      </c>
      <c r="B16" s="1" t="s">
        <v>3</v>
      </c>
      <c r="C16" s="2" t="s">
        <v>23</v>
      </c>
      <c r="D16" s="2" t="s">
        <v>17</v>
      </c>
      <c r="E16" s="2" t="s">
        <v>18</v>
      </c>
      <c r="F16">
        <v>1</v>
      </c>
    </row>
    <row r="17" customHeight="1" spans="1:5">
      <c r="A17" s="3" t="str">
        <f>$A$2</f>
        <v>2025.8.1-2026.7.31</v>
      </c>
      <c r="B17" s="4">
        <f>$B$2</f>
        <v>853987.087452891</v>
      </c>
      <c r="C17" s="5">
        <f>B17/12</f>
        <v>71165.5906210742</v>
      </c>
      <c r="D17" s="5">
        <f>D14+C17</f>
        <v>426993.543726445</v>
      </c>
      <c r="E17" s="5">
        <f>B17-D17</f>
        <v>426993.543726445</v>
      </c>
    </row>
    <row r="18" customFormat="1" customHeight="1"/>
    <row r="19" customHeight="1" spans="1:6">
      <c r="A19" s="1" t="s">
        <v>2</v>
      </c>
      <c r="B19" s="1" t="s">
        <v>3</v>
      </c>
      <c r="C19" s="2" t="s">
        <v>24</v>
      </c>
      <c r="D19" s="2" t="s">
        <v>17</v>
      </c>
      <c r="E19" s="2" t="s">
        <v>18</v>
      </c>
      <c r="F19">
        <v>2</v>
      </c>
    </row>
    <row r="20" customHeight="1" spans="1:5">
      <c r="A20" s="3" t="str">
        <f>$A$2</f>
        <v>2025.8.1-2026.7.31</v>
      </c>
      <c r="B20" s="4">
        <f>$B$2</f>
        <v>853987.087452891</v>
      </c>
      <c r="C20" s="5">
        <f>B20/12</f>
        <v>71165.5906210742</v>
      </c>
      <c r="D20" s="5">
        <f>D17+C20</f>
        <v>498159.13434752</v>
      </c>
      <c r="E20" s="5">
        <f>B20-D20</f>
        <v>355827.953105371</v>
      </c>
    </row>
    <row r="21" customFormat="1" customHeight="1"/>
    <row r="22" customHeight="1" spans="1:6">
      <c r="A22" s="1" t="s">
        <v>2</v>
      </c>
      <c r="B22" s="1" t="s">
        <v>3</v>
      </c>
      <c r="C22" s="2" t="s">
        <v>25</v>
      </c>
      <c r="D22" s="2" t="s">
        <v>17</v>
      </c>
      <c r="E22" s="2" t="s">
        <v>18</v>
      </c>
      <c r="F22">
        <v>3</v>
      </c>
    </row>
    <row r="23" customHeight="1" spans="1:5">
      <c r="A23" s="3" t="str">
        <f>$A$2</f>
        <v>2025.8.1-2026.7.31</v>
      </c>
      <c r="B23" s="4">
        <f>$B$2</f>
        <v>853987.087452891</v>
      </c>
      <c r="C23" s="5">
        <f>B23/12</f>
        <v>71165.5906210742</v>
      </c>
      <c r="D23" s="5">
        <f>D20+C23</f>
        <v>569324.724968594</v>
      </c>
      <c r="E23" s="5">
        <f>B23-D23</f>
        <v>284662.362484297</v>
      </c>
    </row>
    <row r="24" customFormat="1" customHeight="1"/>
    <row r="25" customHeight="1" spans="1:6">
      <c r="A25" s="1" t="s">
        <v>2</v>
      </c>
      <c r="B25" s="1" t="s">
        <v>3</v>
      </c>
      <c r="C25" s="2" t="s">
        <v>26</v>
      </c>
      <c r="D25" s="2" t="s">
        <v>17</v>
      </c>
      <c r="E25" s="2" t="s">
        <v>18</v>
      </c>
      <c r="F25">
        <v>4</v>
      </c>
    </row>
    <row r="26" customHeight="1" spans="1:5">
      <c r="A26" s="3" t="str">
        <f>$A$2</f>
        <v>2025.8.1-2026.7.31</v>
      </c>
      <c r="B26" s="4">
        <f>$B$2</f>
        <v>853987.087452891</v>
      </c>
      <c r="C26" s="5">
        <f>B26/12</f>
        <v>71165.5906210742</v>
      </c>
      <c r="D26" s="5">
        <f>D23+C26</f>
        <v>640490.315589668</v>
      </c>
      <c r="E26" s="5">
        <f>B26-D26</f>
        <v>213496.771863223</v>
      </c>
    </row>
    <row r="27" customFormat="1" customHeight="1"/>
    <row r="28" customHeight="1" spans="1:6">
      <c r="A28" s="1" t="s">
        <v>2</v>
      </c>
      <c r="B28" s="1" t="s">
        <v>3</v>
      </c>
      <c r="C28" s="2" t="s">
        <v>27</v>
      </c>
      <c r="D28" s="2" t="s">
        <v>17</v>
      </c>
      <c r="E28" s="2" t="s">
        <v>18</v>
      </c>
      <c r="F28">
        <v>5</v>
      </c>
    </row>
    <row r="29" customHeight="1" spans="1:5">
      <c r="A29" s="3" t="str">
        <f>$A$2</f>
        <v>2025.8.1-2026.7.31</v>
      </c>
      <c r="B29" s="4">
        <f>$B$2</f>
        <v>853987.087452891</v>
      </c>
      <c r="C29" s="5">
        <f>B29/12</f>
        <v>71165.5906210742</v>
      </c>
      <c r="D29" s="5">
        <f>D26+C29</f>
        <v>711655.906210742</v>
      </c>
      <c r="E29" s="5">
        <f>B29-D29</f>
        <v>142331.181242149</v>
      </c>
    </row>
    <row r="30" customFormat="1" customHeight="1"/>
    <row r="31" customHeight="1" spans="1:6">
      <c r="A31" s="1" t="s">
        <v>2</v>
      </c>
      <c r="B31" s="1" t="s">
        <v>3</v>
      </c>
      <c r="C31" s="2" t="s">
        <v>28</v>
      </c>
      <c r="D31" s="2" t="s">
        <v>17</v>
      </c>
      <c r="E31" s="2" t="s">
        <v>18</v>
      </c>
      <c r="F31">
        <v>6</v>
      </c>
    </row>
    <row r="32" customHeight="1" spans="1:5">
      <c r="A32" s="3" t="str">
        <f>$A$2</f>
        <v>2025.8.1-2026.7.31</v>
      </c>
      <c r="B32" s="4">
        <f>$B$2</f>
        <v>853987.087452891</v>
      </c>
      <c r="C32" s="5">
        <f>B32/12</f>
        <v>71165.5906210742</v>
      </c>
      <c r="D32" s="5">
        <f>D29+C32</f>
        <v>782821.496831817</v>
      </c>
      <c r="E32" s="5">
        <f>B32-D32</f>
        <v>71165.5906210744</v>
      </c>
    </row>
    <row r="33" customFormat="1" customHeight="1"/>
    <row r="34" customHeight="1" spans="1:6">
      <c r="A34" s="1" t="s">
        <v>2</v>
      </c>
      <c r="B34" s="1" t="s">
        <v>3</v>
      </c>
      <c r="C34" s="2" t="s">
        <v>29</v>
      </c>
      <c r="D34" s="2" t="s">
        <v>17</v>
      </c>
      <c r="E34" s="2" t="s">
        <v>18</v>
      </c>
      <c r="F34">
        <v>7</v>
      </c>
    </row>
    <row r="35" customHeight="1" spans="1:5">
      <c r="A35" s="3" t="str">
        <f>$A$2</f>
        <v>2025.8.1-2026.7.31</v>
      </c>
      <c r="B35" s="4">
        <f>$B$2</f>
        <v>853987.087452891</v>
      </c>
      <c r="C35" s="5">
        <f>B35/12</f>
        <v>71165.5906210742</v>
      </c>
      <c r="D35" s="5">
        <f>D32+C35</f>
        <v>853987.087452891</v>
      </c>
      <c r="E35" s="5">
        <f>B35-D35</f>
        <v>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大理酒店房租</vt:lpstr>
      <vt:lpstr>2025年-2026年待摊附件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 圈了个600  </cp:lastModifiedBy>
  <dcterms:created xsi:type="dcterms:W3CDTF">2023-05-12T11:15:00Z</dcterms:created>
  <dcterms:modified xsi:type="dcterms:W3CDTF">2025-08-26T01:19:48Z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360C699FC38346719EA1C24807E28E1E_12</vt:lpwstr>
  </property>
</Properties>
</file>