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年8月工资结算表" sheetId="2" r:id="rId1"/>
    <sheet name="2024年8月工资发放表" sheetId="3" r:id="rId2"/>
    <sheet name="2024年8月工资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<sst xmlns="http://schemas.openxmlformats.org/spreadsheetml/2006/main" count="241" uniqueCount="73">
  <si>
    <t>2024年8月份主校区学生社区管理服务中心外聘人员工资及社保金结算表（值班员）</t>
  </si>
  <si>
    <t>序号</t>
  </si>
  <si>
    <t>姓  名</t>
  </si>
  <si>
    <t>岗  位</t>
  </si>
  <si>
    <t>应发工资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</si>
  <si>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</si>
  <si>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</si>
  <si>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</si>
  <si>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</si>
  <si>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</si>
  <si>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</si>
  <si>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</si>
  <si>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</si>
  <si>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结算合计金额</t>
  </si>
  <si>
    <t>王建芳</t>
  </si>
  <si>
    <t>值班员</t>
  </si>
  <si>
    <t>郑可新</t>
  </si>
  <si>
    <t>曹秀红</t>
  </si>
  <si>
    <t>张春芳</t>
  </si>
  <si>
    <t>张素枝</t>
  </si>
  <si>
    <t>王红</t>
  </si>
  <si>
    <t>段春玲</t>
  </si>
  <si>
    <t>王雅玲</t>
  </si>
  <si>
    <t>贾少辉</t>
  </si>
  <si>
    <t>武利芳</t>
  </si>
  <si>
    <t>寿娟</t>
  </si>
  <si>
    <t>蔺金萍</t>
  </si>
  <si>
    <t>刘爱兰</t>
  </si>
  <si>
    <t>唐慧萍</t>
  </si>
  <si>
    <t>小计1</t>
  </si>
  <si>
    <t>2024年8月份主校区学生社区管理服务中心外聘人员工资及社保金结算表（保洁员）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</si>
  <si>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</si>
  <si>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</si>
  <si>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</si>
  <si>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</si>
  <si>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</si>
  <si>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</si>
  <si>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</si>
  <si>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</si>
  <si>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</si>
  <si>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</si>
  <si>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</si>
  <si>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许红</t>
  </si>
  <si>
    <t>楚云枝</t>
  </si>
  <si>
    <t>小计2</t>
  </si>
  <si>
    <t>合计金额</t>
  </si>
  <si>
    <t>2024年8月份学生社区管理服务中心外聘人员工资发放表</t>
  </si>
  <si>
    <t>姓名</t>
  </si>
  <si>
    <t>岗位</t>
  </si>
  <si>
    <t>个人养老</t>
  </si>
  <si>
    <t>个人失业</t>
  </si>
  <si>
    <t>个人工伤</t>
  </si>
  <si>
    <t>个人基本医疗</t>
  </si>
  <si>
    <t>个人大额医疗费</t>
  </si>
  <si>
    <t>个人长期照护</t>
  </si>
  <si>
    <t>个人社保扣款合计金额</t>
  </si>
  <si>
    <t>个税扣款</t>
  </si>
  <si>
    <t>实发工资</t>
  </si>
  <si>
    <t>备注</t>
  </si>
  <si>
    <r>
      <rPr>
        <sz val="11"/>
        <rFont val="宋体"/>
        <charset val="134"/>
      </rPr>
      <t>郑可新</t>
    </r>
  </si>
  <si>
    <r>
      <rPr>
        <sz val="11"/>
        <rFont val="宋体"/>
        <charset val="134"/>
      </rPr>
      <t>曹秀红</t>
    </r>
  </si>
  <si>
    <r>
      <rPr>
        <sz val="11"/>
        <rFont val="宋体"/>
        <charset val="134"/>
      </rPr>
      <t>张素枝</t>
    </r>
  </si>
  <si>
    <t>2024年8月份学生社区管理服务中心外聘人员考核说明表（1值班员）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</si>
  <si>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</si>
  <si>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</si>
  <si>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</si>
  <si>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</si>
  <si>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</si>
  <si>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</si>
  <si>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</si>
  <si>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</si>
  <si>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2024年7月份学生社区管理服务中心外聘人员考核说明表（2保洁员）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</si>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</sst>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</numFmts>
  <fonts count="40"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>
      <alignment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>
      <alignment vertical="center"/>
    </xf>
    <xf numFmtId="0" fontId="9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9525</xdr:rowOff>
    </xdr:to>
    <xdr:pic>
      <xdr:nvPicPr>
        <xdr:cNvPr id="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56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57" name="图片 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58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59" name="图片 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6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7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7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9525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9525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8255</xdr:rowOff>
    </xdr:to>
    <xdr:pic>
      <xdr:nvPicPr>
        <xdr:cNvPr id="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8255</xdr:rowOff>
    </xdr:to>
    <xdr:pic>
      <xdr:nvPicPr>
        <xdr:cNvPr id="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8255</xdr:rowOff>
    </xdr:to>
    <xdr:pic>
      <xdr:nvPicPr>
        <xdr:cNvPr id="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8255</xdr:rowOff>
    </xdr:to>
    <xdr:pic>
      <xdr:nvPicPr>
        <xdr:cNvPr id="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9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92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3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94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96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8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99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100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01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7620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</xdr:colOff>
      <xdr:row>0</xdr:row>
      <xdr:rowOff>8255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1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1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1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1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1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1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1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1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1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19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20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20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20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20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20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20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20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20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20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2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2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2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9525</xdr:rowOff>
    </xdr:to>
    <xdr:pic>
      <xdr:nvPicPr>
        <xdr:cNvPr id="2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2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2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2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2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2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3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3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3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2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3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2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4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24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4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9525</xdr:colOff>
      <xdr:row>18</xdr:row>
      <xdr:rowOff>9525</xdr:rowOff>
    </xdr:to>
    <xdr:pic>
      <xdr:nvPicPr>
        <xdr:cNvPr id="2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4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4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4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4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5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5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5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9525</xdr:rowOff>
    </xdr:to>
    <xdr:pic>
      <xdr:nvPicPr>
        <xdr:cNvPr id="25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5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5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5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9525</xdr:rowOff>
    </xdr:to>
    <xdr:pic>
      <xdr:nvPicPr>
        <xdr:cNvPr id="25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9525</xdr:rowOff>
    </xdr:to>
    <xdr:pic>
      <xdr:nvPicPr>
        <xdr:cNvPr id="25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2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2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2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2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2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2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2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2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2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30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30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30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30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30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30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30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283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8890</xdr:rowOff>
    </xdr:to>
    <xdr:pic>
      <xdr:nvPicPr>
        <xdr:cNvPr id="309" name="图片 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8890</xdr:rowOff>
    </xdr:to>
    <xdr:pic>
      <xdr:nvPicPr>
        <xdr:cNvPr id="310" name="图片 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11" name="图片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12" name="图片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13" name="图片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14" name="图片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15" name="图片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16" name="图片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17" name="图片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18" name="图片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19" name="图片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20" name="图片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21" name="图片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22" name="图片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23" name="图片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24" name="图片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9525</xdr:rowOff>
    </xdr:to>
    <xdr:pic>
      <xdr:nvPicPr>
        <xdr:cNvPr id="32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9525</xdr:rowOff>
    </xdr:to>
    <xdr:pic>
      <xdr:nvPicPr>
        <xdr:cNvPr id="32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9525</xdr:rowOff>
    </xdr:to>
    <xdr:pic>
      <xdr:nvPicPr>
        <xdr:cNvPr id="32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9525</xdr:rowOff>
    </xdr:to>
    <xdr:pic>
      <xdr:nvPicPr>
        <xdr:cNvPr id="32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29" name="图片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30" name="图片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31" name="图片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32" name="图片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33" name="图片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34" name="图片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35" name="图片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36" name="图片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37" name="图片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38" name="图片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39" name="图片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40" name="图片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41" name="图片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42" name="图片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343" name="图片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44" name="图片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345" name="图片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46" name="图片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347" name="图片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48" name="图片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349" name="图片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50" name="图片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51" name="图片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52" name="图片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53" name="图片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54" name="图片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55" name="图片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56" name="图片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57" name="图片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58" name="图片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359" name="图片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360" name="图片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61" name="图片 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362" name="图片 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363" name="图片 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64" name="图片 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365" name="图片 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366" name="图片 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9525</xdr:rowOff>
    </xdr:to>
    <xdr:pic>
      <xdr:nvPicPr>
        <xdr:cNvPr id="3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9525</xdr:rowOff>
    </xdr:to>
    <xdr:pic>
      <xdr:nvPicPr>
        <xdr:cNvPr id="3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9525</xdr:rowOff>
    </xdr:to>
    <xdr:pic>
      <xdr:nvPicPr>
        <xdr:cNvPr id="3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9525</xdr:rowOff>
    </xdr:to>
    <xdr:pic>
      <xdr:nvPicPr>
        <xdr:cNvPr id="3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3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9525</xdr:rowOff>
    </xdr:to>
    <xdr:pic>
      <xdr:nvPicPr>
        <xdr:cNvPr id="3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9525</xdr:rowOff>
    </xdr:to>
    <xdr:pic>
      <xdr:nvPicPr>
        <xdr:cNvPr id="3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9525</xdr:rowOff>
    </xdr:to>
    <xdr:pic>
      <xdr:nvPicPr>
        <xdr:cNvPr id="3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9525</xdr:rowOff>
    </xdr:to>
    <xdr:pic>
      <xdr:nvPicPr>
        <xdr:cNvPr id="3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7620</xdr:colOff>
      <xdr:row>17</xdr:row>
      <xdr:rowOff>8255</xdr:rowOff>
    </xdr:to>
    <xdr:pic>
      <xdr:nvPicPr>
        <xdr:cNvPr id="3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7620</xdr:colOff>
      <xdr:row>17</xdr:row>
      <xdr:rowOff>8255</xdr:rowOff>
    </xdr:to>
    <xdr:pic>
      <xdr:nvPicPr>
        <xdr:cNvPr id="3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7620</xdr:colOff>
      <xdr:row>17</xdr:row>
      <xdr:rowOff>8255</xdr:rowOff>
    </xdr:to>
    <xdr:pic>
      <xdr:nvPicPr>
        <xdr:cNvPr id="3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7620</xdr:colOff>
      <xdr:row>17</xdr:row>
      <xdr:rowOff>8255</xdr:rowOff>
    </xdr:to>
    <xdr:pic>
      <xdr:nvPicPr>
        <xdr:cNvPr id="3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61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3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39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0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40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0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8255</xdr:rowOff>
    </xdr:to>
    <xdr:pic>
      <xdr:nvPicPr>
        <xdr:cNvPr id="40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0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0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0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0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0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09" name="图片 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10" name="图片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11" name="图片 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12" name="图片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13" name="图片 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14" name="图片 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15" name="图片 4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16" name="图片 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17" name="图片 4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18" name="图片 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19" name="图片 4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20" name="图片 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21" name="图片 4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22" name="图片 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23" name="图片 4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24" name="图片 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25" name="图片 4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26" name="图片 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27" name="图片 4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28" name="图片 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29" name="图片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30" name="图片 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31" name="图片 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32" name="图片 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33" name="图片 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34" name="图片 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</xdr:colOff>
      <xdr:row>17</xdr:row>
      <xdr:rowOff>7620</xdr:rowOff>
    </xdr:to>
    <xdr:pic>
      <xdr:nvPicPr>
        <xdr:cNvPr id="435" name="图片 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7011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36" name="图片 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37" name="图片 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38" name="图片 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39" name="图片 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40" name="图片 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41" name="图片 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42" name="图片 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43" name="图片 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44" name="图片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7620</xdr:rowOff>
    </xdr:to>
    <xdr:pic>
      <xdr:nvPicPr>
        <xdr:cNvPr id="445" name="图片 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7620</xdr:rowOff>
    </xdr:to>
    <xdr:pic>
      <xdr:nvPicPr>
        <xdr:cNvPr id="446" name="图片 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47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448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449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50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451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452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53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54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</xdr:colOff>
      <xdr:row>17</xdr:row>
      <xdr:rowOff>8255</xdr:rowOff>
    </xdr:to>
    <xdr:pic>
      <xdr:nvPicPr>
        <xdr:cNvPr id="455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56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57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458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459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60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461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462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</xdr:colOff>
      <xdr:row>17</xdr:row>
      <xdr:rowOff>8255</xdr:rowOff>
    </xdr:to>
    <xdr:pic>
      <xdr:nvPicPr>
        <xdr:cNvPr id="463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</xdr:colOff>
      <xdr:row>17</xdr:row>
      <xdr:rowOff>8255</xdr:rowOff>
    </xdr:to>
    <xdr:pic>
      <xdr:nvPicPr>
        <xdr:cNvPr id="464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</xdr:colOff>
      <xdr:row>17</xdr:row>
      <xdr:rowOff>8255</xdr:rowOff>
    </xdr:to>
    <xdr:pic>
      <xdr:nvPicPr>
        <xdr:cNvPr id="465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0325" y="345440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8890</xdr:rowOff>
    </xdr:to>
    <xdr:pic>
      <xdr:nvPicPr>
        <xdr:cNvPr id="4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8890</xdr:rowOff>
    </xdr:to>
    <xdr:pic>
      <xdr:nvPicPr>
        <xdr:cNvPr id="4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4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4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8890</xdr:rowOff>
    </xdr:to>
    <xdr:pic>
      <xdr:nvPicPr>
        <xdr:cNvPr id="5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5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5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8890</xdr:rowOff>
    </xdr:to>
    <xdr:pic>
      <xdr:nvPicPr>
        <xdr:cNvPr id="5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</xdr:colOff>
      <xdr:row>18</xdr:row>
      <xdr:rowOff>8890</xdr:rowOff>
    </xdr:to>
    <xdr:pic>
      <xdr:nvPicPr>
        <xdr:cNvPr id="5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9525</xdr:colOff>
      <xdr:row>18</xdr:row>
      <xdr:rowOff>8890</xdr:rowOff>
    </xdr:to>
    <xdr:pic>
      <xdr:nvPicPr>
        <xdr:cNvPr id="5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7782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5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5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5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5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5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5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5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5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9525</xdr:colOff>
      <xdr:row>20</xdr:row>
      <xdr:rowOff>8890</xdr:rowOff>
    </xdr:to>
    <xdr:pic>
      <xdr:nvPicPr>
        <xdr:cNvPr id="5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5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</xdr:colOff>
      <xdr:row>20</xdr:row>
      <xdr:rowOff>8890</xdr:rowOff>
    </xdr:to>
    <xdr:pic>
      <xdr:nvPicPr>
        <xdr:cNvPr id="5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9525</xdr:colOff>
      <xdr:row>20</xdr:row>
      <xdr:rowOff>8890</xdr:rowOff>
    </xdr:to>
    <xdr:pic>
      <xdr:nvPicPr>
        <xdr:cNvPr id="5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1402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5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5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8890</xdr:rowOff>
    </xdr:to>
    <xdr:pic>
      <xdr:nvPicPr>
        <xdr:cNvPr id="6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8890</xdr:rowOff>
    </xdr:to>
    <xdr:pic>
      <xdr:nvPicPr>
        <xdr:cNvPr id="6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9525</xdr:colOff>
      <xdr:row>21</xdr:row>
      <xdr:rowOff>8890</xdr:rowOff>
    </xdr:to>
    <xdr:pic>
      <xdr:nvPicPr>
        <xdr:cNvPr id="6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8890</xdr:rowOff>
    </xdr:to>
    <xdr:pic>
      <xdr:nvPicPr>
        <xdr:cNvPr id="6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8890</xdr:rowOff>
    </xdr:to>
    <xdr:pic>
      <xdr:nvPicPr>
        <xdr:cNvPr id="6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9525</xdr:colOff>
      <xdr:row>21</xdr:row>
      <xdr:rowOff>8890</xdr:rowOff>
    </xdr:to>
    <xdr:pic>
      <xdr:nvPicPr>
        <xdr:cNvPr id="6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3211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6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6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9525</xdr:colOff>
      <xdr:row>22</xdr:row>
      <xdr:rowOff>8890</xdr:rowOff>
    </xdr:to>
    <xdr:pic>
      <xdr:nvPicPr>
        <xdr:cNvPr id="6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6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</xdr:colOff>
      <xdr:row>22</xdr:row>
      <xdr:rowOff>8890</xdr:rowOff>
    </xdr:to>
    <xdr:pic>
      <xdr:nvPicPr>
        <xdr:cNvPr id="6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9525</xdr:colOff>
      <xdr:row>22</xdr:row>
      <xdr:rowOff>8890</xdr:rowOff>
    </xdr:to>
    <xdr:pic>
      <xdr:nvPicPr>
        <xdr:cNvPr id="6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502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6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6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6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6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9525</xdr:colOff>
      <xdr:row>23</xdr:row>
      <xdr:rowOff>8890</xdr:rowOff>
    </xdr:to>
    <xdr:pic>
      <xdr:nvPicPr>
        <xdr:cNvPr id="7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7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7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7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8890</xdr:rowOff>
    </xdr:to>
    <xdr:pic>
      <xdr:nvPicPr>
        <xdr:cNvPr id="7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9525</xdr:colOff>
      <xdr:row>23</xdr:row>
      <xdr:rowOff>8890</xdr:rowOff>
    </xdr:to>
    <xdr:pic>
      <xdr:nvPicPr>
        <xdr:cNvPr id="7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683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7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7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8890</xdr:rowOff>
    </xdr:to>
    <xdr:pic>
      <xdr:nvPicPr>
        <xdr:cNvPr id="7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7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</xdr:colOff>
      <xdr:row>24</xdr:row>
      <xdr:rowOff>8890</xdr:rowOff>
    </xdr:to>
    <xdr:pic>
      <xdr:nvPicPr>
        <xdr:cNvPr id="7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9525</xdr:colOff>
      <xdr:row>24</xdr:row>
      <xdr:rowOff>8890</xdr:rowOff>
    </xdr:to>
    <xdr:pic>
      <xdr:nvPicPr>
        <xdr:cNvPr id="7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48641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7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7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8890</xdr:rowOff>
    </xdr:to>
    <xdr:pic>
      <xdr:nvPicPr>
        <xdr:cNvPr id="7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7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</xdr:colOff>
      <xdr:row>25</xdr:row>
      <xdr:rowOff>8890</xdr:rowOff>
    </xdr:to>
    <xdr:pic>
      <xdr:nvPicPr>
        <xdr:cNvPr id="7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</xdr:colOff>
      <xdr:row>25</xdr:row>
      <xdr:rowOff>8890</xdr:rowOff>
    </xdr:to>
    <xdr:pic>
      <xdr:nvPicPr>
        <xdr:cNvPr id="7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0450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7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7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8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8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9525</xdr:colOff>
      <xdr:row>26</xdr:row>
      <xdr:rowOff>8890</xdr:rowOff>
    </xdr:to>
    <xdr:pic>
      <xdr:nvPicPr>
        <xdr:cNvPr id="8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8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8890</xdr:rowOff>
    </xdr:to>
    <xdr:pic>
      <xdr:nvPicPr>
        <xdr:cNvPr id="8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</xdr:colOff>
      <xdr:row>26</xdr:row>
      <xdr:rowOff>8890</xdr:rowOff>
    </xdr:to>
    <xdr:pic>
      <xdr:nvPicPr>
        <xdr:cNvPr id="8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2260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8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8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5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5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8890</xdr:rowOff>
    </xdr:to>
    <xdr:pic>
      <xdr:nvPicPr>
        <xdr:cNvPr id="86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6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8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8890</xdr:rowOff>
    </xdr:to>
    <xdr:pic>
      <xdr:nvPicPr>
        <xdr:cNvPr id="86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8890</xdr:rowOff>
    </xdr:to>
    <xdr:pic>
      <xdr:nvPicPr>
        <xdr:cNvPr id="86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4070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6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6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7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7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7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7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7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7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7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7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7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8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8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8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88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8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8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9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9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9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9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9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9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9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9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89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89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9525</xdr:colOff>
      <xdr:row>28</xdr:row>
      <xdr:rowOff>8890</xdr:rowOff>
    </xdr:to>
    <xdr:pic>
      <xdr:nvPicPr>
        <xdr:cNvPr id="90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9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90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90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</xdr:colOff>
      <xdr:row>28</xdr:row>
      <xdr:rowOff>8890</xdr:rowOff>
    </xdr:to>
    <xdr:pic>
      <xdr:nvPicPr>
        <xdr:cNvPr id="9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</xdr:colOff>
      <xdr:row>28</xdr:row>
      <xdr:rowOff>8890</xdr:rowOff>
    </xdr:to>
    <xdr:pic>
      <xdr:nvPicPr>
        <xdr:cNvPr id="9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588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0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0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0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1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1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1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1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1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1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1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1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1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1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2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2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9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9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2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2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2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3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3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3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3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3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3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3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3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3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3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9525</xdr:colOff>
      <xdr:row>29</xdr:row>
      <xdr:rowOff>8890</xdr:rowOff>
    </xdr:to>
    <xdr:pic>
      <xdr:nvPicPr>
        <xdr:cNvPr id="94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4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9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8890</xdr:rowOff>
    </xdr:to>
    <xdr:pic>
      <xdr:nvPicPr>
        <xdr:cNvPr id="94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</xdr:colOff>
      <xdr:row>29</xdr:row>
      <xdr:rowOff>8890</xdr:rowOff>
    </xdr:to>
    <xdr:pic>
      <xdr:nvPicPr>
        <xdr:cNvPr id="94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57689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9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9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9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9525</xdr:rowOff>
    </xdr:to>
    <xdr:pic>
      <xdr:nvPicPr>
        <xdr:cNvPr id="9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9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95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9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9525</xdr:colOff>
      <xdr:row>19</xdr:row>
      <xdr:rowOff>8890</xdr:rowOff>
    </xdr:to>
    <xdr:pic>
      <xdr:nvPicPr>
        <xdr:cNvPr id="95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1200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5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5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8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9525</xdr:rowOff>
    </xdr:to>
    <xdr:pic>
      <xdr:nvPicPr>
        <xdr:cNvPr id="96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</xdr:colOff>
      <xdr:row>19</xdr:row>
      <xdr:rowOff>8890</xdr:rowOff>
    </xdr:to>
    <xdr:pic>
      <xdr:nvPicPr>
        <xdr:cNvPr id="98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365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9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2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9525</xdr:rowOff>
    </xdr:to>
    <xdr:pic>
      <xdr:nvPicPr>
        <xdr:cNvPr id="1006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0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0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0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1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2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2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9525</xdr:colOff>
      <xdr:row>19</xdr:row>
      <xdr:rowOff>8890</xdr:rowOff>
    </xdr:to>
    <xdr:pic>
      <xdr:nvPicPr>
        <xdr:cNvPr id="102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65265" y="39592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55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56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57" name="图片 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58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59" name="图片 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9525</xdr:rowOff>
    </xdr:to>
    <xdr:pic>
      <xdr:nvPicPr>
        <xdr:cNvPr id="6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9525</xdr:rowOff>
    </xdr:to>
    <xdr:pic>
      <xdr:nvPicPr>
        <xdr:cNvPr id="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6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6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6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7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7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7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9525</xdr:rowOff>
    </xdr:to>
    <xdr:pic>
      <xdr:nvPicPr>
        <xdr:cNvPr id="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9525</xdr:rowOff>
    </xdr:to>
    <xdr:pic>
      <xdr:nvPicPr>
        <xdr:cNvPr id="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7620</xdr:colOff>
      <xdr:row>0</xdr:row>
      <xdr:rowOff>8255</xdr:rowOff>
    </xdr:to>
    <xdr:pic>
      <xdr:nvPicPr>
        <xdr:cNvPr id="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8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9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2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93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4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95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8255</xdr:rowOff>
    </xdr:to>
    <xdr:pic>
      <xdr:nvPicPr>
        <xdr:cNvPr id="96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97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98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99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00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01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7620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7620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4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14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14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4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14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14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4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4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</xdr:colOff>
      <xdr:row>0</xdr:row>
      <xdr:rowOff>8255</xdr:rowOff>
    </xdr:to>
    <xdr:pic>
      <xdr:nvPicPr>
        <xdr:cNvPr id="14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4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5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15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15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5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15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15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7620</xdr:colOff>
      <xdr:row>0</xdr:row>
      <xdr:rowOff>8255</xdr:rowOff>
    </xdr:to>
    <xdr:pic>
      <xdr:nvPicPr>
        <xdr:cNvPr id="15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</xdr:colOff>
      <xdr:row>0</xdr:row>
      <xdr:rowOff>8255</xdr:rowOff>
    </xdr:to>
    <xdr:pic>
      <xdr:nvPicPr>
        <xdr:cNvPr id="15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8255</xdr:rowOff>
    </xdr:to>
    <xdr:pic>
      <xdr:nvPicPr>
        <xdr:cNvPr id="15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71200" y="0"/>
          <a:ext cx="762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6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7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19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9525</xdr:rowOff>
    </xdr:to>
    <xdr:pic>
      <xdr:nvPicPr>
        <xdr:cNvPr id="20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0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2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3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4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25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5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6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6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6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6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6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6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6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6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6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6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7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8890</xdr:colOff>
      <xdr:row>0</xdr:row>
      <xdr:rowOff>8255</xdr:rowOff>
    </xdr:to>
    <xdr:pic>
      <xdr:nvPicPr>
        <xdr:cNvPr id="27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7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8890</xdr:colOff>
      <xdr:row>0</xdr:row>
      <xdr:rowOff>8255</xdr:rowOff>
    </xdr:to>
    <xdr:pic>
      <xdr:nvPicPr>
        <xdr:cNvPr id="27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7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8890</xdr:colOff>
      <xdr:row>0</xdr:row>
      <xdr:rowOff>8255</xdr:rowOff>
    </xdr:to>
    <xdr:pic>
      <xdr:nvPicPr>
        <xdr:cNvPr id="27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7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8890</xdr:colOff>
      <xdr:row>0</xdr:row>
      <xdr:rowOff>8255</xdr:rowOff>
    </xdr:to>
    <xdr:pic>
      <xdr:nvPicPr>
        <xdr:cNvPr id="27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7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7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8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8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8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8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84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85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86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87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88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89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90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291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2390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9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293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8255</xdr:rowOff>
    </xdr:to>
    <xdr:pic>
      <xdr:nvPicPr>
        <xdr:cNvPr id="294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42390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95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96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97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298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299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00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01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02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03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04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05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06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07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08" name="图片 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09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10" name="图片 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11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12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13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14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15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16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17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18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19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20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21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22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23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24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25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26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27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28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29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30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31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32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33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8255</xdr:rowOff>
    </xdr:to>
    <xdr:pic>
      <xdr:nvPicPr>
        <xdr:cNvPr id="334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8255</xdr:rowOff>
    </xdr:to>
    <xdr:pic>
      <xdr:nvPicPr>
        <xdr:cNvPr id="335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33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36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8255</xdr:rowOff>
    </xdr:to>
    <xdr:pic>
      <xdr:nvPicPr>
        <xdr:cNvPr id="337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8255</xdr:rowOff>
    </xdr:to>
    <xdr:pic>
      <xdr:nvPicPr>
        <xdr:cNvPr id="338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33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39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40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41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42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43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8255</xdr:rowOff>
    </xdr:to>
    <xdr:pic>
      <xdr:nvPicPr>
        <xdr:cNvPr id="344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8255</xdr:rowOff>
    </xdr:to>
    <xdr:pic>
      <xdr:nvPicPr>
        <xdr:cNvPr id="345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33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46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8255</xdr:rowOff>
    </xdr:to>
    <xdr:pic>
      <xdr:nvPicPr>
        <xdr:cNvPr id="347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8255</xdr:rowOff>
    </xdr:to>
    <xdr:pic>
      <xdr:nvPicPr>
        <xdr:cNvPr id="348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33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49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8255</xdr:rowOff>
    </xdr:to>
    <xdr:pic>
      <xdr:nvPicPr>
        <xdr:cNvPr id="350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9525</xdr:colOff>
      <xdr:row>0</xdr:row>
      <xdr:rowOff>8255</xdr:rowOff>
    </xdr:to>
    <xdr:pic>
      <xdr:nvPicPr>
        <xdr:cNvPr id="351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33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8255</xdr:rowOff>
    </xdr:to>
    <xdr:pic>
      <xdr:nvPicPr>
        <xdr:cNvPr id="3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5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5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5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5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5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5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5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6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8255</xdr:rowOff>
    </xdr:to>
    <xdr:pic>
      <xdr:nvPicPr>
        <xdr:cNvPr id="36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6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6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6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6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6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6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6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6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7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8890</xdr:colOff>
      <xdr:row>0</xdr:row>
      <xdr:rowOff>8255</xdr:rowOff>
    </xdr:to>
    <xdr:pic>
      <xdr:nvPicPr>
        <xdr:cNvPr id="37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8890</xdr:colOff>
      <xdr:row>0</xdr:row>
      <xdr:rowOff>8255</xdr:rowOff>
    </xdr:to>
    <xdr:pic>
      <xdr:nvPicPr>
        <xdr:cNvPr id="372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5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6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7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78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8255</xdr:rowOff>
    </xdr:to>
    <xdr:pic>
      <xdr:nvPicPr>
        <xdr:cNvPr id="379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80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8255</xdr:rowOff>
    </xdr:to>
    <xdr:pic>
      <xdr:nvPicPr>
        <xdr:cNvPr id="381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8255</xdr:rowOff>
    </xdr:to>
    <xdr:pic>
      <xdr:nvPicPr>
        <xdr:cNvPr id="382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8255</xdr:rowOff>
    </xdr:to>
    <xdr:pic>
      <xdr:nvPicPr>
        <xdr:cNvPr id="383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3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3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3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3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3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3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9525</xdr:rowOff>
    </xdr:to>
    <xdr:pic>
      <xdr:nvPicPr>
        <xdr:cNvPr id="3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3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3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0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0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0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0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0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0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4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1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41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1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41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1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9525</xdr:rowOff>
    </xdr:to>
    <xdr:pic>
      <xdr:nvPicPr>
        <xdr:cNvPr id="41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1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2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2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2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2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2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2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2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2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9525</xdr:rowOff>
    </xdr:to>
    <xdr:pic>
      <xdr:nvPicPr>
        <xdr:cNvPr id="42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2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3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3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9525</xdr:rowOff>
    </xdr:to>
    <xdr:pic>
      <xdr:nvPicPr>
        <xdr:cNvPr id="43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433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4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3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4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4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9525</xdr:rowOff>
    </xdr:to>
    <xdr:pic>
      <xdr:nvPicPr>
        <xdr:cNvPr id="4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4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4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5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5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5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5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5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5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5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5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4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6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46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6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46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9525</xdr:rowOff>
    </xdr:to>
    <xdr:pic>
      <xdr:nvPicPr>
        <xdr:cNvPr id="46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6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7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7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7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7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7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7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7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7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9525</xdr:rowOff>
    </xdr:to>
    <xdr:pic>
      <xdr:nvPicPr>
        <xdr:cNvPr id="47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7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8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8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48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483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8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48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8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48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48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8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49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4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4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4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4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4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0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0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0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0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0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0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0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8890</xdr:colOff>
      <xdr:row>16</xdr:row>
      <xdr:rowOff>8890</xdr:rowOff>
    </xdr:to>
    <xdr:pic>
      <xdr:nvPicPr>
        <xdr:cNvPr id="51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1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8890</xdr:colOff>
      <xdr:row>16</xdr:row>
      <xdr:rowOff>8890</xdr:rowOff>
    </xdr:to>
    <xdr:pic>
      <xdr:nvPicPr>
        <xdr:cNvPr id="51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1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8890</xdr:colOff>
      <xdr:row>16</xdr:row>
      <xdr:rowOff>8890</xdr:rowOff>
    </xdr:to>
    <xdr:pic>
      <xdr:nvPicPr>
        <xdr:cNvPr id="51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1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8890</xdr:colOff>
      <xdr:row>16</xdr:row>
      <xdr:rowOff>8890</xdr:rowOff>
    </xdr:to>
    <xdr:pic>
      <xdr:nvPicPr>
        <xdr:cNvPr id="51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1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2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2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2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2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24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2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26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27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8890</xdr:rowOff>
    </xdr:to>
    <xdr:pic>
      <xdr:nvPicPr>
        <xdr:cNvPr id="528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2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3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3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8890</xdr:colOff>
      <xdr:row>16</xdr:row>
      <xdr:rowOff>8890</xdr:rowOff>
    </xdr:to>
    <xdr:pic>
      <xdr:nvPicPr>
        <xdr:cNvPr id="53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8890</xdr:colOff>
      <xdr:row>16</xdr:row>
      <xdr:rowOff>8890</xdr:rowOff>
    </xdr:to>
    <xdr:pic>
      <xdr:nvPicPr>
        <xdr:cNvPr id="533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8890</xdr:rowOff>
    </xdr:to>
    <xdr:pic>
      <xdr:nvPicPr>
        <xdr:cNvPr id="5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9525</xdr:rowOff>
    </xdr:to>
    <xdr:pic>
      <xdr:nvPicPr>
        <xdr:cNvPr id="5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9525</xdr:rowOff>
    </xdr:to>
    <xdr:pic>
      <xdr:nvPicPr>
        <xdr:cNvPr id="5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9525</xdr:rowOff>
    </xdr:to>
    <xdr:pic>
      <xdr:nvPicPr>
        <xdr:cNvPr id="53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9525</xdr:rowOff>
    </xdr:to>
    <xdr:pic>
      <xdr:nvPicPr>
        <xdr:cNvPr id="5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37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54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4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54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4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4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4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4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4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4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4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55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5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5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5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5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5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5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5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5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6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6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6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6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6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5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6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56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57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9525</xdr:rowOff>
    </xdr:to>
    <xdr:pic>
      <xdr:nvPicPr>
        <xdr:cNvPr id="5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7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8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8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8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8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8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8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8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58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58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5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5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59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5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59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59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59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59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5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5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5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6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6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0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0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0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0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0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1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1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1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1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8890</xdr:colOff>
      <xdr:row>14</xdr:row>
      <xdr:rowOff>8890</xdr:rowOff>
    </xdr:to>
    <xdr:pic>
      <xdr:nvPicPr>
        <xdr:cNvPr id="61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1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8890</xdr:colOff>
      <xdr:row>14</xdr:row>
      <xdr:rowOff>8890</xdr:rowOff>
    </xdr:to>
    <xdr:pic>
      <xdr:nvPicPr>
        <xdr:cNvPr id="61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2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8890</xdr:colOff>
      <xdr:row>14</xdr:row>
      <xdr:rowOff>8890</xdr:rowOff>
    </xdr:to>
    <xdr:pic>
      <xdr:nvPicPr>
        <xdr:cNvPr id="62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2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8890</xdr:colOff>
      <xdr:row>14</xdr:row>
      <xdr:rowOff>8890</xdr:rowOff>
    </xdr:to>
    <xdr:pic>
      <xdr:nvPicPr>
        <xdr:cNvPr id="62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565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2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2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2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2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2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2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30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31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32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8890</xdr:rowOff>
    </xdr:to>
    <xdr:pic>
      <xdr:nvPicPr>
        <xdr:cNvPr id="633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34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35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36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8890</xdr:colOff>
      <xdr:row>14</xdr:row>
      <xdr:rowOff>8890</xdr:rowOff>
    </xdr:to>
    <xdr:pic>
      <xdr:nvPicPr>
        <xdr:cNvPr id="63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8890</xdr:colOff>
      <xdr:row>14</xdr:row>
      <xdr:rowOff>8890</xdr:rowOff>
    </xdr:to>
    <xdr:pic>
      <xdr:nvPicPr>
        <xdr:cNvPr id="63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869315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8890</xdr:rowOff>
    </xdr:to>
    <xdr:pic>
      <xdr:nvPicPr>
        <xdr:cNvPr id="6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86931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4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4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4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4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5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5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5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65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52552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5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5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5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5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6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6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6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6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6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6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6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6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66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6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67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7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67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7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67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46125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7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7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7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7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7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8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8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82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83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9525</xdr:colOff>
      <xdr:row>27</xdr:row>
      <xdr:rowOff>9525</xdr:rowOff>
    </xdr:to>
    <xdr:pic>
      <xdr:nvPicPr>
        <xdr:cNvPr id="684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8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8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8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9525</xdr:rowOff>
    </xdr:to>
    <xdr:pic>
      <xdr:nvPicPr>
        <xdr:cNvPr id="688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</xdr:colOff>
      <xdr:row>27</xdr:row>
      <xdr:rowOff>9525</xdr:rowOff>
    </xdr:to>
    <xdr:pic>
      <xdr:nvPicPr>
        <xdr:cNvPr id="689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9525</xdr:rowOff>
    </xdr:to>
    <xdr:pic>
      <xdr:nvPicPr>
        <xdr:cNvPr id="6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8191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9525</xdr:rowOff>
    </xdr:to>
    <xdr:pic>
      <xdr:nvPicPr>
        <xdr:cNvPr id="69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8191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9525</xdr:rowOff>
    </xdr:to>
    <xdr:pic>
      <xdr:nvPicPr>
        <xdr:cNvPr id="69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8191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9525</xdr:rowOff>
    </xdr:to>
    <xdr:pic>
      <xdr:nvPicPr>
        <xdr:cNvPr id="6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581910" y="16617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6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6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69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69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69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69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0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0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0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0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0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0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0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0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0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0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1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71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1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71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1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2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10795</xdr:colOff>
      <xdr:row>16</xdr:row>
      <xdr:rowOff>9525</xdr:rowOff>
    </xdr:to>
    <xdr:pic>
      <xdr:nvPicPr>
        <xdr:cNvPr id="7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9912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3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73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</xdr:colOff>
      <xdr:row>16</xdr:row>
      <xdr:rowOff>9525</xdr:rowOff>
    </xdr:to>
    <xdr:pic>
      <xdr:nvPicPr>
        <xdr:cNvPr id="73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73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10160</xdr:colOff>
      <xdr:row>16</xdr:row>
      <xdr:rowOff>9525</xdr:rowOff>
    </xdr:to>
    <xdr:pic>
      <xdr:nvPicPr>
        <xdr:cNvPr id="73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9912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3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3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3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4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4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4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4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4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4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4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4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4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4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5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5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75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5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75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5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5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5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6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6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62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63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64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65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66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67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68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10795</xdr:colOff>
      <xdr:row>17</xdr:row>
      <xdr:rowOff>9525</xdr:rowOff>
    </xdr:to>
    <xdr:pic>
      <xdr:nvPicPr>
        <xdr:cNvPr id="769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0521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7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7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77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</xdr:colOff>
      <xdr:row>17</xdr:row>
      <xdr:rowOff>9525</xdr:rowOff>
    </xdr:to>
    <xdr:pic>
      <xdr:nvPicPr>
        <xdr:cNvPr id="77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77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10160</xdr:colOff>
      <xdr:row>17</xdr:row>
      <xdr:rowOff>9525</xdr:rowOff>
    </xdr:to>
    <xdr:pic>
      <xdr:nvPicPr>
        <xdr:cNvPr id="77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0521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8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8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8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8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8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8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8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8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8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8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9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9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9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9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79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9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9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79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7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8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01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802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03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804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05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806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07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808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09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10795</xdr:colOff>
      <xdr:row>18</xdr:row>
      <xdr:rowOff>9525</xdr:rowOff>
    </xdr:to>
    <xdr:pic>
      <xdr:nvPicPr>
        <xdr:cNvPr id="81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131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11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1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8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</xdr:colOff>
      <xdr:row>18</xdr:row>
      <xdr:rowOff>9525</xdr:rowOff>
    </xdr:to>
    <xdr:pic>
      <xdr:nvPicPr>
        <xdr:cNvPr id="81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8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10160</xdr:colOff>
      <xdr:row>18</xdr:row>
      <xdr:rowOff>9525</xdr:rowOff>
    </xdr:to>
    <xdr:pic>
      <xdr:nvPicPr>
        <xdr:cNvPr id="81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131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1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2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2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2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2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2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2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2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2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3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3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3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3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83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83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3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3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3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4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4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44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45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46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47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4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49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50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10795</xdr:colOff>
      <xdr:row>19</xdr:row>
      <xdr:rowOff>9525</xdr:rowOff>
    </xdr:to>
    <xdr:pic>
      <xdr:nvPicPr>
        <xdr:cNvPr id="85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1741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52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5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85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</xdr:colOff>
      <xdr:row>19</xdr:row>
      <xdr:rowOff>9525</xdr:rowOff>
    </xdr:to>
    <xdr:pic>
      <xdr:nvPicPr>
        <xdr:cNvPr id="85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85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10160</xdr:colOff>
      <xdr:row>19</xdr:row>
      <xdr:rowOff>9525</xdr:rowOff>
    </xdr:to>
    <xdr:pic>
      <xdr:nvPicPr>
        <xdr:cNvPr id="85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1741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6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6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6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6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6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6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6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6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6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6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7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7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7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7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7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87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7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87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7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7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8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83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84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85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86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8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88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89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90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91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10795</xdr:colOff>
      <xdr:row>20</xdr:row>
      <xdr:rowOff>9525</xdr:rowOff>
    </xdr:to>
    <xdr:pic>
      <xdr:nvPicPr>
        <xdr:cNvPr id="89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35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93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9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89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</xdr:colOff>
      <xdr:row>20</xdr:row>
      <xdr:rowOff>9525</xdr:rowOff>
    </xdr:to>
    <xdr:pic>
      <xdr:nvPicPr>
        <xdr:cNvPr id="89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89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10160</xdr:colOff>
      <xdr:row>20</xdr:row>
      <xdr:rowOff>9525</xdr:rowOff>
    </xdr:to>
    <xdr:pic>
      <xdr:nvPicPr>
        <xdr:cNvPr id="89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350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8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0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0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0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0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0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0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0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0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0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1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1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1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1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1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1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91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9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1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2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2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2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2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2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2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2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2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3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3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3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10795</xdr:colOff>
      <xdr:row>21</xdr:row>
      <xdr:rowOff>9525</xdr:rowOff>
    </xdr:to>
    <xdr:pic>
      <xdr:nvPicPr>
        <xdr:cNvPr id="93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2960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3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936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</xdr:colOff>
      <xdr:row>21</xdr:row>
      <xdr:rowOff>9525</xdr:rowOff>
    </xdr:to>
    <xdr:pic>
      <xdr:nvPicPr>
        <xdr:cNvPr id="9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9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10160</xdr:colOff>
      <xdr:row>21</xdr:row>
      <xdr:rowOff>9525</xdr:rowOff>
    </xdr:to>
    <xdr:pic>
      <xdr:nvPicPr>
        <xdr:cNvPr id="93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2960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4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4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4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4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4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4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4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4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5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5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5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5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5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5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5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9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5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95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6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6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6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64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65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66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67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68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69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70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71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72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73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10795</xdr:colOff>
      <xdr:row>22</xdr:row>
      <xdr:rowOff>9525</xdr:rowOff>
    </xdr:to>
    <xdr:pic>
      <xdr:nvPicPr>
        <xdr:cNvPr id="97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3569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75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76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9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</xdr:colOff>
      <xdr:row>22</xdr:row>
      <xdr:rowOff>9525</xdr:rowOff>
    </xdr:to>
    <xdr:pic>
      <xdr:nvPicPr>
        <xdr:cNvPr id="978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97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10160</xdr:colOff>
      <xdr:row>22</xdr:row>
      <xdr:rowOff>9525</xdr:rowOff>
    </xdr:to>
    <xdr:pic>
      <xdr:nvPicPr>
        <xdr:cNvPr id="98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35699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8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8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8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8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8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8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8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8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8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9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9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9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9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9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99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9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9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99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99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100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0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02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0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04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0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0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0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08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09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10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11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1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13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14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10795</xdr:colOff>
      <xdr:row>23</xdr:row>
      <xdr:rowOff>9525</xdr:rowOff>
    </xdr:to>
    <xdr:pic>
      <xdr:nvPicPr>
        <xdr:cNvPr id="1015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17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16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101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</xdr:colOff>
      <xdr:row>23</xdr:row>
      <xdr:rowOff>9525</xdr:rowOff>
    </xdr:to>
    <xdr:pic>
      <xdr:nvPicPr>
        <xdr:cNvPr id="101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1020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10160</xdr:colOff>
      <xdr:row>23</xdr:row>
      <xdr:rowOff>9525</xdr:rowOff>
    </xdr:to>
    <xdr:pic>
      <xdr:nvPicPr>
        <xdr:cNvPr id="10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1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0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0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4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4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5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5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5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5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5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5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10795</xdr:colOff>
      <xdr:row>24</xdr:row>
      <xdr:rowOff>9525</xdr:rowOff>
    </xdr:to>
    <xdr:pic>
      <xdr:nvPicPr>
        <xdr:cNvPr id="10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4789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5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05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</xdr:colOff>
      <xdr:row>24</xdr:row>
      <xdr:rowOff>9525</xdr:rowOff>
    </xdr:to>
    <xdr:pic>
      <xdr:nvPicPr>
        <xdr:cNvPr id="10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06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10160</xdr:colOff>
      <xdr:row>24</xdr:row>
      <xdr:rowOff>9525</xdr:rowOff>
    </xdr:to>
    <xdr:pic>
      <xdr:nvPicPr>
        <xdr:cNvPr id="106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47891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6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6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6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6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6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6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6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7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7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7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7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7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7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7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7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7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7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08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8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08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84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86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87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8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8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9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91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92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93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94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95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96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10795</xdr:colOff>
      <xdr:row>25</xdr:row>
      <xdr:rowOff>9525</xdr:rowOff>
    </xdr:to>
    <xdr:pic>
      <xdr:nvPicPr>
        <xdr:cNvPr id="1097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5398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98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09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10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</xdr:colOff>
      <xdr:row>25</xdr:row>
      <xdr:rowOff>9525</xdr:rowOff>
    </xdr:to>
    <xdr:pic>
      <xdr:nvPicPr>
        <xdr:cNvPr id="110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102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10160</xdr:colOff>
      <xdr:row>25</xdr:row>
      <xdr:rowOff>9525</xdr:rowOff>
    </xdr:to>
    <xdr:pic>
      <xdr:nvPicPr>
        <xdr:cNvPr id="110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53987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0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0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0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0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0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0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1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1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1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1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1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1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1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1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1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2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12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2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12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2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2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3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3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3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3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3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3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3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37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10795</xdr:colOff>
      <xdr:row>26</xdr:row>
      <xdr:rowOff>9525</xdr:rowOff>
    </xdr:to>
    <xdr:pic>
      <xdr:nvPicPr>
        <xdr:cNvPr id="113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51600" y="160083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3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40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14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</xdr:colOff>
      <xdr:row>26</xdr:row>
      <xdr:rowOff>9525</xdr:rowOff>
    </xdr:to>
    <xdr:pic>
      <xdr:nvPicPr>
        <xdr:cNvPr id="114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0799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14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10160</xdr:colOff>
      <xdr:row>26</xdr:row>
      <xdr:rowOff>9525</xdr:rowOff>
    </xdr:to>
    <xdr:pic>
      <xdr:nvPicPr>
        <xdr:cNvPr id="114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602480" y="160083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K31" sqref="K31"/>
    </sheetView>
  </sheetViews>
  <sheetFormatPr defaultColWidth="9" defaultRowHeight="13.5"/>
  <cols>
    <col min="1" max="1" width="5.125" style="50" customWidth="1"/>
    <col min="2" max="2" width="19.125" style="80" customWidth="1"/>
    <col min="3" max="3" width="9" style="50"/>
    <col min="4" max="4" width="12.5" style="50" customWidth="1"/>
    <col min="5" max="5" width="14.775" style="50" customWidth="1"/>
    <col min="6" max="6" width="12.1333333333333" style="50" customWidth="1"/>
    <col min="7" max="7" width="13.5" style="50" customWidth="1"/>
    <col min="8" max="8" width="9.25" style="50"/>
    <col min="9" max="9" width="10.3833333333333" style="50"/>
    <col min="10" max="10" width="12.25" style="50" customWidth="1"/>
    <col min="11" max="11" width="17.5" style="50" customWidth="1"/>
    <col min="12" max="13" width="15.25" style="50" customWidth="1"/>
    <col min="14" max="14" width="14.75" style="50" customWidth="1"/>
    <col min="15" max="16384" width="9" style="50"/>
  </cols>
  <sheetData>
    <row r="1" ht="25.5" spans="1:13">
      <c r="A1" s="81" t="s">
        <v>0</v>
      </c>
      <c r="B1" s="82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27" spans="1:13">
      <c r="A2" s="57" t="s">
        <v>1</v>
      </c>
      <c r="B2" s="83" t="s">
        <v>2</v>
      </c>
      <c r="C2" s="84" t="s">
        <v>3</v>
      </c>
      <c r="D2" s="84" t="s">
        <v>4</v>
      </c>
      <c r="E2" s="84" t="s">
        <v>5</v>
      </c>
      <c r="F2" s="85" t="s">
        <v>6</v>
      </c>
      <c r="G2" s="85" t="s">
        <v>7</v>
      </c>
      <c r="H2" s="85" t="s">
        <v>8</v>
      </c>
      <c r="I2" s="84" t="s">
        <v>9</v>
      </c>
      <c r="J2" s="84" t="s">
        <v>10</v>
      </c>
      <c r="K2" s="85" t="s">
        <v>11</v>
      </c>
      <c r="L2" s="85" t="s">
        <v>12</v>
      </c>
      <c r="M2" s="76" t="s">
        <v>13</v>
      </c>
    </row>
    <row r="3" ht="14.25" spans="1:13">
      <c r="A3" s="57">
        <v>1</v>
      </c>
      <c r="B3" s="86" t="s">
        <v>14</v>
      </c>
      <c r="C3" s="7" t="s">
        <v>15</v>
      </c>
      <c r="D3" s="59">
        <v>1002</v>
      </c>
      <c r="E3" s="57">
        <v>4575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4">
        <v>88</v>
      </c>
      <c r="M3" s="105">
        <f>D3+L3</f>
        <v>1090</v>
      </c>
    </row>
    <row r="4" ht="14.25" spans="1:13">
      <c r="A4" s="57">
        <v>2</v>
      </c>
      <c r="B4" s="86" t="s">
        <v>16</v>
      </c>
      <c r="C4" s="7" t="s">
        <v>15</v>
      </c>
      <c r="D4" s="59">
        <v>1202</v>
      </c>
      <c r="E4" s="57">
        <v>4575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4">
        <v>88</v>
      </c>
      <c r="M4" s="105">
        <f t="shared" ref="M4:M16" si="0">D4+L4</f>
        <v>1290</v>
      </c>
    </row>
    <row r="5" ht="14.25" spans="1:13">
      <c r="A5" s="57">
        <v>3</v>
      </c>
      <c r="B5" s="87" t="s">
        <v>17</v>
      </c>
      <c r="C5" s="7" t="s">
        <v>15</v>
      </c>
      <c r="D5" s="59">
        <v>1202</v>
      </c>
      <c r="E5" s="57">
        <v>4575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4">
        <v>88</v>
      </c>
      <c r="M5" s="105">
        <f t="shared" si="0"/>
        <v>1290</v>
      </c>
    </row>
    <row r="6" ht="14.25" spans="1:13">
      <c r="A6" s="57">
        <v>4</v>
      </c>
      <c r="B6" s="88" t="s">
        <v>18</v>
      </c>
      <c r="C6" s="7" t="s">
        <v>15</v>
      </c>
      <c r="D6" s="59">
        <v>2371</v>
      </c>
      <c r="E6" s="57">
        <v>4575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4">
        <v>88</v>
      </c>
      <c r="M6" s="105">
        <f t="shared" si="0"/>
        <v>2459</v>
      </c>
    </row>
    <row r="7" ht="14.25" spans="1:13">
      <c r="A7" s="57">
        <v>5</v>
      </c>
      <c r="B7" s="86" t="s">
        <v>19</v>
      </c>
      <c r="C7" s="7" t="s">
        <v>15</v>
      </c>
      <c r="D7" s="59">
        <v>2538</v>
      </c>
      <c r="E7" s="57">
        <v>4575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4">
        <v>88</v>
      </c>
      <c r="M7" s="105">
        <f t="shared" si="0"/>
        <v>2626</v>
      </c>
    </row>
    <row r="8" ht="14.25" spans="1:13">
      <c r="A8" s="57">
        <v>6</v>
      </c>
      <c r="B8" s="86" t="s">
        <v>20</v>
      </c>
      <c r="C8" s="7" t="s">
        <v>15</v>
      </c>
      <c r="D8" s="59">
        <v>1002</v>
      </c>
      <c r="E8" s="57">
        <v>4575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4">
        <v>88</v>
      </c>
      <c r="M8" s="105">
        <f t="shared" si="0"/>
        <v>1090</v>
      </c>
    </row>
    <row r="9" ht="14.25" spans="1:13">
      <c r="A9" s="57">
        <v>7</v>
      </c>
      <c r="B9" s="89" t="s">
        <v>21</v>
      </c>
      <c r="C9" s="7" t="s">
        <v>15</v>
      </c>
      <c r="D9" s="59">
        <v>1152</v>
      </c>
      <c r="E9" s="57">
        <v>4575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4">
        <v>88</v>
      </c>
      <c r="M9" s="105">
        <f t="shared" si="0"/>
        <v>1240</v>
      </c>
    </row>
    <row r="10" ht="14.25" spans="1:13">
      <c r="A10" s="57">
        <v>8</v>
      </c>
      <c r="B10" s="89" t="s">
        <v>22</v>
      </c>
      <c r="C10" s="7" t="s">
        <v>15</v>
      </c>
      <c r="D10" s="59">
        <v>718</v>
      </c>
      <c r="E10" s="57">
        <v>4575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4">
        <v>88</v>
      </c>
      <c r="M10" s="105">
        <f t="shared" si="0"/>
        <v>806</v>
      </c>
    </row>
    <row r="11" ht="14.25" spans="1:13">
      <c r="A11" s="57">
        <v>9</v>
      </c>
      <c r="B11" s="89" t="s">
        <v>23</v>
      </c>
      <c r="C11" s="7" t="s">
        <v>15</v>
      </c>
      <c r="D11" s="59">
        <v>668</v>
      </c>
      <c r="E11" s="57">
        <v>4575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4">
        <v>88</v>
      </c>
      <c r="M11" s="105">
        <f t="shared" si="0"/>
        <v>756</v>
      </c>
    </row>
    <row r="12" ht="14.25" spans="1:13">
      <c r="A12" s="57">
        <v>10</v>
      </c>
      <c r="B12" s="90" t="s">
        <v>24</v>
      </c>
      <c r="C12" s="7" t="s">
        <v>15</v>
      </c>
      <c r="D12" s="59">
        <v>1336</v>
      </c>
      <c r="E12" s="57">
        <v>4575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4">
        <v>88</v>
      </c>
      <c r="M12" s="105">
        <f t="shared" si="0"/>
        <v>1424</v>
      </c>
    </row>
    <row r="13" ht="14.25" spans="1:13">
      <c r="A13" s="57">
        <v>11</v>
      </c>
      <c r="B13" s="89" t="s">
        <v>25</v>
      </c>
      <c r="C13" s="7" t="s">
        <v>15</v>
      </c>
      <c r="D13" s="59">
        <v>1052</v>
      </c>
      <c r="E13" s="57">
        <v>4575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4">
        <v>88</v>
      </c>
      <c r="M13" s="105">
        <f t="shared" si="0"/>
        <v>1140</v>
      </c>
    </row>
    <row r="14" ht="14.25" spans="1:13">
      <c r="A14" s="57">
        <v>12</v>
      </c>
      <c r="B14" s="89" t="s">
        <v>26</v>
      </c>
      <c r="C14" s="7" t="s">
        <v>15</v>
      </c>
      <c r="D14" s="59">
        <v>2672</v>
      </c>
      <c r="E14" s="57">
        <v>4575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4">
        <v>88</v>
      </c>
      <c r="M14" s="105">
        <f t="shared" si="0"/>
        <v>2760</v>
      </c>
    </row>
    <row r="15" ht="14.25" spans="1:13">
      <c r="A15" s="57">
        <v>13</v>
      </c>
      <c r="B15" s="89" t="s">
        <v>27</v>
      </c>
      <c r="C15" s="7" t="s">
        <v>15</v>
      </c>
      <c r="D15" s="59">
        <v>2004</v>
      </c>
      <c r="E15" s="57">
        <v>4575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4">
        <v>88</v>
      </c>
      <c r="M15" s="105">
        <f t="shared" si="0"/>
        <v>2092</v>
      </c>
    </row>
    <row r="16" ht="14.25" spans="1:13">
      <c r="A16" s="57">
        <v>14</v>
      </c>
      <c r="B16" s="89" t="s">
        <v>28</v>
      </c>
      <c r="C16" s="7" t="s">
        <v>15</v>
      </c>
      <c r="D16" s="59">
        <v>668</v>
      </c>
      <c r="E16" s="57">
        <v>4575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4">
        <v>88</v>
      </c>
      <c r="M16" s="105">
        <f t="shared" si="0"/>
        <v>756</v>
      </c>
    </row>
    <row r="17" s="78" customFormat="1" ht="20" customHeight="1" spans="1:13">
      <c r="A17" s="91" t="s">
        <v>29</v>
      </c>
      <c r="B17" s="92"/>
      <c r="C17" s="93"/>
      <c r="D17" s="91">
        <f>SUM(D3:D16)</f>
        <v>19587</v>
      </c>
      <c r="E17" s="91">
        <f t="shared" ref="E17:M17" si="1">SUM(E3:E16)</f>
        <v>64050</v>
      </c>
      <c r="F17" s="91">
        <f t="shared" si="1"/>
        <v>0</v>
      </c>
      <c r="G17" s="91">
        <f t="shared" si="1"/>
        <v>0</v>
      </c>
      <c r="H17" s="91">
        <f t="shared" si="1"/>
        <v>0</v>
      </c>
      <c r="I17" s="91">
        <f t="shared" si="1"/>
        <v>0</v>
      </c>
      <c r="J17" s="91">
        <f t="shared" si="1"/>
        <v>0</v>
      </c>
      <c r="K17" s="91">
        <f t="shared" si="1"/>
        <v>0</v>
      </c>
      <c r="L17" s="91">
        <f t="shared" si="1"/>
        <v>1232</v>
      </c>
      <c r="M17" s="106">
        <f t="shared" si="1"/>
        <v>20819</v>
      </c>
    </row>
    <row r="18" ht="25.5" spans="1:13">
      <c r="A18" s="81" t="s">
        <v>30</v>
      </c>
      <c r="B18" s="82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ht="14.25" spans="1:13">
      <c r="A19" s="57">
        <v>1</v>
      </c>
      <c r="B19" s="94" t="s">
        <v>31</v>
      </c>
      <c r="C19" s="7" t="s">
        <v>32</v>
      </c>
      <c r="D19" s="66">
        <v>2225</v>
      </c>
      <c r="E19" s="95">
        <v>4575</v>
      </c>
      <c r="F19" s="96">
        <v>732</v>
      </c>
      <c r="G19" s="96">
        <v>22.88</v>
      </c>
      <c r="H19" s="96">
        <v>59.48</v>
      </c>
      <c r="I19" s="107">
        <v>375.15</v>
      </c>
      <c r="J19" s="108">
        <v>4.58</v>
      </c>
      <c r="K19" s="109">
        <f>SUM(F19:J19)</f>
        <v>1194.09</v>
      </c>
      <c r="L19" s="64">
        <v>88</v>
      </c>
      <c r="M19" s="105">
        <f>D19+K19+L19</f>
        <v>3507.09</v>
      </c>
    </row>
    <row r="20" ht="14.25" spans="1:13">
      <c r="A20" s="57">
        <v>2</v>
      </c>
      <c r="B20" s="94" t="s">
        <v>33</v>
      </c>
      <c r="C20" s="7" t="s">
        <v>32</v>
      </c>
      <c r="D20" s="66">
        <v>1236</v>
      </c>
      <c r="E20" s="95">
        <v>4575</v>
      </c>
      <c r="F20" s="96">
        <v>732</v>
      </c>
      <c r="G20" s="96">
        <v>22.88</v>
      </c>
      <c r="H20" s="96">
        <v>59.48</v>
      </c>
      <c r="I20" s="107">
        <v>375.15</v>
      </c>
      <c r="J20" s="108">
        <v>4.58</v>
      </c>
      <c r="K20" s="109">
        <f t="shared" ref="K20:K30" si="2">SUM(F20:J20)</f>
        <v>1194.09</v>
      </c>
      <c r="L20" s="64">
        <v>88</v>
      </c>
      <c r="M20" s="105">
        <f t="shared" ref="M20:M30" si="3">D20+K20+L20</f>
        <v>2518.09</v>
      </c>
    </row>
    <row r="21" ht="14.25" spans="1:13">
      <c r="A21" s="57">
        <v>3</v>
      </c>
      <c r="B21" s="94" t="s">
        <v>34</v>
      </c>
      <c r="C21" s="7" t="s">
        <v>32</v>
      </c>
      <c r="D21" s="66">
        <v>2045</v>
      </c>
      <c r="E21" s="95">
        <v>4575</v>
      </c>
      <c r="F21" s="96">
        <v>732</v>
      </c>
      <c r="G21" s="96">
        <v>22.88</v>
      </c>
      <c r="H21" s="96">
        <v>59.48</v>
      </c>
      <c r="I21" s="107">
        <v>375.15</v>
      </c>
      <c r="J21" s="108">
        <v>4.58</v>
      </c>
      <c r="K21" s="109">
        <f t="shared" si="2"/>
        <v>1194.09</v>
      </c>
      <c r="L21" s="64">
        <v>88</v>
      </c>
      <c r="M21" s="105">
        <f t="shared" si="3"/>
        <v>3327.09</v>
      </c>
    </row>
    <row r="22" ht="14.25" spans="1:13">
      <c r="A22" s="57">
        <v>4</v>
      </c>
      <c r="B22" s="97" t="s">
        <v>35</v>
      </c>
      <c r="C22" s="7" t="s">
        <v>32</v>
      </c>
      <c r="D22" s="66">
        <v>1502</v>
      </c>
      <c r="E22" s="95">
        <v>4575</v>
      </c>
      <c r="F22" s="96">
        <v>732</v>
      </c>
      <c r="G22" s="96">
        <v>22.88</v>
      </c>
      <c r="H22" s="96">
        <v>59.48</v>
      </c>
      <c r="I22" s="107">
        <v>375.15</v>
      </c>
      <c r="J22" s="108">
        <v>4.58</v>
      </c>
      <c r="K22" s="109">
        <f t="shared" si="2"/>
        <v>1194.09</v>
      </c>
      <c r="L22" s="64">
        <v>88</v>
      </c>
      <c r="M22" s="105">
        <f t="shared" si="3"/>
        <v>2784.09</v>
      </c>
    </row>
    <row r="23" ht="14.25" spans="1:13">
      <c r="A23" s="57">
        <v>5</v>
      </c>
      <c r="B23" s="97" t="s">
        <v>36</v>
      </c>
      <c r="C23" s="7" t="s">
        <v>32</v>
      </c>
      <c r="D23" s="66">
        <v>1602</v>
      </c>
      <c r="E23" s="95">
        <v>4575</v>
      </c>
      <c r="F23" s="96">
        <v>732</v>
      </c>
      <c r="G23" s="96">
        <v>22.88</v>
      </c>
      <c r="H23" s="96">
        <v>59.48</v>
      </c>
      <c r="I23" s="107">
        <v>375.15</v>
      </c>
      <c r="J23" s="108">
        <v>4.58</v>
      </c>
      <c r="K23" s="109">
        <f t="shared" si="2"/>
        <v>1194.09</v>
      </c>
      <c r="L23" s="64">
        <v>88</v>
      </c>
      <c r="M23" s="105">
        <f t="shared" si="3"/>
        <v>2884.09</v>
      </c>
    </row>
    <row r="24" ht="14.25" spans="1:13">
      <c r="A24" s="57">
        <v>6</v>
      </c>
      <c r="B24" s="94" t="s">
        <v>37</v>
      </c>
      <c r="C24" s="7" t="s">
        <v>32</v>
      </c>
      <c r="D24" s="66">
        <v>1552</v>
      </c>
      <c r="E24" s="95">
        <v>4575</v>
      </c>
      <c r="F24" s="96">
        <v>732</v>
      </c>
      <c r="G24" s="96">
        <v>22.88</v>
      </c>
      <c r="H24" s="96">
        <v>59.48</v>
      </c>
      <c r="I24" s="107">
        <v>375.15</v>
      </c>
      <c r="J24" s="108">
        <v>4.58</v>
      </c>
      <c r="K24" s="109">
        <f t="shared" si="2"/>
        <v>1194.09</v>
      </c>
      <c r="L24" s="64">
        <v>88</v>
      </c>
      <c r="M24" s="105">
        <f t="shared" si="3"/>
        <v>2834.09</v>
      </c>
    </row>
    <row r="25" ht="14.25" spans="1:13">
      <c r="A25" s="57">
        <v>7</v>
      </c>
      <c r="B25" s="94" t="s">
        <v>38</v>
      </c>
      <c r="C25" s="7" t="s">
        <v>32</v>
      </c>
      <c r="D25" s="66">
        <v>1746</v>
      </c>
      <c r="E25" s="95">
        <v>4575</v>
      </c>
      <c r="F25" s="96">
        <v>732</v>
      </c>
      <c r="G25" s="96">
        <v>22.88</v>
      </c>
      <c r="H25" s="96">
        <v>59.48</v>
      </c>
      <c r="I25" s="107">
        <v>375.15</v>
      </c>
      <c r="J25" s="108">
        <v>4.58</v>
      </c>
      <c r="K25" s="109">
        <f t="shared" si="2"/>
        <v>1194.09</v>
      </c>
      <c r="L25" s="64">
        <v>88</v>
      </c>
      <c r="M25" s="105">
        <f t="shared" si="3"/>
        <v>3028.09</v>
      </c>
    </row>
    <row r="26" ht="14.25" spans="1:13">
      <c r="A26" s="57">
        <v>8</v>
      </c>
      <c r="B26" s="98" t="s">
        <v>39</v>
      </c>
      <c r="C26" s="7" t="s">
        <v>32</v>
      </c>
      <c r="D26" s="66">
        <v>1336</v>
      </c>
      <c r="E26" s="95">
        <v>4575</v>
      </c>
      <c r="F26" s="96">
        <v>732</v>
      </c>
      <c r="G26" s="96">
        <v>22.88</v>
      </c>
      <c r="H26" s="96">
        <v>59.48</v>
      </c>
      <c r="I26" s="107">
        <v>375.15</v>
      </c>
      <c r="J26" s="108">
        <v>4.58</v>
      </c>
      <c r="K26" s="109">
        <f t="shared" si="2"/>
        <v>1194.09</v>
      </c>
      <c r="L26" s="64">
        <v>88</v>
      </c>
      <c r="M26" s="105">
        <f t="shared" si="3"/>
        <v>2618.09</v>
      </c>
    </row>
    <row r="27" ht="14.25" spans="1:13">
      <c r="A27" s="57">
        <v>9</v>
      </c>
      <c r="B27" s="94" t="s">
        <v>40</v>
      </c>
      <c r="C27" s="7" t="s">
        <v>32</v>
      </c>
      <c r="D27" s="66">
        <v>1352</v>
      </c>
      <c r="E27" s="95">
        <v>4575</v>
      </c>
      <c r="F27" s="96">
        <v>732</v>
      </c>
      <c r="G27" s="96">
        <v>22.88</v>
      </c>
      <c r="H27" s="96">
        <v>59.48</v>
      </c>
      <c r="I27" s="107">
        <v>375.15</v>
      </c>
      <c r="J27" s="108">
        <v>4.58</v>
      </c>
      <c r="K27" s="109">
        <f t="shared" si="2"/>
        <v>1194.09</v>
      </c>
      <c r="L27" s="64">
        <v>88</v>
      </c>
      <c r="M27" s="105">
        <f t="shared" si="3"/>
        <v>2634.09</v>
      </c>
    </row>
    <row r="28" ht="14.25" spans="1:13">
      <c r="A28" s="57">
        <v>10</v>
      </c>
      <c r="B28" s="97" t="s">
        <v>41</v>
      </c>
      <c r="C28" s="7" t="s">
        <v>32</v>
      </c>
      <c r="D28" s="66">
        <v>1602</v>
      </c>
      <c r="E28" s="95">
        <v>4575</v>
      </c>
      <c r="F28" s="96">
        <v>732</v>
      </c>
      <c r="G28" s="96">
        <v>22.88</v>
      </c>
      <c r="H28" s="96">
        <v>59.48</v>
      </c>
      <c r="I28" s="107">
        <v>375.15</v>
      </c>
      <c r="J28" s="108">
        <v>4.58</v>
      </c>
      <c r="K28" s="109">
        <f t="shared" si="2"/>
        <v>1194.09</v>
      </c>
      <c r="L28" s="64">
        <v>88</v>
      </c>
      <c r="M28" s="105">
        <f t="shared" si="3"/>
        <v>2884.09</v>
      </c>
    </row>
    <row r="29" ht="14.25" spans="1:13">
      <c r="A29" s="57">
        <v>11</v>
      </c>
      <c r="B29" s="98" t="s">
        <v>42</v>
      </c>
      <c r="C29" s="7" t="s">
        <v>32</v>
      </c>
      <c r="D29" s="66">
        <v>1029</v>
      </c>
      <c r="E29" s="95">
        <v>4575</v>
      </c>
      <c r="F29" s="96">
        <v>732</v>
      </c>
      <c r="G29" s="96">
        <v>22.88</v>
      </c>
      <c r="H29" s="96">
        <v>59.48</v>
      </c>
      <c r="I29" s="107">
        <v>375.15</v>
      </c>
      <c r="J29" s="108">
        <v>4.58</v>
      </c>
      <c r="K29" s="109">
        <f t="shared" si="2"/>
        <v>1194.09</v>
      </c>
      <c r="L29" s="64">
        <v>88</v>
      </c>
      <c r="M29" s="105">
        <f t="shared" si="3"/>
        <v>2311.09</v>
      </c>
    </row>
    <row r="30" ht="14.25" spans="1:13">
      <c r="A30" s="57">
        <v>12</v>
      </c>
      <c r="B30" s="99" t="s">
        <v>43</v>
      </c>
      <c r="C30" s="7" t="s">
        <v>32</v>
      </c>
      <c r="D30" s="66">
        <v>1352</v>
      </c>
      <c r="E30" s="95"/>
      <c r="F30" s="96">
        <v>0</v>
      </c>
      <c r="G30" s="96">
        <v>0</v>
      </c>
      <c r="H30" s="96">
        <f>E30*0.013</f>
        <v>0</v>
      </c>
      <c r="I30" s="107">
        <v>0</v>
      </c>
      <c r="J30" s="108">
        <v>0</v>
      </c>
      <c r="K30" s="109">
        <f t="shared" si="2"/>
        <v>0</v>
      </c>
      <c r="L30" s="64">
        <v>88</v>
      </c>
      <c r="M30" s="105">
        <f t="shared" si="3"/>
        <v>1440</v>
      </c>
    </row>
    <row r="31" customFormat="1" ht="21" customHeight="1" spans="1:13">
      <c r="A31" s="100" t="s">
        <v>44</v>
      </c>
      <c r="B31" s="101"/>
      <c r="C31" s="7"/>
      <c r="D31" s="66">
        <f>SUM(D19:D30)</f>
        <v>18579</v>
      </c>
      <c r="E31" s="66">
        <f t="shared" ref="E31:M31" si="4">SUM(E19:E30)</f>
        <v>50325</v>
      </c>
      <c r="F31" s="66">
        <f t="shared" si="4"/>
        <v>8052</v>
      </c>
      <c r="G31" s="66">
        <f t="shared" si="4"/>
        <v>251.68</v>
      </c>
      <c r="H31" s="66">
        <f t="shared" si="4"/>
        <v>654.28</v>
      </c>
      <c r="I31" s="66">
        <f t="shared" si="4"/>
        <v>4126.65</v>
      </c>
      <c r="J31" s="66">
        <f t="shared" si="4"/>
        <v>50.38</v>
      </c>
      <c r="K31" s="66">
        <f t="shared" si="4"/>
        <v>13134.99</v>
      </c>
      <c r="L31" s="66">
        <f t="shared" si="4"/>
        <v>1056</v>
      </c>
      <c r="M31" s="110">
        <f t="shared" si="4"/>
        <v>32769.99</v>
      </c>
    </row>
    <row r="32" s="79" customFormat="1" ht="14.25" spans="1:13">
      <c r="A32" s="102" t="s">
        <v>45</v>
      </c>
      <c r="B32" s="103"/>
      <c r="C32" s="104"/>
      <c r="D32" s="72">
        <f>D17+D31</f>
        <v>38166</v>
      </c>
      <c r="E32" s="72">
        <f t="shared" ref="E32:M32" si="5">E17+E31</f>
        <v>114375</v>
      </c>
      <c r="F32" s="72">
        <f t="shared" si="5"/>
        <v>8052</v>
      </c>
      <c r="G32" s="72">
        <f t="shared" si="5"/>
        <v>251.68</v>
      </c>
      <c r="H32" s="72">
        <f t="shared" si="5"/>
        <v>654.28</v>
      </c>
      <c r="I32" s="72">
        <f t="shared" si="5"/>
        <v>4126.65</v>
      </c>
      <c r="J32" s="72">
        <f t="shared" si="5"/>
        <v>50.38</v>
      </c>
      <c r="K32" s="72">
        <f t="shared" si="5"/>
        <v>13134.99</v>
      </c>
      <c r="L32" s="72">
        <f t="shared" si="5"/>
        <v>2288</v>
      </c>
      <c r="M32" s="72">
        <f t="shared" si="5"/>
        <v>53588.99</v>
      </c>
    </row>
  </sheetData>
  <mergeCells count="5">
    <mergeCell ref="A1:M1"/>
    <mergeCell ref="A17:B17"/>
    <mergeCell ref="A18:M18"/>
    <mergeCell ref="A31:B31"/>
    <mergeCell ref="A32:C3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pane ySplit="2" topLeftCell="A3" activePane="bottomLeft" state="frozen"/>
      <selection/>
      <selection pane="bottomLeft" activeCell="K29" sqref="K29"/>
    </sheetView>
  </sheetViews>
  <sheetFormatPr defaultColWidth="9" defaultRowHeight="13.5"/>
  <cols>
    <col min="1" max="1" width="15.8833333333333" style="50" customWidth="1"/>
    <col min="2" max="3" width="9" style="50"/>
    <col min="4" max="4" width="12.3833333333333" style="50" customWidth="1"/>
    <col min="5" max="5" width="14.1333333333333" style="50" customWidth="1"/>
    <col min="6" max="6" width="11.8833333333333" style="50" customWidth="1"/>
    <col min="7" max="7" width="12.3833333333333" style="50" customWidth="1"/>
    <col min="8" max="8" width="13.25" style="50" customWidth="1"/>
    <col min="9" max="9" width="12" style="50" customWidth="1"/>
    <col min="10" max="10" width="17.5" style="50" customWidth="1"/>
    <col min="11" max="12" width="15.25" style="50" customWidth="1"/>
    <col min="13" max="13" width="18.25" style="50" customWidth="1"/>
    <col min="14" max="14" width="9" style="50"/>
  </cols>
  <sheetData>
    <row r="1" s="48" customFormat="1" ht="80" customHeight="1" spans="1:14">
      <c r="A1" s="51" t="s">
        <v>46</v>
      </c>
      <c r="B1" s="52"/>
      <c r="C1" s="52"/>
      <c r="D1" s="53"/>
      <c r="E1" s="53"/>
      <c r="F1" s="53"/>
      <c r="G1" s="53"/>
      <c r="H1" s="53"/>
      <c r="I1" s="73"/>
      <c r="J1" s="73"/>
      <c r="K1" s="73"/>
      <c r="L1" s="73"/>
      <c r="M1" s="74"/>
      <c r="N1" s="53"/>
    </row>
    <row r="2" s="49" customFormat="1" ht="28.5" spans="1:14">
      <c r="A2" s="54" t="s">
        <v>1</v>
      </c>
      <c r="B2" s="54" t="s">
        <v>47</v>
      </c>
      <c r="C2" s="54" t="s">
        <v>48</v>
      </c>
      <c r="D2" s="55" t="s">
        <v>4</v>
      </c>
      <c r="E2" s="55" t="s">
        <v>49</v>
      </c>
      <c r="F2" s="55" t="s">
        <v>50</v>
      </c>
      <c r="G2" s="56" t="s">
        <v>51</v>
      </c>
      <c r="H2" s="55" t="s">
        <v>52</v>
      </c>
      <c r="I2" s="55" t="s">
        <v>53</v>
      </c>
      <c r="J2" s="55" t="s">
        <v>54</v>
      </c>
      <c r="K2" s="55" t="s">
        <v>55</v>
      </c>
      <c r="L2" s="55" t="s">
        <v>56</v>
      </c>
      <c r="M2" s="55" t="s">
        <v>57</v>
      </c>
      <c r="N2" s="54" t="s">
        <v>58</v>
      </c>
    </row>
    <row r="3" ht="48" customHeight="1" spans="1:14">
      <c r="A3" s="57">
        <v>1</v>
      </c>
      <c r="B3" s="58" t="s">
        <v>14</v>
      </c>
      <c r="C3" s="7" t="s">
        <v>15</v>
      </c>
      <c r="D3" s="59">
        <v>1002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4"/>
      <c r="M3" s="75">
        <f>D3-K3</f>
        <v>1002</v>
      </c>
      <c r="N3" s="57"/>
    </row>
    <row r="4" ht="48" customHeight="1" spans="1:14">
      <c r="A4" s="57">
        <v>2</v>
      </c>
      <c r="B4" s="58" t="s">
        <v>59</v>
      </c>
      <c r="C4" s="7" t="s">
        <v>15</v>
      </c>
      <c r="D4" s="59">
        <v>1202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4"/>
      <c r="M4" s="75">
        <f t="shared" ref="M4:M28" si="0">D4-K4</f>
        <v>1202</v>
      </c>
      <c r="N4" s="57"/>
    </row>
    <row r="5" ht="48" customHeight="1" spans="1:14">
      <c r="A5" s="57">
        <v>3</v>
      </c>
      <c r="B5" s="61" t="s">
        <v>60</v>
      </c>
      <c r="C5" s="7" t="s">
        <v>15</v>
      </c>
      <c r="D5" s="59">
        <v>1202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4"/>
      <c r="M5" s="75">
        <f t="shared" si="0"/>
        <v>1202</v>
      </c>
      <c r="N5" s="57"/>
    </row>
    <row r="6" ht="48" customHeight="1" spans="1:14">
      <c r="A6" s="57">
        <v>4</v>
      </c>
      <c r="B6" s="62" t="s">
        <v>18</v>
      </c>
      <c r="C6" s="7" t="s">
        <v>15</v>
      </c>
      <c r="D6" s="59">
        <v>2371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4"/>
      <c r="M6" s="75">
        <f t="shared" si="0"/>
        <v>2371</v>
      </c>
      <c r="N6" s="57"/>
    </row>
    <row r="7" ht="48" customHeight="1" spans="1:14">
      <c r="A7" s="57">
        <v>5</v>
      </c>
      <c r="B7" s="58" t="s">
        <v>61</v>
      </c>
      <c r="C7" s="7" t="s">
        <v>15</v>
      </c>
      <c r="D7" s="59">
        <v>2538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4"/>
      <c r="M7" s="75">
        <f t="shared" si="0"/>
        <v>2538</v>
      </c>
      <c r="N7" s="57"/>
    </row>
    <row r="8" ht="48" customHeight="1" spans="1:14">
      <c r="A8" s="57">
        <v>6</v>
      </c>
      <c r="B8" s="58" t="s">
        <v>20</v>
      </c>
      <c r="C8" s="7" t="s">
        <v>15</v>
      </c>
      <c r="D8" s="59">
        <v>1002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4"/>
      <c r="M8" s="75">
        <f t="shared" si="0"/>
        <v>1002</v>
      </c>
      <c r="N8" s="57"/>
    </row>
    <row r="9" ht="48" customHeight="1" spans="1:14">
      <c r="A9" s="57">
        <v>7</v>
      </c>
      <c r="B9" s="63" t="s">
        <v>21</v>
      </c>
      <c r="C9" s="7" t="s">
        <v>15</v>
      </c>
      <c r="D9" s="59">
        <v>1152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4"/>
      <c r="M9" s="75">
        <f t="shared" si="0"/>
        <v>1152</v>
      </c>
      <c r="N9" s="57"/>
    </row>
    <row r="10" ht="48" customHeight="1" spans="1:14">
      <c r="A10" s="57">
        <v>8</v>
      </c>
      <c r="B10" s="63" t="s">
        <v>22</v>
      </c>
      <c r="C10" s="7" t="s">
        <v>15</v>
      </c>
      <c r="D10" s="59">
        <v>718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4"/>
      <c r="M10" s="75">
        <f t="shared" si="0"/>
        <v>718</v>
      </c>
      <c r="N10" s="57"/>
    </row>
    <row r="11" ht="48" customHeight="1" spans="1:14">
      <c r="A11" s="57">
        <v>9</v>
      </c>
      <c r="B11" s="63" t="s">
        <v>23</v>
      </c>
      <c r="C11" s="7" t="s">
        <v>15</v>
      </c>
      <c r="D11" s="59">
        <v>668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4"/>
      <c r="M11" s="75">
        <f t="shared" si="0"/>
        <v>668</v>
      </c>
      <c r="N11" s="57"/>
    </row>
    <row r="12" ht="48" customHeight="1" spans="1:14">
      <c r="A12" s="57">
        <v>10</v>
      </c>
      <c r="B12" s="30" t="s">
        <v>24</v>
      </c>
      <c r="C12" s="22" t="s">
        <v>15</v>
      </c>
      <c r="D12" s="59">
        <v>1336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4"/>
      <c r="M12" s="75">
        <f t="shared" si="0"/>
        <v>1336</v>
      </c>
      <c r="N12" s="57"/>
    </row>
    <row r="13" ht="48" customHeight="1" spans="1:14">
      <c r="A13" s="57">
        <v>11</v>
      </c>
      <c r="B13" s="63" t="s">
        <v>25</v>
      </c>
      <c r="C13" s="7" t="s">
        <v>15</v>
      </c>
      <c r="D13" s="59">
        <v>1052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4"/>
      <c r="M13" s="75">
        <f t="shared" si="0"/>
        <v>1052</v>
      </c>
      <c r="N13" s="57"/>
    </row>
    <row r="14" ht="48" customHeight="1" spans="1:14">
      <c r="A14" s="57">
        <v>12</v>
      </c>
      <c r="B14" s="63" t="s">
        <v>26</v>
      </c>
      <c r="C14" s="7" t="s">
        <v>15</v>
      </c>
      <c r="D14" s="59">
        <v>2672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4"/>
      <c r="M14" s="75">
        <f t="shared" si="0"/>
        <v>2672</v>
      </c>
      <c r="N14" s="57"/>
    </row>
    <row r="15" ht="48" customHeight="1" spans="1:14">
      <c r="A15" s="57">
        <v>13</v>
      </c>
      <c r="B15" s="63" t="s">
        <v>27</v>
      </c>
      <c r="C15" s="7" t="s">
        <v>15</v>
      </c>
      <c r="D15" s="59">
        <v>2004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76">
        <v>0</v>
      </c>
      <c r="L15" s="64"/>
      <c r="M15" s="75">
        <f t="shared" si="0"/>
        <v>2004</v>
      </c>
      <c r="N15" s="57"/>
    </row>
    <row r="16" ht="48" customHeight="1" spans="1:14">
      <c r="A16" s="57">
        <v>14</v>
      </c>
      <c r="B16" s="63" t="s">
        <v>28</v>
      </c>
      <c r="C16" s="7" t="s">
        <v>15</v>
      </c>
      <c r="D16" s="59">
        <v>668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4"/>
      <c r="M16" s="75">
        <f t="shared" si="0"/>
        <v>668</v>
      </c>
      <c r="N16" s="57"/>
    </row>
    <row r="17" ht="48" customHeight="1" spans="1:14">
      <c r="A17" s="57">
        <v>15</v>
      </c>
      <c r="B17" s="65" t="s">
        <v>31</v>
      </c>
      <c r="C17" s="7" t="s">
        <v>32</v>
      </c>
      <c r="D17" s="66">
        <v>2225</v>
      </c>
      <c r="E17" s="67">
        <v>366</v>
      </c>
      <c r="F17" s="67">
        <v>22.88</v>
      </c>
      <c r="G17" s="67">
        <v>0</v>
      </c>
      <c r="H17" s="67">
        <v>91.5</v>
      </c>
      <c r="I17" s="67">
        <v>22.88</v>
      </c>
      <c r="J17" s="67">
        <v>0</v>
      </c>
      <c r="K17" s="77">
        <f t="shared" ref="K17:K27" si="1">E17+F17+G17+H17+I17+J17</f>
        <v>503.26</v>
      </c>
      <c r="L17" s="64"/>
      <c r="M17" s="75">
        <f t="shared" si="0"/>
        <v>1721.74</v>
      </c>
      <c r="N17" s="57"/>
    </row>
    <row r="18" ht="48" customHeight="1" spans="1:14">
      <c r="A18" s="57">
        <v>16</v>
      </c>
      <c r="B18" s="65" t="s">
        <v>33</v>
      </c>
      <c r="C18" s="7" t="s">
        <v>32</v>
      </c>
      <c r="D18" s="66">
        <v>1236</v>
      </c>
      <c r="E18" s="67">
        <v>366</v>
      </c>
      <c r="F18" s="67">
        <v>22.88</v>
      </c>
      <c r="G18" s="67">
        <v>0</v>
      </c>
      <c r="H18" s="67">
        <v>91.5</v>
      </c>
      <c r="I18" s="67">
        <v>22.88</v>
      </c>
      <c r="J18" s="67">
        <v>0</v>
      </c>
      <c r="K18" s="77">
        <f t="shared" si="1"/>
        <v>503.26</v>
      </c>
      <c r="L18" s="64"/>
      <c r="M18" s="75">
        <f t="shared" si="0"/>
        <v>732.74</v>
      </c>
      <c r="N18" s="57"/>
    </row>
    <row r="19" ht="48" customHeight="1" spans="1:14">
      <c r="A19" s="57">
        <v>17</v>
      </c>
      <c r="B19" s="65" t="s">
        <v>34</v>
      </c>
      <c r="C19" s="7" t="s">
        <v>32</v>
      </c>
      <c r="D19" s="66">
        <v>2045</v>
      </c>
      <c r="E19" s="67">
        <v>366</v>
      </c>
      <c r="F19" s="67">
        <v>22.88</v>
      </c>
      <c r="G19" s="67">
        <v>0</v>
      </c>
      <c r="H19" s="67">
        <v>91.5</v>
      </c>
      <c r="I19" s="67">
        <v>22.88</v>
      </c>
      <c r="J19" s="67">
        <v>0</v>
      </c>
      <c r="K19" s="77">
        <f t="shared" si="1"/>
        <v>503.26</v>
      </c>
      <c r="L19" s="64"/>
      <c r="M19" s="75">
        <f t="shared" si="0"/>
        <v>1541.74</v>
      </c>
      <c r="N19" s="57"/>
    </row>
    <row r="20" ht="48" customHeight="1" spans="1:14">
      <c r="A20" s="57">
        <v>18</v>
      </c>
      <c r="B20" s="68" t="s">
        <v>35</v>
      </c>
      <c r="C20" s="7" t="s">
        <v>32</v>
      </c>
      <c r="D20" s="66">
        <v>1502</v>
      </c>
      <c r="E20" s="67">
        <v>366</v>
      </c>
      <c r="F20" s="67">
        <v>22.88</v>
      </c>
      <c r="G20" s="67">
        <v>0</v>
      </c>
      <c r="H20" s="67">
        <v>91.5</v>
      </c>
      <c r="I20" s="67">
        <v>22.88</v>
      </c>
      <c r="J20" s="67">
        <v>0</v>
      </c>
      <c r="K20" s="77">
        <f t="shared" si="1"/>
        <v>503.26</v>
      </c>
      <c r="L20" s="64"/>
      <c r="M20" s="75">
        <f t="shared" si="0"/>
        <v>998.74</v>
      </c>
      <c r="N20" s="57"/>
    </row>
    <row r="21" ht="48" customHeight="1" spans="1:14">
      <c r="A21" s="57">
        <v>19</v>
      </c>
      <c r="B21" s="68" t="s">
        <v>36</v>
      </c>
      <c r="C21" s="7" t="s">
        <v>32</v>
      </c>
      <c r="D21" s="66">
        <v>1602</v>
      </c>
      <c r="E21" s="67">
        <v>366</v>
      </c>
      <c r="F21" s="67">
        <v>22.88</v>
      </c>
      <c r="G21" s="67">
        <v>0</v>
      </c>
      <c r="H21" s="67">
        <v>91.5</v>
      </c>
      <c r="I21" s="67">
        <v>22.88</v>
      </c>
      <c r="J21" s="67">
        <v>0</v>
      </c>
      <c r="K21" s="77">
        <f t="shared" si="1"/>
        <v>503.26</v>
      </c>
      <c r="L21" s="64"/>
      <c r="M21" s="75">
        <f t="shared" si="0"/>
        <v>1098.74</v>
      </c>
      <c r="N21" s="57"/>
    </row>
    <row r="22" ht="48" customHeight="1" spans="1:14">
      <c r="A22" s="57">
        <v>20</v>
      </c>
      <c r="B22" s="65" t="s">
        <v>37</v>
      </c>
      <c r="C22" s="7" t="s">
        <v>32</v>
      </c>
      <c r="D22" s="66">
        <v>1552</v>
      </c>
      <c r="E22" s="67">
        <v>366</v>
      </c>
      <c r="F22" s="67">
        <v>22.88</v>
      </c>
      <c r="G22" s="67">
        <v>0</v>
      </c>
      <c r="H22" s="67">
        <v>91.5</v>
      </c>
      <c r="I22" s="67">
        <v>22.88</v>
      </c>
      <c r="J22" s="67">
        <v>0</v>
      </c>
      <c r="K22" s="77">
        <f t="shared" si="1"/>
        <v>503.26</v>
      </c>
      <c r="L22" s="64"/>
      <c r="M22" s="75">
        <f t="shared" si="0"/>
        <v>1048.74</v>
      </c>
      <c r="N22" s="57"/>
    </row>
    <row r="23" ht="48" customHeight="1" spans="1:14">
      <c r="A23" s="57">
        <v>21</v>
      </c>
      <c r="B23" s="65" t="s">
        <v>38</v>
      </c>
      <c r="C23" s="7" t="s">
        <v>32</v>
      </c>
      <c r="D23" s="66">
        <v>1746</v>
      </c>
      <c r="E23" s="67">
        <v>366</v>
      </c>
      <c r="F23" s="67">
        <v>22.88</v>
      </c>
      <c r="G23" s="67">
        <v>0</v>
      </c>
      <c r="H23" s="67">
        <v>91.5</v>
      </c>
      <c r="I23" s="67">
        <v>22.88</v>
      </c>
      <c r="J23" s="67">
        <v>0</v>
      </c>
      <c r="K23" s="77">
        <f t="shared" si="1"/>
        <v>503.26</v>
      </c>
      <c r="L23" s="64"/>
      <c r="M23" s="75">
        <f t="shared" si="0"/>
        <v>1242.74</v>
      </c>
      <c r="N23" s="57"/>
    </row>
    <row r="24" ht="48" customHeight="1" spans="1:14">
      <c r="A24" s="57">
        <v>22</v>
      </c>
      <c r="B24" s="69" t="s">
        <v>39</v>
      </c>
      <c r="C24" s="7" t="s">
        <v>32</v>
      </c>
      <c r="D24" s="66">
        <v>1336</v>
      </c>
      <c r="E24" s="67">
        <v>366</v>
      </c>
      <c r="F24" s="67">
        <v>22.88</v>
      </c>
      <c r="G24" s="67">
        <v>0</v>
      </c>
      <c r="H24" s="67">
        <v>91.5</v>
      </c>
      <c r="I24" s="67">
        <v>22.88</v>
      </c>
      <c r="J24" s="67">
        <v>0</v>
      </c>
      <c r="K24" s="77">
        <f t="shared" si="1"/>
        <v>503.26</v>
      </c>
      <c r="L24" s="64"/>
      <c r="M24" s="75">
        <f t="shared" si="0"/>
        <v>832.74</v>
      </c>
      <c r="N24" s="57"/>
    </row>
    <row r="25" ht="48" customHeight="1" spans="1:14">
      <c r="A25" s="57">
        <v>23</v>
      </c>
      <c r="B25" s="65" t="s">
        <v>40</v>
      </c>
      <c r="C25" s="7" t="s">
        <v>32</v>
      </c>
      <c r="D25" s="66">
        <v>1352</v>
      </c>
      <c r="E25" s="67">
        <v>366</v>
      </c>
      <c r="F25" s="67">
        <v>22.88</v>
      </c>
      <c r="G25" s="67">
        <v>0</v>
      </c>
      <c r="H25" s="67">
        <v>91.5</v>
      </c>
      <c r="I25" s="67">
        <v>22.88</v>
      </c>
      <c r="J25" s="67">
        <v>0</v>
      </c>
      <c r="K25" s="77">
        <f t="shared" si="1"/>
        <v>503.26</v>
      </c>
      <c r="L25" s="64"/>
      <c r="M25" s="75">
        <f t="shared" si="0"/>
        <v>848.74</v>
      </c>
      <c r="N25" s="57"/>
    </row>
    <row r="26" ht="48" customHeight="1" spans="1:14">
      <c r="A26" s="57">
        <v>24</v>
      </c>
      <c r="B26" s="68" t="s">
        <v>41</v>
      </c>
      <c r="C26" s="7" t="s">
        <v>32</v>
      </c>
      <c r="D26" s="66">
        <v>1602</v>
      </c>
      <c r="E26" s="67">
        <v>366</v>
      </c>
      <c r="F26" s="67">
        <v>22.88</v>
      </c>
      <c r="G26" s="67">
        <v>0</v>
      </c>
      <c r="H26" s="67">
        <v>91.5</v>
      </c>
      <c r="I26" s="67">
        <v>22.88</v>
      </c>
      <c r="J26" s="67">
        <v>0</v>
      </c>
      <c r="K26" s="77">
        <f t="shared" si="1"/>
        <v>503.26</v>
      </c>
      <c r="L26" s="64"/>
      <c r="M26" s="75">
        <f t="shared" si="0"/>
        <v>1098.74</v>
      </c>
      <c r="N26" s="57"/>
    </row>
    <row r="27" ht="48" customHeight="1" spans="1:14">
      <c r="A27" s="57">
        <v>25</v>
      </c>
      <c r="B27" s="70" t="s">
        <v>42</v>
      </c>
      <c r="C27" s="7" t="s">
        <v>32</v>
      </c>
      <c r="D27" s="66">
        <v>1029</v>
      </c>
      <c r="E27" s="67">
        <v>366</v>
      </c>
      <c r="F27" s="67">
        <v>22.88</v>
      </c>
      <c r="G27" s="67">
        <v>0</v>
      </c>
      <c r="H27" s="67">
        <v>91.5</v>
      </c>
      <c r="I27" s="67">
        <v>22.88</v>
      </c>
      <c r="J27" s="67">
        <v>0</v>
      </c>
      <c r="K27" s="77">
        <f t="shared" si="1"/>
        <v>503.26</v>
      </c>
      <c r="L27" s="64"/>
      <c r="M27" s="75">
        <f t="shared" si="0"/>
        <v>525.74</v>
      </c>
      <c r="N27" s="57"/>
    </row>
    <row r="28" ht="48" customHeight="1" spans="1:14">
      <c r="A28" s="57">
        <v>26</v>
      </c>
      <c r="B28" s="7" t="s">
        <v>43</v>
      </c>
      <c r="C28" s="7" t="s">
        <v>32</v>
      </c>
      <c r="D28" s="60">
        <v>1352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4"/>
      <c r="M28" s="75">
        <f t="shared" si="0"/>
        <v>1352</v>
      </c>
      <c r="N28" s="57"/>
    </row>
    <row r="29" ht="42" customHeight="1" spans="1:14">
      <c r="A29" s="57"/>
      <c r="B29" s="71" t="s">
        <v>45</v>
      </c>
      <c r="C29" s="52"/>
      <c r="D29" s="72">
        <f>SUM(D3:D28)</f>
        <v>38166</v>
      </c>
      <c r="E29" s="72">
        <f>SUM(E3:E28)</f>
        <v>4026</v>
      </c>
      <c r="F29" s="72">
        <f t="shared" ref="F29:K29" si="2">SUM(F17:F28)</f>
        <v>251.68</v>
      </c>
      <c r="G29" s="72">
        <f t="shared" si="2"/>
        <v>0</v>
      </c>
      <c r="H29" s="72">
        <f t="shared" si="2"/>
        <v>1006.5</v>
      </c>
      <c r="I29" s="72">
        <f t="shared" si="2"/>
        <v>251.68</v>
      </c>
      <c r="J29" s="72">
        <f t="shared" si="2"/>
        <v>0</v>
      </c>
      <c r="K29" s="72">
        <f>SUM(K3:K28)</f>
        <v>5535.86</v>
      </c>
      <c r="L29" s="72">
        <f>SUM(L3:L28)</f>
        <v>0</v>
      </c>
      <c r="M29" s="72">
        <f>SUM(M3:M28)</f>
        <v>32630.14</v>
      </c>
      <c r="N29" s="57"/>
    </row>
  </sheetData>
  <mergeCells count="2">
    <mergeCell ref="A1:N1"/>
    <mergeCell ref="B29:C2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D3" sqref="D3:D16"/>
    </sheetView>
  </sheetViews>
  <sheetFormatPr defaultColWidth="9" defaultRowHeight="13.5"/>
  <cols>
    <col min="1" max="1" width="9.90833333333333" style="1"/>
    <col min="2" max="2" width="18.1083333333333" style="1" customWidth="1"/>
    <col min="3" max="3" width="11.4333333333333" style="1" customWidth="1"/>
    <col min="4" max="4" width="9.18333333333333" style="1" customWidth="1"/>
    <col min="5" max="6" width="9.55" style="1" customWidth="1"/>
    <col min="7" max="7" width="7.55" style="2" customWidth="1"/>
    <col min="8" max="8" width="9.55" style="1" customWidth="1"/>
    <col min="9" max="9" width="9.90833333333333" style="1"/>
    <col min="10" max="10" width="27.1333333333333" style="3" customWidth="1"/>
    <col min="11" max="16384" width="9.90833333333333" style="1"/>
  </cols>
  <sheetData>
    <row r="1" s="1" customFormat="1" ht="37" customHeight="1" spans="1:10">
      <c r="A1" s="4" t="s">
        <v>62</v>
      </c>
      <c r="B1" s="4"/>
      <c r="C1" s="4"/>
      <c r="D1" s="4"/>
      <c r="E1" s="4"/>
      <c r="F1" s="4"/>
      <c r="G1" s="4"/>
      <c r="H1" s="4"/>
      <c r="I1" s="4"/>
      <c r="J1" s="40"/>
    </row>
    <row r="2" s="1" customFormat="1" spans="1:10">
      <c r="A2" s="5" t="s">
        <v>1</v>
      </c>
      <c r="B2" s="5" t="s">
        <v>47</v>
      </c>
      <c r="C2" s="5" t="s">
        <v>48</v>
      </c>
      <c r="D2" s="5" t="s">
        <v>63</v>
      </c>
      <c r="E2" s="5" t="s">
        <v>64</v>
      </c>
      <c r="F2" s="6" t="s">
        <v>65</v>
      </c>
      <c r="G2" s="5" t="s">
        <v>66</v>
      </c>
      <c r="H2" s="5" t="s">
        <v>67</v>
      </c>
      <c r="I2" s="5" t="s">
        <v>68</v>
      </c>
      <c r="J2" s="5" t="s">
        <v>58</v>
      </c>
    </row>
    <row r="3" s="1" customFormat="1" ht="14.25" spans="1:10">
      <c r="A3" s="7">
        <v>1</v>
      </c>
      <c r="B3" s="8" t="s">
        <v>14</v>
      </c>
      <c r="C3" s="7" t="s">
        <v>15</v>
      </c>
      <c r="D3" s="9">
        <f>E3+F3</f>
        <v>1002</v>
      </c>
      <c r="E3" s="10">
        <v>1002</v>
      </c>
      <c r="F3" s="10">
        <v>0</v>
      </c>
      <c r="G3" s="11"/>
      <c r="H3" s="12"/>
      <c r="I3" s="7" t="s">
        <v>69</v>
      </c>
      <c r="J3" s="41"/>
    </row>
    <row r="4" s="1" customFormat="1" ht="14.25" spans="1:10">
      <c r="A4" s="7">
        <v>2</v>
      </c>
      <c r="B4" s="8" t="s">
        <v>59</v>
      </c>
      <c r="C4" s="7" t="s">
        <v>15</v>
      </c>
      <c r="D4" s="9">
        <f t="shared" ref="D4:D16" si="0">E4+F4</f>
        <v>1202</v>
      </c>
      <c r="E4" s="10">
        <v>1002</v>
      </c>
      <c r="F4" s="13">
        <v>200</v>
      </c>
      <c r="G4" s="11"/>
      <c r="H4" s="12"/>
      <c r="I4" s="7" t="s">
        <v>69</v>
      </c>
      <c r="J4" s="41"/>
    </row>
    <row r="5" s="1" customFormat="1" ht="14.25" spans="1:10">
      <c r="A5" s="7">
        <v>3</v>
      </c>
      <c r="B5" s="14" t="s">
        <v>60</v>
      </c>
      <c r="C5" s="7" t="s">
        <v>15</v>
      </c>
      <c r="D5" s="9">
        <f t="shared" si="0"/>
        <v>1202</v>
      </c>
      <c r="E5" s="10">
        <v>1002</v>
      </c>
      <c r="F5" s="10">
        <v>200</v>
      </c>
      <c r="G5" s="11"/>
      <c r="H5" s="12"/>
      <c r="I5" s="7" t="s">
        <v>69</v>
      </c>
      <c r="J5" s="41"/>
    </row>
    <row r="6" s="1" customFormat="1" ht="14.25" spans="1:10">
      <c r="A6" s="7">
        <v>4</v>
      </c>
      <c r="B6" s="15" t="s">
        <v>18</v>
      </c>
      <c r="C6" s="7" t="s">
        <v>15</v>
      </c>
      <c r="D6" s="9">
        <f t="shared" si="0"/>
        <v>2371</v>
      </c>
      <c r="E6" s="10">
        <v>2171</v>
      </c>
      <c r="F6" s="10">
        <v>200</v>
      </c>
      <c r="G6" s="11"/>
      <c r="H6" s="12"/>
      <c r="I6" s="7" t="s">
        <v>69</v>
      </c>
      <c r="J6" s="41"/>
    </row>
    <row r="7" s="1" customFormat="1" ht="14.25" spans="1:10">
      <c r="A7" s="7">
        <v>5</v>
      </c>
      <c r="B7" s="8" t="s">
        <v>61</v>
      </c>
      <c r="C7" s="7" t="s">
        <v>15</v>
      </c>
      <c r="D7" s="9">
        <f t="shared" si="0"/>
        <v>2538</v>
      </c>
      <c r="E7" s="10">
        <v>2338</v>
      </c>
      <c r="F7" s="10">
        <v>200</v>
      </c>
      <c r="G7" s="11"/>
      <c r="H7" s="12"/>
      <c r="I7" s="7" t="s">
        <v>69</v>
      </c>
      <c r="J7" s="41"/>
    </row>
    <row r="8" s="1" customFormat="1" ht="14.25" spans="1:10">
      <c r="A8" s="7">
        <v>6</v>
      </c>
      <c r="B8" s="8" t="s">
        <v>20</v>
      </c>
      <c r="C8" s="7" t="s">
        <v>15</v>
      </c>
      <c r="D8" s="9">
        <f>E8+F8+G8+H8</f>
        <v>1002</v>
      </c>
      <c r="E8" s="10">
        <v>1002</v>
      </c>
      <c r="F8" s="16">
        <v>0</v>
      </c>
      <c r="G8" s="11"/>
      <c r="H8" s="12"/>
      <c r="I8" s="7" t="s">
        <v>69</v>
      </c>
      <c r="J8" s="41"/>
    </row>
    <row r="9" s="1" customFormat="1" ht="14.25" spans="1:10">
      <c r="A9" s="7">
        <v>7</v>
      </c>
      <c r="B9" s="17" t="s">
        <v>21</v>
      </c>
      <c r="C9" s="7" t="s">
        <v>15</v>
      </c>
      <c r="D9" s="9">
        <f t="shared" si="0"/>
        <v>1152</v>
      </c>
      <c r="E9" s="10">
        <v>1002</v>
      </c>
      <c r="F9" s="18">
        <v>150</v>
      </c>
      <c r="G9" s="11"/>
      <c r="H9" s="12"/>
      <c r="I9" s="7" t="s">
        <v>69</v>
      </c>
      <c r="J9" s="41"/>
    </row>
    <row r="10" s="1" customFormat="1" ht="14.25" spans="1:10">
      <c r="A10" s="7">
        <v>8</v>
      </c>
      <c r="B10" s="17" t="s">
        <v>22</v>
      </c>
      <c r="C10" s="7" t="s">
        <v>15</v>
      </c>
      <c r="D10" s="9">
        <f t="shared" si="0"/>
        <v>718</v>
      </c>
      <c r="E10" s="10">
        <v>668</v>
      </c>
      <c r="F10" s="19">
        <v>50</v>
      </c>
      <c r="G10" s="11"/>
      <c r="H10" s="12"/>
      <c r="I10" s="7" t="s">
        <v>69</v>
      </c>
      <c r="J10" s="41"/>
    </row>
    <row r="11" s="1" customFormat="1" ht="14.25" spans="1:10">
      <c r="A11" s="7">
        <v>9</v>
      </c>
      <c r="B11" s="17" t="s">
        <v>23</v>
      </c>
      <c r="C11" s="7" t="s">
        <v>15</v>
      </c>
      <c r="D11" s="9">
        <f t="shared" si="0"/>
        <v>668</v>
      </c>
      <c r="E11" s="10">
        <v>668</v>
      </c>
      <c r="F11" s="20">
        <v>0</v>
      </c>
      <c r="G11" s="11"/>
      <c r="H11" s="12"/>
      <c r="I11" s="7" t="s">
        <v>69</v>
      </c>
      <c r="J11" s="41"/>
    </row>
    <row r="12" s="1" customFormat="1" ht="14.25" spans="1:10">
      <c r="A12" s="7">
        <v>10</v>
      </c>
      <c r="B12" s="21" t="s">
        <v>24</v>
      </c>
      <c r="C12" s="22" t="s">
        <v>15</v>
      </c>
      <c r="D12" s="9">
        <f t="shared" si="0"/>
        <v>1336</v>
      </c>
      <c r="E12" s="10">
        <v>1336</v>
      </c>
      <c r="F12" s="20">
        <v>0</v>
      </c>
      <c r="G12" s="23"/>
      <c r="H12" s="24"/>
      <c r="I12" s="7" t="s">
        <v>69</v>
      </c>
      <c r="J12" s="41"/>
    </row>
    <row r="13" s="1" customFormat="1" ht="14.25" spans="1:10">
      <c r="A13" s="7">
        <v>11</v>
      </c>
      <c r="B13" s="17" t="s">
        <v>25</v>
      </c>
      <c r="C13" s="7" t="s">
        <v>15</v>
      </c>
      <c r="D13" s="9">
        <f t="shared" si="0"/>
        <v>1052</v>
      </c>
      <c r="E13" s="10">
        <v>1002</v>
      </c>
      <c r="F13" s="25">
        <v>50</v>
      </c>
      <c r="G13" s="11"/>
      <c r="H13" s="7"/>
      <c r="I13" s="7" t="s">
        <v>69</v>
      </c>
      <c r="J13" s="41"/>
    </row>
    <row r="14" s="1" customFormat="1" ht="14.25" spans="1:10">
      <c r="A14" s="7">
        <v>12</v>
      </c>
      <c r="B14" s="17" t="s">
        <v>26</v>
      </c>
      <c r="C14" s="7" t="s">
        <v>15</v>
      </c>
      <c r="D14" s="9">
        <f t="shared" si="0"/>
        <v>2672</v>
      </c>
      <c r="E14" s="10">
        <v>2672</v>
      </c>
      <c r="F14" s="20">
        <v>0</v>
      </c>
      <c r="G14" s="11"/>
      <c r="H14" s="7"/>
      <c r="I14" s="7" t="s">
        <v>69</v>
      </c>
      <c r="J14" s="41"/>
    </row>
    <row r="15" s="1" customFormat="1" ht="14.25" spans="1:10">
      <c r="A15" s="7">
        <v>13</v>
      </c>
      <c r="B15" s="17" t="s">
        <v>27</v>
      </c>
      <c r="C15" s="7" t="s">
        <v>15</v>
      </c>
      <c r="D15" s="9">
        <f t="shared" si="0"/>
        <v>2004</v>
      </c>
      <c r="E15" s="10">
        <v>2004</v>
      </c>
      <c r="F15" s="20">
        <v>0</v>
      </c>
      <c r="G15" s="11"/>
      <c r="H15" s="7"/>
      <c r="I15" s="7" t="s">
        <v>69</v>
      </c>
      <c r="J15" s="41"/>
    </row>
    <row r="16" s="1" customFormat="1" ht="14.25" spans="1:10">
      <c r="A16" s="7">
        <v>14</v>
      </c>
      <c r="B16" s="17" t="s">
        <v>28</v>
      </c>
      <c r="C16" s="7" t="s">
        <v>15</v>
      </c>
      <c r="D16" s="9">
        <f t="shared" si="0"/>
        <v>668</v>
      </c>
      <c r="E16" s="10">
        <v>668</v>
      </c>
      <c r="F16" s="20">
        <v>0</v>
      </c>
      <c r="G16" s="11"/>
      <c r="H16" s="7"/>
      <c r="I16" s="7" t="s">
        <v>69</v>
      </c>
      <c r="J16" s="41"/>
    </row>
    <row r="17" s="1" customFormat="1" ht="30" customHeight="1" spans="1:10">
      <c r="A17" s="6" t="s">
        <v>70</v>
      </c>
      <c r="B17" s="26"/>
      <c r="C17" s="27"/>
      <c r="D17" s="28">
        <f t="shared" ref="D17:H17" si="1">SUM(D3:D16)</f>
        <v>19587</v>
      </c>
      <c r="E17" s="28">
        <f t="shared" si="1"/>
        <v>18537</v>
      </c>
      <c r="F17" s="28">
        <f t="shared" si="1"/>
        <v>1050</v>
      </c>
      <c r="G17" s="28">
        <f t="shared" si="1"/>
        <v>0</v>
      </c>
      <c r="H17" s="28">
        <f t="shared" si="1"/>
        <v>0</v>
      </c>
      <c r="I17" s="42"/>
      <c r="J17" s="43"/>
    </row>
    <row r="18" s="1" customFormat="1" ht="46" customHeight="1" spans="1:10">
      <c r="A18" s="4" t="s">
        <v>71</v>
      </c>
      <c r="B18" s="4"/>
      <c r="C18" s="4"/>
      <c r="D18" s="4"/>
      <c r="E18" s="4"/>
      <c r="F18" s="4"/>
      <c r="G18" s="4"/>
      <c r="H18" s="4"/>
      <c r="I18" s="4"/>
      <c r="J18" s="40"/>
    </row>
    <row r="19" s="1" customFormat="1" ht="14.25" spans="1:10">
      <c r="A19" s="5" t="s">
        <v>1</v>
      </c>
      <c r="B19" s="5" t="s">
        <v>47</v>
      </c>
      <c r="C19" s="5" t="s">
        <v>48</v>
      </c>
      <c r="D19" s="5" t="s">
        <v>63</v>
      </c>
      <c r="E19" s="5" t="s">
        <v>64</v>
      </c>
      <c r="F19" s="5" t="s">
        <v>65</v>
      </c>
      <c r="G19" s="5" t="s">
        <v>66</v>
      </c>
      <c r="H19" s="5" t="s">
        <v>67</v>
      </c>
      <c r="I19" s="5" t="s">
        <v>68</v>
      </c>
      <c r="J19" s="44" t="s">
        <v>58</v>
      </c>
    </row>
    <row r="20" s="1" customFormat="1" ht="14.25" spans="1:10">
      <c r="A20" s="7">
        <v>1</v>
      </c>
      <c r="B20" s="5" t="s">
        <v>31</v>
      </c>
      <c r="C20" s="7" t="s">
        <v>32</v>
      </c>
      <c r="D20" s="7">
        <f t="shared" ref="D20:D31" si="2">E20+F20+G20+H20</f>
        <v>2225</v>
      </c>
      <c r="E20" s="11">
        <v>1625</v>
      </c>
      <c r="F20" s="11">
        <v>400</v>
      </c>
      <c r="G20" s="7">
        <v>200</v>
      </c>
      <c r="H20" s="12"/>
      <c r="I20" s="7" t="s">
        <v>69</v>
      </c>
      <c r="J20" s="41"/>
    </row>
    <row r="21" s="1" customFormat="1" ht="14.25" spans="1:10">
      <c r="A21" s="7">
        <v>2</v>
      </c>
      <c r="B21" s="5" t="s">
        <v>33</v>
      </c>
      <c r="C21" s="7" t="s">
        <v>32</v>
      </c>
      <c r="D21" s="7">
        <f t="shared" si="2"/>
        <v>1236</v>
      </c>
      <c r="E21" s="11">
        <v>1136</v>
      </c>
      <c r="F21" s="11">
        <v>100</v>
      </c>
      <c r="G21" s="5"/>
      <c r="H21" s="29"/>
      <c r="I21" s="7" t="s">
        <v>69</v>
      </c>
      <c r="J21" s="41"/>
    </row>
    <row r="22" s="1" customFormat="1" ht="14.25" spans="1:10">
      <c r="A22" s="7">
        <v>3</v>
      </c>
      <c r="B22" s="5" t="s">
        <v>34</v>
      </c>
      <c r="C22" s="7" t="s">
        <v>32</v>
      </c>
      <c r="D22" s="7">
        <f t="shared" si="2"/>
        <v>2045</v>
      </c>
      <c r="E22" s="11">
        <v>1745</v>
      </c>
      <c r="F22" s="11">
        <v>300</v>
      </c>
      <c r="G22" s="7"/>
      <c r="H22" s="12"/>
      <c r="I22" s="7" t="s">
        <v>69</v>
      </c>
      <c r="J22" s="41"/>
    </row>
    <row r="23" s="1" customFormat="1" ht="14.25" spans="1:10">
      <c r="A23" s="7">
        <v>4</v>
      </c>
      <c r="B23" s="7" t="s">
        <v>35</v>
      </c>
      <c r="C23" s="7" t="s">
        <v>32</v>
      </c>
      <c r="D23" s="7">
        <f t="shared" si="2"/>
        <v>1502</v>
      </c>
      <c r="E23" s="11">
        <v>1302</v>
      </c>
      <c r="F23" s="11">
        <v>200</v>
      </c>
      <c r="G23" s="7"/>
      <c r="H23" s="12"/>
      <c r="I23" s="7" t="s">
        <v>69</v>
      </c>
      <c r="J23" s="41"/>
    </row>
    <row r="24" s="1" customFormat="1" ht="14.25" spans="1:10">
      <c r="A24" s="7">
        <v>5</v>
      </c>
      <c r="B24" s="7" t="s">
        <v>36</v>
      </c>
      <c r="C24" s="7" t="s">
        <v>32</v>
      </c>
      <c r="D24" s="7">
        <f t="shared" si="2"/>
        <v>1602</v>
      </c>
      <c r="E24" s="11">
        <v>1302</v>
      </c>
      <c r="F24" s="11">
        <v>300</v>
      </c>
      <c r="G24" s="5"/>
      <c r="H24" s="29"/>
      <c r="I24" s="7" t="s">
        <v>69</v>
      </c>
      <c r="J24" s="41"/>
    </row>
    <row r="25" s="1" customFormat="1" ht="14.25" spans="1:10">
      <c r="A25" s="7">
        <v>6</v>
      </c>
      <c r="B25" s="5" t="s">
        <v>37</v>
      </c>
      <c r="C25" s="7" t="s">
        <v>32</v>
      </c>
      <c r="D25" s="7">
        <f t="shared" si="2"/>
        <v>1552</v>
      </c>
      <c r="E25" s="11">
        <v>1252</v>
      </c>
      <c r="F25" s="11">
        <v>300</v>
      </c>
      <c r="G25" s="5"/>
      <c r="H25" s="12"/>
      <c r="I25" s="7" t="s">
        <v>69</v>
      </c>
      <c r="J25" s="41"/>
    </row>
    <row r="26" s="1" customFormat="1" ht="14.25" spans="1:10">
      <c r="A26" s="7">
        <v>7</v>
      </c>
      <c r="B26" s="5" t="s">
        <v>38</v>
      </c>
      <c r="C26" s="7" t="s">
        <v>32</v>
      </c>
      <c r="D26" s="7">
        <f t="shared" si="2"/>
        <v>1746</v>
      </c>
      <c r="E26" s="11">
        <v>1496</v>
      </c>
      <c r="F26" s="11">
        <v>250</v>
      </c>
      <c r="G26" s="5"/>
      <c r="H26" s="12"/>
      <c r="I26" s="7" t="s">
        <v>69</v>
      </c>
      <c r="J26" s="41"/>
    </row>
    <row r="27" s="1" customFormat="1" ht="14.25" spans="1:10">
      <c r="A27" s="7">
        <v>8</v>
      </c>
      <c r="B27" s="30" t="s">
        <v>39</v>
      </c>
      <c r="C27" s="7" t="s">
        <v>32</v>
      </c>
      <c r="D27" s="7">
        <f t="shared" si="2"/>
        <v>1336</v>
      </c>
      <c r="E27" s="11">
        <v>1136</v>
      </c>
      <c r="F27" s="31">
        <v>200</v>
      </c>
      <c r="G27" s="5"/>
      <c r="H27" s="29"/>
      <c r="I27" s="7" t="s">
        <v>69</v>
      </c>
      <c r="J27" s="41"/>
    </row>
    <row r="28" s="1" customFormat="1" ht="14.25" spans="1:10">
      <c r="A28" s="7">
        <v>9</v>
      </c>
      <c r="B28" s="5" t="s">
        <v>40</v>
      </c>
      <c r="C28" s="7" t="s">
        <v>32</v>
      </c>
      <c r="D28" s="7">
        <f t="shared" si="2"/>
        <v>1352</v>
      </c>
      <c r="E28" s="11">
        <v>1252</v>
      </c>
      <c r="F28" s="11">
        <v>100</v>
      </c>
      <c r="G28" s="5"/>
      <c r="H28" s="12"/>
      <c r="I28" s="7" t="s">
        <v>69</v>
      </c>
      <c r="J28" s="41"/>
    </row>
    <row r="29" s="1" customFormat="1" ht="14.25" spans="1:10">
      <c r="A29" s="7">
        <v>10</v>
      </c>
      <c r="B29" s="7" t="s">
        <v>41</v>
      </c>
      <c r="C29" s="7" t="s">
        <v>32</v>
      </c>
      <c r="D29" s="7">
        <f t="shared" si="2"/>
        <v>1602</v>
      </c>
      <c r="E29" s="11">
        <v>1302</v>
      </c>
      <c r="F29" s="11">
        <v>300</v>
      </c>
      <c r="G29" s="5"/>
      <c r="H29" s="29"/>
      <c r="I29" s="7" t="s">
        <v>69</v>
      </c>
      <c r="J29" s="41"/>
    </row>
    <row r="30" s="1" customFormat="1" ht="14.25" spans="1:10">
      <c r="A30" s="7">
        <v>11</v>
      </c>
      <c r="B30" s="32" t="s">
        <v>42</v>
      </c>
      <c r="C30" s="7" t="s">
        <v>32</v>
      </c>
      <c r="D30" s="7">
        <f t="shared" si="2"/>
        <v>1029</v>
      </c>
      <c r="E30" s="11">
        <v>979</v>
      </c>
      <c r="F30" s="11">
        <v>50</v>
      </c>
      <c r="G30" s="5"/>
      <c r="H30" s="29"/>
      <c r="I30" s="7" t="s">
        <v>69</v>
      </c>
      <c r="J30" s="41"/>
    </row>
    <row r="31" s="1" customFormat="1" ht="14.25" spans="1:10">
      <c r="A31" s="33">
        <v>12</v>
      </c>
      <c r="B31" s="34" t="s">
        <v>43</v>
      </c>
      <c r="C31" s="7" t="s">
        <v>32</v>
      </c>
      <c r="D31" s="7">
        <f t="shared" si="2"/>
        <v>1352</v>
      </c>
      <c r="E31" s="11">
        <v>1302</v>
      </c>
      <c r="F31" s="11">
        <v>50</v>
      </c>
      <c r="G31" s="5"/>
      <c r="H31" s="29"/>
      <c r="I31" s="7" t="s">
        <v>69</v>
      </c>
      <c r="J31" s="41"/>
    </row>
    <row r="32" s="1" customFormat="1" ht="25" customHeight="1" spans="1:10">
      <c r="A32" s="33" t="s">
        <v>70</v>
      </c>
      <c r="B32" s="34"/>
      <c r="C32" s="35"/>
      <c r="D32" s="5">
        <f t="shared" ref="D32:H32" si="3">SUM(D20:D31)</f>
        <v>18579</v>
      </c>
      <c r="E32" s="5">
        <f t="shared" si="3"/>
        <v>15829</v>
      </c>
      <c r="F32" s="5">
        <f t="shared" si="3"/>
        <v>2550</v>
      </c>
      <c r="G32" s="5">
        <f t="shared" si="3"/>
        <v>200</v>
      </c>
      <c r="H32" s="5">
        <f t="shared" si="3"/>
        <v>0</v>
      </c>
      <c r="I32" s="5"/>
      <c r="J32" s="45"/>
    </row>
    <row r="33" s="1" customFormat="1" ht="25" customHeight="1" spans="1:10">
      <c r="A33" s="36" t="s">
        <v>72</v>
      </c>
      <c r="B33" s="37"/>
      <c r="C33" s="38"/>
      <c r="D33" s="39">
        <f>D17+D32</f>
        <v>38166</v>
      </c>
      <c r="E33" s="39">
        <f t="shared" ref="D33:G33" si="4">E17+E32</f>
        <v>34366</v>
      </c>
      <c r="F33" s="39">
        <f t="shared" si="4"/>
        <v>3600</v>
      </c>
      <c r="G33" s="39">
        <f t="shared" si="4"/>
        <v>200</v>
      </c>
      <c r="H33" s="39">
        <f>SUM(H17+H32)</f>
        <v>0</v>
      </c>
      <c r="I33" s="46"/>
      <c r="J33" s="47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2024年8月工资结算表</vt:lpstr>
      <vt:lpstr>2024年8月工资发放表</vt:lpstr>
      <vt:lpstr>2024年8月工资原始表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M2012K11C</dc:creator>
  <cp:lastModifiedBy>雨沐</cp:lastModifiedBy>
  <dcterms:created xsi:type="dcterms:W3CDTF">2023-05-11T19:15:00Z</dcterms:created>
  <dcterms:modified xsi:type="dcterms:W3CDTF">2024-09-19T11:32:22Z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A93BC11040DB49308E8A4E03AEB9FFC1_13</vt:lpwstr>
  </property>
</Properties>
</file>