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10月工资结算表（加30） (2)" sheetId="7" r:id="rId1"/>
    <sheet name="2024年10月工资发放表 (2)" sheetId="8" r:id="rId2"/>
    <sheet name="2024年10月工资原始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<sst xmlns="http://schemas.openxmlformats.org/spreadsheetml/2006/main" count="358" uniqueCount="89">
  <si>
    <t>2024年10月份后勤服务中心南昌路校区外聘人员考核说明表（1值班）</t>
  </si>
  <si>
    <t>序号</t>
  </si>
  <si>
    <t>姓名</t>
  </si>
  <si>
    <t>岗位</t>
  </si>
  <si>
    <t>工资标准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</si>
  <si>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</si>
  <si>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</si>
  <si>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</si>
  <si>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</si>
  <si>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</si>
  <si>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</si>
  <si>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</si>
  <si>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</si>
  <si>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季度费用</t>
  </si>
  <si>
    <t>单位社保补费月数</t>
  </si>
  <si>
    <t>单位社保补费合计金额</t>
  </si>
  <si>
    <t>10月社保单位缓缴补费合计金额</t>
  </si>
  <si>
    <t>10月医保单位缓缴补费合计金额</t>
  </si>
  <si>
    <t>结算合计金额</t>
  </si>
  <si>
    <t>备注</t>
  </si>
  <si>
    <t>孙亮</t>
  </si>
  <si>
    <t>行政楼门卫</t>
  </si>
  <si>
    <t>8月</t>
  </si>
  <si>
    <t>8月1日入职</t>
  </si>
  <si>
    <t>于风花</t>
  </si>
  <si>
    <t>教学楼门卫</t>
  </si>
  <si>
    <t>阿孜古力·苏拉依曼</t>
  </si>
  <si>
    <t>于翠萍</t>
  </si>
  <si>
    <t>1号楼门卫</t>
  </si>
  <si>
    <t>祖丽披牙·帕尔哈提</t>
  </si>
  <si>
    <t>哈提曼·努尔</t>
  </si>
  <si>
    <t>刘小蕾</t>
  </si>
  <si>
    <t>阿衣努尔·艾买提</t>
  </si>
  <si>
    <t>3号楼门卫</t>
  </si>
  <si>
    <t>9月</t>
  </si>
  <si>
    <t>姚凤</t>
  </si>
  <si>
    <t>孙瑛</t>
  </si>
  <si>
    <t>4号楼门卫</t>
  </si>
  <si>
    <t>米热古丽·阿不都热合买提</t>
  </si>
  <si>
    <t>5号楼门卫</t>
  </si>
  <si>
    <t>古海尔班奴·阿布拉江</t>
  </si>
  <si>
    <t>小计</t>
  </si>
  <si>
    <t>2024年10月份后勤服务中心南昌路校区外聘人员考核说明表（2保洁）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</si>
  <si>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</si>
  <si>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</si>
  <si>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</si>
  <si>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</si>
  <si>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</si>
  <si>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</si>
  <si>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</si>
  <si>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</si>
  <si>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</si>
  <si>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</si>
  <si>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</si>
  <si>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帕提古丽·吾守尔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</si>
  <si>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</si>
  <si>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</si>
  <si>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</si>
  <si>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</si>
  <si>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</si>
  <si>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</si>
  <si>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</si>
  <si>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绿化保洁</t>
  </si>
  <si>
    <t>艾来提江·热合曼江</t>
  </si>
  <si>
    <t>阿力木江·麦麦提热依木</t>
  </si>
  <si>
    <t>外保洁</t>
  </si>
  <si>
    <t>表1+表2合计</t>
  </si>
  <si>
    <t>个人养老</t>
  </si>
  <si>
    <t>个人失业</t>
  </si>
  <si>
    <t>个人基本医疗</t>
  </si>
  <si>
    <t>个人大额医疗费</t>
  </si>
  <si>
    <t>个人缴纳社保合计金额</t>
  </si>
  <si>
    <t>个人社保补费月数</t>
  </si>
  <si>
    <t>个人社保补费合计金额</t>
  </si>
  <si>
    <t>10月社保个人缓缴补费合计金额</t>
  </si>
  <si>
    <t>10月医保个人缓缴补费合计金额</t>
  </si>
  <si>
    <t>实发工资</t>
  </si>
  <si>
    <t>个人社保医疗扣款合计金额</t>
  </si>
  <si>
    <t>蒋丽萍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</si>
  <si>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</si>
  <si>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</si>
  <si>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</si>
  <si>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</si>
  <si>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</si>
  <si>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</si>
  <si>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</si>
  <si>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古海尔班努·阿布拉江</t>
  </si>
  <si>
    <t>10月1日入职</t>
  </si>
  <si>
    <t>茹鲜古力·拜合提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</si>
</sst>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8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vertical="center" wrapText="1"/>
    </xf>
    <xf numFmtId="0" fontId="19" fillId="0" borderId="1" xfId="0" applyFont="1" applyBorder="1">
      <alignment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2" borderId="5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topLeftCell="A17" workbookViewId="0">
      <selection activeCell="M47" sqref="M47"/>
    </sheetView>
  </sheetViews>
  <sheetFormatPr defaultColWidth="10" defaultRowHeight="14.25"/>
  <cols>
    <col min="1" max="1" width="10.75" customWidth="1"/>
    <col min="2" max="2" width="26.5" style="31" customWidth="1"/>
    <col min="3" max="3" width="15.8833333333333" style="31" customWidth="1"/>
    <col min="4" max="4" width="10.775" style="31" customWidth="1"/>
    <col min="5" max="10" width="10.775" style="32" customWidth="1"/>
    <col min="11" max="14" width="10.775" style="31" customWidth="1"/>
    <col min="15" max="17" width="10.775" style="32" customWidth="1"/>
    <col min="18" max="18" width="10.775" style="31" customWidth="1"/>
    <col min="19" max="19" width="13.3833333333333" customWidth="1"/>
  </cols>
  <sheetData>
    <row r="1" ht="40" customHeight="1" spans="1:19">
      <c r="A1" s="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"/>
    </row>
    <row r="2" s="29" customFormat="1" ht="37" customHeight="1" spans="1:19">
      <c r="A2" s="33" t="s">
        <v>1</v>
      </c>
      <c r="B2" s="34" t="s">
        <v>2</v>
      </c>
      <c r="C2" s="34" t="s">
        <v>3</v>
      </c>
      <c r="D2" s="34" t="s">
        <v>4</v>
      </c>
      <c r="E2" s="56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34" t="s">
        <v>11</v>
      </c>
      <c r="L2" s="34" t="s">
        <v>12</v>
      </c>
      <c r="M2" s="34" t="s">
        <v>13</v>
      </c>
      <c r="N2" s="52" t="s">
        <v>14</v>
      </c>
      <c r="O2" s="51" t="s">
        <v>15</v>
      </c>
      <c r="P2" s="51" t="s">
        <v>16</v>
      </c>
      <c r="Q2" s="51" t="s">
        <v>17</v>
      </c>
      <c r="R2" s="34" t="s">
        <v>18</v>
      </c>
      <c r="S2" s="33" t="s">
        <v>19</v>
      </c>
    </row>
    <row r="3" ht="20" customHeight="1" spans="1:19">
      <c r="A3" s="4">
        <v>1</v>
      </c>
      <c r="B3" s="36" t="s">
        <v>20</v>
      </c>
      <c r="C3" s="36" t="s">
        <v>21</v>
      </c>
      <c r="D3" s="36">
        <v>2500</v>
      </c>
      <c r="E3" s="37">
        <v>4999</v>
      </c>
      <c r="F3" s="58">
        <v>799.84</v>
      </c>
      <c r="G3" s="58">
        <v>25</v>
      </c>
      <c r="H3" s="58">
        <v>64.99</v>
      </c>
      <c r="I3" s="58">
        <v>409.92</v>
      </c>
      <c r="J3" s="58">
        <v>5</v>
      </c>
      <c r="K3" s="36">
        <f t="shared" ref="K3:K14" si="0">SUM(F3:J3)</f>
        <v>1304.75</v>
      </c>
      <c r="L3" s="36">
        <v>88</v>
      </c>
      <c r="M3" s="36">
        <v>29.25</v>
      </c>
      <c r="N3" s="62" t="s">
        <v>22</v>
      </c>
      <c r="O3" s="51">
        <v>75.47</v>
      </c>
      <c r="P3" s="51">
        <v>0</v>
      </c>
      <c r="Q3" s="51">
        <v>0</v>
      </c>
      <c r="R3" s="36">
        <f>D3+K3+L3+M3+O3+P3+Q3</f>
        <v>3997.47</v>
      </c>
      <c r="S3" s="22" t="s">
        <v>23</v>
      </c>
    </row>
    <row r="4" ht="20" customHeight="1" spans="1:19">
      <c r="A4" s="4">
        <v>2</v>
      </c>
      <c r="B4" s="36" t="s">
        <v>24</v>
      </c>
      <c r="C4" s="36" t="s">
        <v>25</v>
      </c>
      <c r="D4" s="36">
        <v>2500</v>
      </c>
      <c r="E4" s="37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36">
        <f t="shared" si="0"/>
        <v>0</v>
      </c>
      <c r="L4" s="36">
        <v>88</v>
      </c>
      <c r="M4" s="36">
        <v>29.25</v>
      </c>
      <c r="N4" s="62" t="s">
        <v>22</v>
      </c>
      <c r="O4" s="51">
        <v>0</v>
      </c>
      <c r="P4" s="51">
        <v>0</v>
      </c>
      <c r="Q4" s="51">
        <v>0</v>
      </c>
      <c r="R4" s="36">
        <f t="shared" ref="R4:R14" si="1">D4+K4+L4+M4+O4+P4+Q4</f>
        <v>2617.25</v>
      </c>
      <c r="S4" s="23"/>
    </row>
    <row r="5" ht="20" customHeight="1" spans="1:19">
      <c r="A5" s="4">
        <v>3</v>
      </c>
      <c r="B5" s="36" t="s">
        <v>26</v>
      </c>
      <c r="C5" s="36" t="s">
        <v>25</v>
      </c>
      <c r="D5" s="36">
        <v>2500</v>
      </c>
      <c r="E5" s="37">
        <v>4999</v>
      </c>
      <c r="F5" s="58">
        <v>799.84</v>
      </c>
      <c r="G5" s="58">
        <v>25</v>
      </c>
      <c r="H5" s="58">
        <v>64.99</v>
      </c>
      <c r="I5" s="58">
        <v>409.92</v>
      </c>
      <c r="J5" s="58">
        <v>5</v>
      </c>
      <c r="K5" s="36">
        <f t="shared" si="0"/>
        <v>1304.75</v>
      </c>
      <c r="L5" s="36">
        <v>88</v>
      </c>
      <c r="M5" s="36">
        <v>29.25</v>
      </c>
      <c r="N5" s="62" t="s">
        <v>22</v>
      </c>
      <c r="O5" s="51">
        <v>75.47</v>
      </c>
      <c r="P5" s="51">
        <v>0</v>
      </c>
      <c r="Q5" s="51">
        <v>0</v>
      </c>
      <c r="R5" s="36">
        <f t="shared" si="1"/>
        <v>3997.47</v>
      </c>
      <c r="S5" s="22" t="s">
        <v>23</v>
      </c>
    </row>
    <row r="6" ht="20" customHeight="1" spans="1:19">
      <c r="A6" s="4">
        <v>4</v>
      </c>
      <c r="B6" s="36" t="s">
        <v>27</v>
      </c>
      <c r="C6" s="36" t="s">
        <v>28</v>
      </c>
      <c r="D6" s="36">
        <v>2700</v>
      </c>
      <c r="E6" s="37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36">
        <f t="shared" si="0"/>
        <v>0</v>
      </c>
      <c r="L6" s="36">
        <v>88</v>
      </c>
      <c r="M6" s="36">
        <v>29.25</v>
      </c>
      <c r="N6" s="62" t="s">
        <v>22</v>
      </c>
      <c r="O6" s="51">
        <v>0</v>
      </c>
      <c r="P6" s="51">
        <v>0</v>
      </c>
      <c r="Q6" s="51">
        <v>0</v>
      </c>
      <c r="R6" s="36">
        <f t="shared" si="1"/>
        <v>2817.25</v>
      </c>
      <c r="S6" s="23"/>
    </row>
    <row r="7" ht="20" customHeight="1" spans="1:19">
      <c r="A7" s="4">
        <v>5</v>
      </c>
      <c r="B7" s="36" t="s">
        <v>29</v>
      </c>
      <c r="C7" s="36" t="s">
        <v>28</v>
      </c>
      <c r="D7" s="36">
        <v>2500</v>
      </c>
      <c r="E7" s="37">
        <v>4999</v>
      </c>
      <c r="F7" s="58">
        <v>799.84</v>
      </c>
      <c r="G7" s="58">
        <v>25</v>
      </c>
      <c r="H7" s="58">
        <v>64.99</v>
      </c>
      <c r="I7" s="58">
        <v>409.92</v>
      </c>
      <c r="J7" s="58">
        <v>5</v>
      </c>
      <c r="K7" s="36">
        <f t="shared" si="0"/>
        <v>1304.75</v>
      </c>
      <c r="L7" s="36">
        <v>88</v>
      </c>
      <c r="M7" s="36">
        <v>29.25</v>
      </c>
      <c r="N7" s="62" t="s">
        <v>22</v>
      </c>
      <c r="O7" s="51">
        <v>75.47</v>
      </c>
      <c r="P7" s="51">
        <v>0</v>
      </c>
      <c r="Q7" s="51">
        <v>0</v>
      </c>
      <c r="R7" s="36">
        <f t="shared" si="1"/>
        <v>3997.47</v>
      </c>
      <c r="S7" s="22" t="s">
        <v>23</v>
      </c>
    </row>
    <row r="8" ht="20" customHeight="1" spans="1:19">
      <c r="A8" s="4">
        <v>6</v>
      </c>
      <c r="B8" s="36" t="s">
        <v>30</v>
      </c>
      <c r="C8" s="36" t="s">
        <v>28</v>
      </c>
      <c r="D8" s="36">
        <v>2500</v>
      </c>
      <c r="E8" s="37">
        <v>4999</v>
      </c>
      <c r="F8" s="58">
        <v>799.84</v>
      </c>
      <c r="G8" s="58">
        <v>25</v>
      </c>
      <c r="H8" s="58">
        <v>64.99</v>
      </c>
      <c r="I8" s="58">
        <v>409.92</v>
      </c>
      <c r="J8" s="58">
        <v>5</v>
      </c>
      <c r="K8" s="36">
        <f t="shared" si="0"/>
        <v>1304.75</v>
      </c>
      <c r="L8" s="36">
        <v>88</v>
      </c>
      <c r="M8" s="36">
        <v>29.25</v>
      </c>
      <c r="N8" s="62" t="s">
        <v>22</v>
      </c>
      <c r="O8" s="51">
        <v>75.47</v>
      </c>
      <c r="P8" s="51">
        <v>0</v>
      </c>
      <c r="Q8" s="51">
        <v>0</v>
      </c>
      <c r="R8" s="36">
        <f t="shared" si="1"/>
        <v>3997.47</v>
      </c>
      <c r="S8" s="23"/>
    </row>
    <row r="9" ht="20" customHeight="1" spans="1:19">
      <c r="A9" s="4">
        <v>7</v>
      </c>
      <c r="B9" s="36" t="s">
        <v>31</v>
      </c>
      <c r="C9" s="36" t="s">
        <v>28</v>
      </c>
      <c r="D9" s="36">
        <v>2500</v>
      </c>
      <c r="E9" s="37">
        <v>4999</v>
      </c>
      <c r="F9" s="58">
        <v>799.84</v>
      </c>
      <c r="G9" s="58">
        <v>25</v>
      </c>
      <c r="H9" s="58">
        <v>64.99</v>
      </c>
      <c r="I9" s="58">
        <v>409.92</v>
      </c>
      <c r="J9" s="58">
        <v>5</v>
      </c>
      <c r="K9" s="36">
        <f t="shared" si="0"/>
        <v>1304.75</v>
      </c>
      <c r="L9" s="36">
        <v>88</v>
      </c>
      <c r="M9" s="36">
        <v>29.25</v>
      </c>
      <c r="N9" s="62" t="s">
        <v>22</v>
      </c>
      <c r="O9" s="51">
        <v>75.47</v>
      </c>
      <c r="P9" s="51">
        <v>0</v>
      </c>
      <c r="Q9" s="51">
        <v>0</v>
      </c>
      <c r="R9" s="36">
        <f t="shared" si="1"/>
        <v>3997.47</v>
      </c>
      <c r="S9" s="23"/>
    </row>
    <row r="10" ht="20" customHeight="1" spans="1:19">
      <c r="A10" s="4">
        <v>8</v>
      </c>
      <c r="B10" s="36" t="s">
        <v>32</v>
      </c>
      <c r="C10" s="36" t="s">
        <v>33</v>
      </c>
      <c r="D10" s="36">
        <v>2500</v>
      </c>
      <c r="E10" s="37">
        <v>4999</v>
      </c>
      <c r="F10" s="58">
        <v>799.84</v>
      </c>
      <c r="G10" s="58">
        <v>25</v>
      </c>
      <c r="H10" s="58">
        <v>64.99</v>
      </c>
      <c r="I10" s="58">
        <v>409.92</v>
      </c>
      <c r="J10" s="58">
        <v>5</v>
      </c>
      <c r="K10" s="36">
        <f t="shared" si="0"/>
        <v>1304.75</v>
      </c>
      <c r="L10" s="36">
        <v>88</v>
      </c>
      <c r="M10" s="36">
        <v>29.25</v>
      </c>
      <c r="N10" s="62" t="s">
        <v>34</v>
      </c>
      <c r="O10" s="51">
        <v>0</v>
      </c>
      <c r="P10" s="36">
        <v>889.83</v>
      </c>
      <c r="Q10" s="36">
        <v>414.92</v>
      </c>
      <c r="R10" s="36">
        <f t="shared" si="1"/>
        <v>5226.75</v>
      </c>
      <c r="S10" s="23"/>
    </row>
    <row r="11" ht="20" customHeight="1" spans="1:19">
      <c r="A11" s="4">
        <v>9</v>
      </c>
      <c r="B11" s="36" t="s">
        <v>35</v>
      </c>
      <c r="C11" s="36" t="s">
        <v>33</v>
      </c>
      <c r="D11" s="36">
        <v>2500</v>
      </c>
      <c r="E11" s="37">
        <v>4999</v>
      </c>
      <c r="F11" s="58">
        <v>799.84</v>
      </c>
      <c r="G11" s="58">
        <v>25</v>
      </c>
      <c r="H11" s="58">
        <v>64.99</v>
      </c>
      <c r="I11" s="58">
        <v>409.92</v>
      </c>
      <c r="J11" s="58">
        <v>5</v>
      </c>
      <c r="K11" s="36">
        <f t="shared" si="0"/>
        <v>1304.75</v>
      </c>
      <c r="L11" s="36">
        <v>88</v>
      </c>
      <c r="M11" s="36">
        <v>29.25</v>
      </c>
      <c r="N11" s="62" t="s">
        <v>22</v>
      </c>
      <c r="O11" s="51">
        <v>75.47</v>
      </c>
      <c r="P11" s="51">
        <v>0</v>
      </c>
      <c r="Q11" s="51">
        <v>0</v>
      </c>
      <c r="R11" s="36">
        <f t="shared" si="1"/>
        <v>3997.47</v>
      </c>
      <c r="S11" s="23"/>
    </row>
    <row r="12" ht="20" customHeight="1" spans="1:19">
      <c r="A12" s="4">
        <v>10</v>
      </c>
      <c r="B12" s="36" t="s">
        <v>36</v>
      </c>
      <c r="C12" s="36" t="s">
        <v>37</v>
      </c>
      <c r="D12" s="36">
        <v>2500</v>
      </c>
      <c r="E12" s="37">
        <v>4999</v>
      </c>
      <c r="F12" s="58">
        <v>799.84</v>
      </c>
      <c r="G12" s="58">
        <v>25</v>
      </c>
      <c r="H12" s="58">
        <v>64.99</v>
      </c>
      <c r="I12" s="58">
        <v>409.92</v>
      </c>
      <c r="J12" s="58">
        <v>5</v>
      </c>
      <c r="K12" s="36">
        <f t="shared" si="0"/>
        <v>1304.75</v>
      </c>
      <c r="L12" s="36">
        <v>88</v>
      </c>
      <c r="M12" s="36">
        <v>29.25</v>
      </c>
      <c r="N12" s="62" t="s">
        <v>22</v>
      </c>
      <c r="O12" s="51">
        <v>75.47</v>
      </c>
      <c r="P12" s="51">
        <v>0</v>
      </c>
      <c r="Q12" s="51">
        <v>0</v>
      </c>
      <c r="R12" s="36">
        <f t="shared" si="1"/>
        <v>3997.47</v>
      </c>
      <c r="S12" s="22" t="s">
        <v>23</v>
      </c>
    </row>
    <row r="13" ht="20" customHeight="1" spans="1:19">
      <c r="A13" s="4">
        <v>11</v>
      </c>
      <c r="B13" s="36" t="s">
        <v>38</v>
      </c>
      <c r="C13" s="36" t="s">
        <v>39</v>
      </c>
      <c r="D13" s="36">
        <v>2500</v>
      </c>
      <c r="E13" s="37">
        <v>4999</v>
      </c>
      <c r="F13" s="58">
        <v>799.84</v>
      </c>
      <c r="G13" s="58">
        <v>25</v>
      </c>
      <c r="H13" s="58">
        <v>64.99</v>
      </c>
      <c r="I13" s="58">
        <v>409.92</v>
      </c>
      <c r="J13" s="58">
        <v>5</v>
      </c>
      <c r="K13" s="36">
        <f t="shared" si="0"/>
        <v>1304.75</v>
      </c>
      <c r="L13" s="36">
        <v>88</v>
      </c>
      <c r="M13" s="36">
        <v>29.25</v>
      </c>
      <c r="N13" s="62" t="s">
        <v>22</v>
      </c>
      <c r="O13" s="51">
        <v>75.47</v>
      </c>
      <c r="P13" s="51">
        <v>0</v>
      </c>
      <c r="Q13" s="51">
        <v>0</v>
      </c>
      <c r="R13" s="36">
        <f t="shared" si="1"/>
        <v>3997.47</v>
      </c>
      <c r="S13" s="23"/>
    </row>
    <row r="14" ht="20" customHeight="1" spans="1:19">
      <c r="A14" s="4">
        <v>12</v>
      </c>
      <c r="B14" s="36" t="s">
        <v>40</v>
      </c>
      <c r="C14" s="36" t="s">
        <v>39</v>
      </c>
      <c r="D14" s="36">
        <v>2500</v>
      </c>
      <c r="E14" s="37">
        <v>4999</v>
      </c>
      <c r="F14" s="58">
        <v>799.84</v>
      </c>
      <c r="G14" s="58">
        <v>25</v>
      </c>
      <c r="H14" s="58">
        <v>64.99</v>
      </c>
      <c r="I14" s="58">
        <v>409.92</v>
      </c>
      <c r="J14" s="58">
        <v>5</v>
      </c>
      <c r="K14" s="36">
        <f t="shared" si="0"/>
        <v>1304.75</v>
      </c>
      <c r="L14" s="36">
        <v>88</v>
      </c>
      <c r="M14" s="36">
        <v>29.25</v>
      </c>
      <c r="N14" s="62" t="s">
        <v>22</v>
      </c>
      <c r="O14" s="51">
        <v>75.47</v>
      </c>
      <c r="P14" s="51">
        <v>0</v>
      </c>
      <c r="Q14" s="51">
        <v>0</v>
      </c>
      <c r="R14" s="36">
        <f t="shared" si="1"/>
        <v>3997.47</v>
      </c>
      <c r="S14" s="23"/>
    </row>
    <row r="15" s="54" customFormat="1" ht="30" customHeight="1" spans="1:19">
      <c r="A15" s="24" t="s">
        <v>41</v>
      </c>
      <c r="B15" s="24"/>
      <c r="C15" s="24"/>
      <c r="D15" s="24">
        <f t="shared" ref="D15:R15" si="2">SUM(D3:D14)</f>
        <v>30200</v>
      </c>
      <c r="E15" s="24">
        <f t="shared" si="2"/>
        <v>49990</v>
      </c>
      <c r="F15" s="24">
        <f t="shared" si="2"/>
        <v>7998.4</v>
      </c>
      <c r="G15" s="24">
        <f t="shared" si="2"/>
        <v>250</v>
      </c>
      <c r="H15" s="24">
        <f t="shared" si="2"/>
        <v>649.9</v>
      </c>
      <c r="I15" s="24">
        <f t="shared" si="2"/>
        <v>4099.2</v>
      </c>
      <c r="J15" s="24">
        <f t="shared" si="2"/>
        <v>50</v>
      </c>
      <c r="K15" s="24">
        <f t="shared" si="2"/>
        <v>13047.5</v>
      </c>
      <c r="L15" s="24">
        <f t="shared" si="2"/>
        <v>1056</v>
      </c>
      <c r="M15" s="24">
        <f t="shared" si="2"/>
        <v>351</v>
      </c>
      <c r="N15" s="24">
        <f t="shared" si="2"/>
        <v>0</v>
      </c>
      <c r="O15" s="24">
        <f t="shared" si="2"/>
        <v>679.23</v>
      </c>
      <c r="P15" s="24">
        <f t="shared" si="2"/>
        <v>889.83</v>
      </c>
      <c r="Q15" s="24">
        <f t="shared" si="2"/>
        <v>414.92</v>
      </c>
      <c r="R15" s="24">
        <f t="shared" si="2"/>
        <v>46638.48</v>
      </c>
      <c r="S15" s="24"/>
    </row>
    <row r="16" s="55" customFormat="1" ht="30" customHeight="1" spans="1:19">
      <c r="A16" s="3"/>
      <c r="B16" s="11"/>
      <c r="C16" s="11"/>
      <c r="D16" s="59"/>
      <c r="E16" s="11"/>
      <c r="F16" s="11"/>
      <c r="G16" s="11"/>
      <c r="H16" s="11"/>
      <c r="I16" s="11"/>
      <c r="J16" s="11"/>
      <c r="K16" s="36"/>
      <c r="L16" s="59"/>
      <c r="M16" s="59"/>
      <c r="N16" s="59"/>
      <c r="O16" s="11"/>
      <c r="P16" s="11"/>
      <c r="Q16" s="11"/>
      <c r="R16" s="36"/>
      <c r="S16" s="25"/>
    </row>
    <row r="17" s="55" customFormat="1" ht="30" customHeight="1" spans="1:19">
      <c r="A17" s="12"/>
      <c r="B17" s="14"/>
      <c r="C17" s="14"/>
      <c r="D17" s="13"/>
      <c r="E17" s="14"/>
      <c r="F17" s="14"/>
      <c r="G17" s="14"/>
      <c r="H17" s="14"/>
      <c r="I17" s="14"/>
      <c r="J17" s="14"/>
      <c r="K17" s="13"/>
      <c r="L17" s="13"/>
      <c r="M17" s="13"/>
      <c r="N17" s="13"/>
      <c r="O17" s="14"/>
      <c r="P17" s="14"/>
      <c r="Q17" s="14"/>
      <c r="R17" s="13"/>
      <c r="S17" s="27"/>
    </row>
    <row r="18" s="55" customFormat="1" ht="30" customHeight="1" spans="1:19">
      <c r="A18" s="12"/>
      <c r="B18" s="14"/>
      <c r="C18" s="14"/>
      <c r="D18" s="13"/>
      <c r="E18" s="14"/>
      <c r="F18" s="14"/>
      <c r="G18" s="14"/>
      <c r="H18" s="14"/>
      <c r="I18" s="14"/>
      <c r="J18" s="14"/>
      <c r="K18" s="13"/>
      <c r="L18" s="13"/>
      <c r="M18" s="13"/>
      <c r="N18" s="13"/>
      <c r="O18" s="14"/>
      <c r="P18" s="14"/>
      <c r="Q18" s="14"/>
      <c r="R18" s="13"/>
      <c r="S18" s="27"/>
    </row>
    <row r="19" s="55" customFormat="1" ht="30" customHeight="1" spans="1:19">
      <c r="A19" s="12"/>
      <c r="B19" s="14"/>
      <c r="C19" s="14"/>
      <c r="D19" s="13"/>
      <c r="E19" s="14"/>
      <c r="F19" s="14"/>
      <c r="G19" s="14"/>
      <c r="H19" s="14"/>
      <c r="I19" s="14"/>
      <c r="J19" s="14"/>
      <c r="K19" s="13"/>
      <c r="L19" s="13"/>
      <c r="M19" s="13"/>
      <c r="N19" s="13"/>
      <c r="O19" s="14"/>
      <c r="P19" s="14"/>
      <c r="Q19" s="14"/>
      <c r="R19" s="13"/>
      <c r="S19" s="27"/>
    </row>
    <row r="20" s="55" customFormat="1" ht="40" customHeight="1" spans="1:19">
      <c r="A20" s="60" t="s">
        <v>42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0"/>
    </row>
    <row r="21" s="29" customFormat="1" ht="45" customHeight="1" spans="1:19">
      <c r="A21" s="33" t="s">
        <v>1</v>
      </c>
      <c r="B21" s="34" t="s">
        <v>2</v>
      </c>
      <c r="C21" s="34" t="s">
        <v>3</v>
      </c>
      <c r="D21" s="34" t="s">
        <v>4</v>
      </c>
      <c r="E21" s="56" t="s">
        <v>5</v>
      </c>
      <c r="F21" s="57" t="s">
        <v>6</v>
      </c>
      <c r="G21" s="57" t="s">
        <v>7</v>
      </c>
      <c r="H21" s="57" t="s">
        <v>8</v>
      </c>
      <c r="I21" s="57" t="s">
        <v>9</v>
      </c>
      <c r="J21" s="57" t="s">
        <v>10</v>
      </c>
      <c r="K21" s="34" t="s">
        <v>11</v>
      </c>
      <c r="L21" s="34" t="s">
        <v>12</v>
      </c>
      <c r="M21" s="34" t="s">
        <v>13</v>
      </c>
      <c r="N21" s="52" t="s">
        <v>14</v>
      </c>
      <c r="O21" s="51" t="s">
        <v>15</v>
      </c>
      <c r="P21" s="51" t="s">
        <v>16</v>
      </c>
      <c r="Q21" s="51" t="s">
        <v>17</v>
      </c>
      <c r="R21" s="34" t="s">
        <v>18</v>
      </c>
      <c r="S21" s="33" t="s">
        <v>19</v>
      </c>
    </row>
    <row r="22" ht="20" customHeight="1" spans="1:19">
      <c r="A22" s="4">
        <v>1</v>
      </c>
      <c r="B22" s="11" t="s">
        <v>43</v>
      </c>
      <c r="C22" s="36" t="s">
        <v>44</v>
      </c>
      <c r="D22" s="36">
        <v>2500</v>
      </c>
      <c r="E22" s="36">
        <v>4999</v>
      </c>
      <c r="F22" s="36">
        <v>799.84</v>
      </c>
      <c r="G22" s="36">
        <v>25</v>
      </c>
      <c r="H22" s="36">
        <v>64.99</v>
      </c>
      <c r="I22" s="36">
        <v>409.92</v>
      </c>
      <c r="J22" s="36">
        <v>5</v>
      </c>
      <c r="K22" s="36">
        <f t="shared" ref="K22:K35" si="3">SUM(F22:J22)</f>
        <v>1304.75</v>
      </c>
      <c r="L22" s="36">
        <v>88</v>
      </c>
      <c r="M22" s="36">
        <v>29.25</v>
      </c>
      <c r="N22" s="62" t="s">
        <v>22</v>
      </c>
      <c r="O22" s="36">
        <v>0</v>
      </c>
      <c r="P22" s="36">
        <v>0</v>
      </c>
      <c r="Q22" s="36">
        <v>0</v>
      </c>
      <c r="R22" s="36">
        <f>D22+K22+L22+M22+O22+P22+Q22</f>
        <v>3922</v>
      </c>
      <c r="S22" s="23"/>
    </row>
    <row r="23" ht="20" customHeight="1" spans="1:19">
      <c r="A23" s="4">
        <v>2</v>
      </c>
      <c r="B23" s="36" t="s">
        <v>45</v>
      </c>
      <c r="C23" s="11" t="s">
        <v>44</v>
      </c>
      <c r="D23" s="36">
        <v>2500</v>
      </c>
      <c r="E23" s="36">
        <v>4999</v>
      </c>
      <c r="F23" s="36">
        <v>799.84</v>
      </c>
      <c r="G23" s="36">
        <v>25</v>
      </c>
      <c r="H23" s="36">
        <v>64.99</v>
      </c>
      <c r="I23" s="36">
        <v>409.92</v>
      </c>
      <c r="J23" s="36">
        <v>5</v>
      </c>
      <c r="K23" s="36">
        <f t="shared" si="3"/>
        <v>1304.75</v>
      </c>
      <c r="L23" s="36">
        <v>88</v>
      </c>
      <c r="M23" s="36">
        <v>29.25</v>
      </c>
      <c r="N23" s="62" t="s">
        <v>22</v>
      </c>
      <c r="O23" s="36">
        <v>75.47</v>
      </c>
      <c r="P23" s="36">
        <v>0</v>
      </c>
      <c r="Q23" s="36">
        <v>0</v>
      </c>
      <c r="R23" s="36">
        <f t="shared" ref="R23:R35" si="4">D23+K23+L23+M23+O23+P23+Q23</f>
        <v>3997.47</v>
      </c>
      <c r="S23" s="23"/>
    </row>
    <row r="24" ht="20" customHeight="1" spans="1:19">
      <c r="A24" s="4">
        <v>3</v>
      </c>
      <c r="B24" s="11" t="s">
        <v>46</v>
      </c>
      <c r="C24" s="36" t="s">
        <v>47</v>
      </c>
      <c r="D24" s="36">
        <v>2500</v>
      </c>
      <c r="E24" s="36">
        <v>4999</v>
      </c>
      <c r="F24" s="36">
        <v>799.84</v>
      </c>
      <c r="G24" s="36">
        <v>25</v>
      </c>
      <c r="H24" s="36">
        <v>64.99</v>
      </c>
      <c r="I24" s="36">
        <v>409.92</v>
      </c>
      <c r="J24" s="36">
        <v>5</v>
      </c>
      <c r="K24" s="36">
        <f t="shared" si="3"/>
        <v>1304.75</v>
      </c>
      <c r="L24" s="36">
        <v>88</v>
      </c>
      <c r="M24" s="36">
        <v>29.25</v>
      </c>
      <c r="N24" s="62" t="s">
        <v>22</v>
      </c>
      <c r="O24" s="36">
        <v>75.47</v>
      </c>
      <c r="P24" s="36">
        <v>0</v>
      </c>
      <c r="Q24" s="36">
        <v>0</v>
      </c>
      <c r="R24" s="36">
        <f t="shared" si="4"/>
        <v>3997.47</v>
      </c>
      <c r="S24" s="22" t="s">
        <v>23</v>
      </c>
    </row>
    <row r="25" ht="20" customHeight="1" spans="1:19">
      <c r="A25" s="4">
        <v>4</v>
      </c>
      <c r="B25" s="11" t="s">
        <v>48</v>
      </c>
      <c r="C25" s="36" t="s">
        <v>47</v>
      </c>
      <c r="D25" s="36">
        <v>2500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f t="shared" si="3"/>
        <v>0</v>
      </c>
      <c r="L25" s="36">
        <v>88</v>
      </c>
      <c r="M25" s="36">
        <v>29.25</v>
      </c>
      <c r="N25" s="62" t="s">
        <v>22</v>
      </c>
      <c r="O25" s="36">
        <v>0</v>
      </c>
      <c r="P25" s="36">
        <v>0</v>
      </c>
      <c r="Q25" s="36">
        <v>0</v>
      </c>
      <c r="R25" s="36">
        <f t="shared" si="4"/>
        <v>2617.25</v>
      </c>
      <c r="S25" s="23"/>
    </row>
    <row r="26" ht="20" customHeight="1" spans="1:19">
      <c r="A26" s="4">
        <v>5</v>
      </c>
      <c r="B26" s="36" t="s">
        <v>49</v>
      </c>
      <c r="C26" s="36" t="s">
        <v>50</v>
      </c>
      <c r="D26" s="36">
        <v>2500</v>
      </c>
      <c r="E26" s="36">
        <v>4999</v>
      </c>
      <c r="F26" s="36">
        <v>799.84</v>
      </c>
      <c r="G26" s="36">
        <v>25</v>
      </c>
      <c r="H26" s="36">
        <v>64.99</v>
      </c>
      <c r="I26" s="36">
        <v>409.92</v>
      </c>
      <c r="J26" s="36">
        <v>5</v>
      </c>
      <c r="K26" s="36">
        <f t="shared" si="3"/>
        <v>1304.75</v>
      </c>
      <c r="L26" s="36">
        <v>88</v>
      </c>
      <c r="M26" s="36">
        <v>29.25</v>
      </c>
      <c r="N26" s="62" t="s">
        <v>22</v>
      </c>
      <c r="O26" s="36">
        <v>75.47</v>
      </c>
      <c r="P26" s="36">
        <v>0</v>
      </c>
      <c r="Q26" s="36">
        <v>0</v>
      </c>
      <c r="R26" s="36">
        <f t="shared" si="4"/>
        <v>3997.47</v>
      </c>
      <c r="S26" s="23"/>
    </row>
    <row r="27" ht="20" customHeight="1" spans="1:19">
      <c r="A27" s="4">
        <v>6</v>
      </c>
      <c r="B27" s="11" t="s">
        <v>51</v>
      </c>
      <c r="C27" s="11" t="s">
        <v>52</v>
      </c>
      <c r="D27" s="36">
        <v>2500</v>
      </c>
      <c r="E27" s="36">
        <v>4999</v>
      </c>
      <c r="F27" s="36">
        <v>799.84</v>
      </c>
      <c r="G27" s="36">
        <v>25</v>
      </c>
      <c r="H27" s="36">
        <v>64.99</v>
      </c>
      <c r="I27" s="36">
        <v>409.92</v>
      </c>
      <c r="J27" s="36">
        <v>5</v>
      </c>
      <c r="K27" s="36">
        <f t="shared" si="3"/>
        <v>1304.75</v>
      </c>
      <c r="L27" s="36">
        <v>88</v>
      </c>
      <c r="M27" s="36">
        <v>29.25</v>
      </c>
      <c r="N27" s="62" t="s">
        <v>22</v>
      </c>
      <c r="O27" s="36">
        <v>75.47</v>
      </c>
      <c r="P27" s="36">
        <v>0</v>
      </c>
      <c r="Q27" s="36">
        <v>0</v>
      </c>
      <c r="R27" s="36">
        <f t="shared" si="4"/>
        <v>3997.47</v>
      </c>
      <c r="S27" s="23"/>
    </row>
    <row r="28" ht="20" customHeight="1" spans="1:19">
      <c r="A28" s="4">
        <v>7</v>
      </c>
      <c r="B28" s="36" t="s">
        <v>53</v>
      </c>
      <c r="C28" s="11" t="s">
        <v>52</v>
      </c>
      <c r="D28" s="36">
        <v>2500</v>
      </c>
      <c r="E28" s="36">
        <v>4999</v>
      </c>
      <c r="F28" s="36">
        <v>799.84</v>
      </c>
      <c r="G28" s="36">
        <v>25</v>
      </c>
      <c r="H28" s="36">
        <v>64.99</v>
      </c>
      <c r="I28" s="36">
        <v>409.92</v>
      </c>
      <c r="J28" s="36">
        <v>5</v>
      </c>
      <c r="K28" s="36">
        <f t="shared" si="3"/>
        <v>1304.75</v>
      </c>
      <c r="L28" s="36">
        <v>88</v>
      </c>
      <c r="M28" s="36">
        <v>29.25</v>
      </c>
      <c r="N28" s="62" t="s">
        <v>22</v>
      </c>
      <c r="O28" s="36">
        <v>75.47</v>
      </c>
      <c r="P28" s="36">
        <v>0</v>
      </c>
      <c r="Q28" s="36">
        <v>0</v>
      </c>
      <c r="R28" s="36">
        <f t="shared" si="4"/>
        <v>3997.47</v>
      </c>
      <c r="S28" s="23"/>
    </row>
    <row r="29" ht="20" customHeight="1" spans="1:19">
      <c r="A29" s="4">
        <v>8</v>
      </c>
      <c r="B29" s="36" t="s">
        <v>54</v>
      </c>
      <c r="C29" s="11" t="s">
        <v>52</v>
      </c>
      <c r="D29" s="36">
        <v>2500</v>
      </c>
      <c r="E29" s="36">
        <v>4999</v>
      </c>
      <c r="F29" s="36">
        <v>799.84</v>
      </c>
      <c r="G29" s="36">
        <v>25</v>
      </c>
      <c r="H29" s="36">
        <v>64.99</v>
      </c>
      <c r="I29" s="36">
        <v>409.92</v>
      </c>
      <c r="J29" s="36">
        <v>5</v>
      </c>
      <c r="K29" s="36">
        <f t="shared" si="3"/>
        <v>1304.75</v>
      </c>
      <c r="L29" s="36">
        <v>88</v>
      </c>
      <c r="M29" s="36">
        <v>29.25</v>
      </c>
      <c r="N29" s="62" t="s">
        <v>22</v>
      </c>
      <c r="O29" s="36">
        <v>75.47</v>
      </c>
      <c r="P29" s="36">
        <v>0</v>
      </c>
      <c r="Q29" s="36">
        <v>0</v>
      </c>
      <c r="R29" s="36">
        <f t="shared" si="4"/>
        <v>3997.47</v>
      </c>
      <c r="S29" s="23"/>
    </row>
    <row r="30" ht="20" customHeight="1" spans="1:19">
      <c r="A30" s="4">
        <v>9</v>
      </c>
      <c r="B30" s="11" t="s">
        <v>55</v>
      </c>
      <c r="C30" s="11" t="s">
        <v>56</v>
      </c>
      <c r="D30" s="36">
        <v>2500</v>
      </c>
      <c r="E30" s="36">
        <v>4999</v>
      </c>
      <c r="F30" s="36">
        <v>799.84</v>
      </c>
      <c r="G30" s="36">
        <v>25</v>
      </c>
      <c r="H30" s="36">
        <v>64.99</v>
      </c>
      <c r="I30" s="36">
        <v>409.92</v>
      </c>
      <c r="J30" s="36">
        <v>5</v>
      </c>
      <c r="K30" s="36">
        <f t="shared" si="3"/>
        <v>1304.75</v>
      </c>
      <c r="L30" s="36">
        <v>88</v>
      </c>
      <c r="M30" s="36">
        <v>29.25</v>
      </c>
      <c r="N30" s="62" t="s">
        <v>22</v>
      </c>
      <c r="O30" s="36">
        <v>75.47</v>
      </c>
      <c r="P30" s="36">
        <v>0</v>
      </c>
      <c r="Q30" s="36">
        <v>0</v>
      </c>
      <c r="R30" s="36">
        <f t="shared" si="4"/>
        <v>3997.47</v>
      </c>
      <c r="S30" s="23"/>
    </row>
    <row r="31" ht="20" customHeight="1" spans="1:19">
      <c r="A31" s="4">
        <v>10</v>
      </c>
      <c r="B31" s="36" t="s">
        <v>57</v>
      </c>
      <c r="C31" s="11" t="s">
        <v>58</v>
      </c>
      <c r="D31" s="36">
        <v>2700</v>
      </c>
      <c r="E31" s="36">
        <v>4999</v>
      </c>
      <c r="F31" s="36">
        <v>799.84</v>
      </c>
      <c r="G31" s="36">
        <v>25</v>
      </c>
      <c r="H31" s="36">
        <v>64.99</v>
      </c>
      <c r="I31" s="36">
        <v>409.92</v>
      </c>
      <c r="J31" s="36">
        <v>5</v>
      </c>
      <c r="K31" s="36">
        <f t="shared" si="3"/>
        <v>1304.75</v>
      </c>
      <c r="L31" s="36">
        <v>88</v>
      </c>
      <c r="M31" s="36">
        <v>29.25</v>
      </c>
      <c r="N31" s="62" t="s">
        <v>22</v>
      </c>
      <c r="O31" s="36">
        <v>75.47</v>
      </c>
      <c r="P31" s="36">
        <v>0</v>
      </c>
      <c r="Q31" s="36">
        <v>0</v>
      </c>
      <c r="R31" s="36">
        <f t="shared" si="4"/>
        <v>4197.47</v>
      </c>
      <c r="S31" s="23"/>
    </row>
    <row r="32" ht="20" customHeight="1" spans="1:19">
      <c r="A32" s="4">
        <v>11</v>
      </c>
      <c r="B32" s="36" t="s">
        <v>59</v>
      </c>
      <c r="C32" s="11" t="s">
        <v>60</v>
      </c>
      <c r="D32" s="36">
        <v>2500</v>
      </c>
      <c r="E32" s="36">
        <v>4999</v>
      </c>
      <c r="F32" s="36">
        <v>799.84</v>
      </c>
      <c r="G32" s="36">
        <v>25</v>
      </c>
      <c r="H32" s="36">
        <v>64.99</v>
      </c>
      <c r="I32" s="36">
        <v>409.92</v>
      </c>
      <c r="J32" s="36">
        <v>5</v>
      </c>
      <c r="K32" s="36">
        <f t="shared" si="3"/>
        <v>1304.75</v>
      </c>
      <c r="L32" s="36">
        <v>88</v>
      </c>
      <c r="M32" s="36">
        <v>29.25</v>
      </c>
      <c r="N32" s="62" t="s">
        <v>22</v>
      </c>
      <c r="O32" s="36">
        <v>75.47</v>
      </c>
      <c r="P32" s="36">
        <v>0</v>
      </c>
      <c r="Q32" s="36">
        <v>0</v>
      </c>
      <c r="R32" s="36">
        <f t="shared" si="4"/>
        <v>3997.47</v>
      </c>
      <c r="S32" s="23"/>
    </row>
    <row r="33" ht="20" customHeight="1" spans="1:19">
      <c r="A33" s="4">
        <v>12</v>
      </c>
      <c r="B33" s="36" t="s">
        <v>61</v>
      </c>
      <c r="C33" s="11" t="s">
        <v>62</v>
      </c>
      <c r="D33" s="36">
        <v>3300</v>
      </c>
      <c r="E33" s="36">
        <v>4999</v>
      </c>
      <c r="F33" s="36">
        <v>799.84</v>
      </c>
      <c r="G33" s="36">
        <v>25</v>
      </c>
      <c r="H33" s="36">
        <v>64.99</v>
      </c>
      <c r="I33" s="36">
        <v>409.92</v>
      </c>
      <c r="J33" s="36">
        <v>5</v>
      </c>
      <c r="K33" s="36">
        <f t="shared" si="3"/>
        <v>1304.75</v>
      </c>
      <c r="L33" s="36">
        <v>88</v>
      </c>
      <c r="M33" s="36">
        <v>29.25</v>
      </c>
      <c r="N33" s="62" t="s">
        <v>22</v>
      </c>
      <c r="O33" s="36">
        <v>75.47</v>
      </c>
      <c r="P33" s="36">
        <v>0</v>
      </c>
      <c r="Q33" s="36">
        <v>0</v>
      </c>
      <c r="R33" s="36">
        <f t="shared" si="4"/>
        <v>4797.47</v>
      </c>
      <c r="S33" s="23"/>
    </row>
    <row r="34" ht="20" customHeight="1" spans="1:19">
      <c r="A34" s="4">
        <v>13</v>
      </c>
      <c r="B34" s="36" t="s">
        <v>63</v>
      </c>
      <c r="C34" s="11" t="s">
        <v>62</v>
      </c>
      <c r="D34" s="36">
        <v>3100</v>
      </c>
      <c r="E34" s="36">
        <v>4999</v>
      </c>
      <c r="F34" s="36">
        <v>799.84</v>
      </c>
      <c r="G34" s="36">
        <v>25</v>
      </c>
      <c r="H34" s="36">
        <v>64.99</v>
      </c>
      <c r="I34" s="36">
        <v>409.92</v>
      </c>
      <c r="J34" s="36">
        <v>5</v>
      </c>
      <c r="K34" s="36">
        <f t="shared" si="3"/>
        <v>1304.75</v>
      </c>
      <c r="L34" s="36">
        <v>88</v>
      </c>
      <c r="M34" s="36">
        <v>29.25</v>
      </c>
      <c r="N34" s="62" t="s">
        <v>22</v>
      </c>
      <c r="O34" s="36">
        <v>75.47</v>
      </c>
      <c r="P34" s="36">
        <v>0</v>
      </c>
      <c r="Q34" s="36">
        <v>0</v>
      </c>
      <c r="R34" s="36">
        <f t="shared" si="4"/>
        <v>4597.47</v>
      </c>
      <c r="S34" s="22" t="s">
        <v>23</v>
      </c>
    </row>
    <row r="35" ht="20" customHeight="1" spans="1:19">
      <c r="A35" s="4">
        <v>14</v>
      </c>
      <c r="B35" s="36" t="s">
        <v>64</v>
      </c>
      <c r="C35" s="11" t="s">
        <v>65</v>
      </c>
      <c r="D35" s="36">
        <v>3100</v>
      </c>
      <c r="E35" s="36">
        <v>4999</v>
      </c>
      <c r="F35" s="36">
        <v>799.84</v>
      </c>
      <c r="G35" s="36">
        <v>25</v>
      </c>
      <c r="H35" s="36">
        <v>64.99</v>
      </c>
      <c r="I35" s="36">
        <v>409.92</v>
      </c>
      <c r="J35" s="36">
        <v>5</v>
      </c>
      <c r="K35" s="36">
        <f t="shared" si="3"/>
        <v>1304.75</v>
      </c>
      <c r="L35" s="36">
        <v>88</v>
      </c>
      <c r="M35" s="36">
        <v>29.25</v>
      </c>
      <c r="N35" s="62" t="s">
        <v>22</v>
      </c>
      <c r="O35" s="36">
        <v>75.47</v>
      </c>
      <c r="P35" s="36">
        <v>0</v>
      </c>
      <c r="Q35" s="36">
        <v>0</v>
      </c>
      <c r="R35" s="36">
        <f t="shared" si="4"/>
        <v>4597.47</v>
      </c>
      <c r="S35" s="23"/>
    </row>
    <row r="36" s="30" customFormat="1" ht="29" customHeight="1" spans="1:19">
      <c r="A36" s="43" t="s">
        <v>41</v>
      </c>
      <c r="B36" s="44"/>
      <c r="C36" s="45"/>
      <c r="D36" s="24">
        <f t="shared" ref="D36:R36" si="5">SUM(D22:D35)</f>
        <v>37200</v>
      </c>
      <c r="E36" s="24">
        <f t="shared" si="5"/>
        <v>64987</v>
      </c>
      <c r="F36" s="24">
        <f t="shared" si="5"/>
        <v>10397.92</v>
      </c>
      <c r="G36" s="24">
        <f t="shared" si="5"/>
        <v>325</v>
      </c>
      <c r="H36" s="24">
        <f t="shared" si="5"/>
        <v>844.87</v>
      </c>
      <c r="I36" s="24">
        <f t="shared" si="5"/>
        <v>5328.96</v>
      </c>
      <c r="J36" s="24">
        <f t="shared" si="5"/>
        <v>65</v>
      </c>
      <c r="K36" s="24">
        <f t="shared" si="5"/>
        <v>16961.75</v>
      </c>
      <c r="L36" s="24">
        <f t="shared" si="5"/>
        <v>1232</v>
      </c>
      <c r="M36" s="24">
        <f t="shared" si="5"/>
        <v>409.5</v>
      </c>
      <c r="N36" s="24">
        <f t="shared" si="5"/>
        <v>0</v>
      </c>
      <c r="O36" s="24">
        <f t="shared" si="5"/>
        <v>905.64</v>
      </c>
      <c r="P36" s="24">
        <f t="shared" si="5"/>
        <v>0</v>
      </c>
      <c r="Q36" s="24">
        <f t="shared" si="5"/>
        <v>0</v>
      </c>
      <c r="R36" s="24">
        <f t="shared" si="5"/>
        <v>56708.89</v>
      </c>
      <c r="S36" s="25"/>
    </row>
    <row r="37" s="32" customFormat="1" ht="27" customHeight="1" spans="1:19">
      <c r="A37" s="46" t="s">
        <v>66</v>
      </c>
      <c r="B37" s="47"/>
      <c r="C37" s="48"/>
      <c r="D37" s="49">
        <f t="shared" ref="D37:R37" si="6">D36+D15</f>
        <v>67400</v>
      </c>
      <c r="E37" s="49">
        <f t="shared" si="6"/>
        <v>114977</v>
      </c>
      <c r="F37" s="49">
        <f t="shared" si="6"/>
        <v>18396.32</v>
      </c>
      <c r="G37" s="49">
        <f t="shared" si="6"/>
        <v>575</v>
      </c>
      <c r="H37" s="49">
        <f t="shared" si="6"/>
        <v>1494.77</v>
      </c>
      <c r="I37" s="49">
        <f t="shared" si="6"/>
        <v>9428.16</v>
      </c>
      <c r="J37" s="49">
        <f t="shared" si="6"/>
        <v>115</v>
      </c>
      <c r="K37" s="49">
        <f t="shared" si="6"/>
        <v>30009.25</v>
      </c>
      <c r="L37" s="49">
        <f t="shared" si="6"/>
        <v>2288</v>
      </c>
      <c r="M37" s="49">
        <f t="shared" si="6"/>
        <v>760.5</v>
      </c>
      <c r="N37" s="49">
        <f t="shared" si="6"/>
        <v>0</v>
      </c>
      <c r="O37" s="49">
        <f t="shared" si="6"/>
        <v>1584.87</v>
      </c>
      <c r="P37" s="49">
        <f t="shared" si="6"/>
        <v>889.83</v>
      </c>
      <c r="Q37" s="49">
        <f t="shared" si="6"/>
        <v>414.92</v>
      </c>
      <c r="R37" s="49">
        <f t="shared" si="6"/>
        <v>103347.37</v>
      </c>
      <c r="S37" s="63"/>
    </row>
  </sheetData>
  <mergeCells count="4">
    <mergeCell ref="A1:S1"/>
    <mergeCell ref="A20:S20"/>
    <mergeCell ref="A36:C36"/>
    <mergeCell ref="A37:C37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opLeftCell="C22" workbookViewId="0">
      <selection activeCell="H43" sqref="H43"/>
    </sheetView>
  </sheetViews>
  <sheetFormatPr defaultColWidth="10" defaultRowHeight="14.25"/>
  <cols>
    <col min="1" max="1" width="10.75" customWidth="1"/>
    <col min="2" max="2" width="26.5" style="31" customWidth="1"/>
    <col min="3" max="3" width="15.8833333333333" style="31" customWidth="1"/>
    <col min="4" max="9" width="10.775" style="32" customWidth="1"/>
    <col min="10" max="10" width="14.3333333333333" style="31" customWidth="1"/>
    <col min="11" max="11" width="10.8916666666667" style="31" customWidth="1"/>
    <col min="12" max="14" width="14.3333333333333" style="31" customWidth="1"/>
    <col min="15" max="15" width="10.775" style="31" customWidth="1"/>
    <col min="16" max="16" width="13.3833333333333" customWidth="1"/>
  </cols>
  <sheetData>
    <row r="1" ht="40" customHeight="1" spans="1:16">
      <c r="A1" s="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"/>
    </row>
    <row r="2" s="29" customFormat="1" ht="46" customHeight="1" spans="1:16">
      <c r="A2" s="33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5" t="s">
        <v>67</v>
      </c>
      <c r="G2" s="35" t="s">
        <v>68</v>
      </c>
      <c r="H2" s="35" t="s">
        <v>69</v>
      </c>
      <c r="I2" s="35" t="s">
        <v>70</v>
      </c>
      <c r="J2" s="50" t="s">
        <v>71</v>
      </c>
      <c r="K2" s="51" t="s">
        <v>72</v>
      </c>
      <c r="L2" s="51" t="s">
        <v>73</v>
      </c>
      <c r="M2" s="51" t="s">
        <v>74</v>
      </c>
      <c r="N2" s="51" t="s">
        <v>75</v>
      </c>
      <c r="O2" s="34" t="s">
        <v>76</v>
      </c>
      <c r="P2" s="33" t="s">
        <v>19</v>
      </c>
    </row>
    <row r="3" ht="20" customHeight="1" spans="1:16">
      <c r="A3" s="4">
        <v>1</v>
      </c>
      <c r="B3" s="36" t="s">
        <v>20</v>
      </c>
      <c r="C3" s="36" t="s">
        <v>21</v>
      </c>
      <c r="D3" s="36">
        <v>2500</v>
      </c>
      <c r="E3" s="37">
        <v>4999</v>
      </c>
      <c r="F3" s="35">
        <v>399.92</v>
      </c>
      <c r="G3" s="35">
        <v>25</v>
      </c>
      <c r="H3" s="35">
        <v>99.98</v>
      </c>
      <c r="I3" s="35">
        <v>25</v>
      </c>
      <c r="J3" s="36">
        <f>SUM(F3:I3)</f>
        <v>549.9</v>
      </c>
      <c r="K3" s="51" t="s">
        <v>22</v>
      </c>
      <c r="L3" s="51">
        <v>36.04</v>
      </c>
      <c r="M3" s="51">
        <v>0</v>
      </c>
      <c r="N3" s="51">
        <v>0</v>
      </c>
      <c r="O3" s="36">
        <f>D3-J3-L3-M3-N3</f>
        <v>1914.06</v>
      </c>
      <c r="P3" s="22" t="s">
        <v>23</v>
      </c>
    </row>
    <row r="4" ht="20" customHeight="1" spans="1:16">
      <c r="A4" s="4">
        <v>2</v>
      </c>
      <c r="B4" s="36" t="s">
        <v>24</v>
      </c>
      <c r="C4" s="36" t="s">
        <v>25</v>
      </c>
      <c r="D4" s="36">
        <v>2500</v>
      </c>
      <c r="E4" s="37">
        <v>0</v>
      </c>
      <c r="F4" s="35">
        <v>0</v>
      </c>
      <c r="G4" s="35">
        <v>0</v>
      </c>
      <c r="H4" s="35">
        <v>0</v>
      </c>
      <c r="I4" s="35">
        <v>0</v>
      </c>
      <c r="J4" s="36">
        <f t="shared" ref="J3:J14" si="0">SUM(F4:I4)</f>
        <v>0</v>
      </c>
      <c r="K4" s="51" t="s">
        <v>22</v>
      </c>
      <c r="L4" s="51">
        <v>0</v>
      </c>
      <c r="M4" s="36">
        <v>0</v>
      </c>
      <c r="N4" s="51">
        <v>0</v>
      </c>
      <c r="O4" s="36">
        <f t="shared" ref="O4:O14" si="1">D4-J4-L4-M4-N4</f>
        <v>2500</v>
      </c>
      <c r="P4" s="23"/>
    </row>
    <row r="5" ht="20" customHeight="1" spans="1:16">
      <c r="A5" s="4">
        <v>3</v>
      </c>
      <c r="B5" s="36" t="s">
        <v>26</v>
      </c>
      <c r="C5" s="36" t="s">
        <v>25</v>
      </c>
      <c r="D5" s="36">
        <v>2500</v>
      </c>
      <c r="E5" s="37">
        <v>4999</v>
      </c>
      <c r="F5" s="35">
        <v>399.92</v>
      </c>
      <c r="G5" s="35">
        <v>25</v>
      </c>
      <c r="H5" s="35">
        <v>99.98</v>
      </c>
      <c r="I5" s="35">
        <v>25</v>
      </c>
      <c r="J5" s="36">
        <f t="shared" si="0"/>
        <v>549.9</v>
      </c>
      <c r="K5" s="51" t="s">
        <v>22</v>
      </c>
      <c r="L5" s="51">
        <v>36.04</v>
      </c>
      <c r="M5" s="36">
        <v>0</v>
      </c>
      <c r="N5" s="51">
        <v>0</v>
      </c>
      <c r="O5" s="36">
        <f t="shared" si="1"/>
        <v>1914.06</v>
      </c>
      <c r="P5" s="22" t="s">
        <v>23</v>
      </c>
    </row>
    <row r="6" ht="20" customHeight="1" spans="1:16">
      <c r="A6" s="4">
        <v>4</v>
      </c>
      <c r="B6" s="36" t="s">
        <v>27</v>
      </c>
      <c r="C6" s="36" t="s">
        <v>28</v>
      </c>
      <c r="D6" s="36">
        <v>2700</v>
      </c>
      <c r="E6" s="37">
        <v>0</v>
      </c>
      <c r="F6" s="35">
        <v>0</v>
      </c>
      <c r="G6" s="35">
        <v>0</v>
      </c>
      <c r="H6" s="35">
        <v>0</v>
      </c>
      <c r="I6" s="35">
        <v>0</v>
      </c>
      <c r="J6" s="36">
        <f t="shared" si="0"/>
        <v>0</v>
      </c>
      <c r="K6" s="51" t="s">
        <v>22</v>
      </c>
      <c r="L6" s="51">
        <v>0</v>
      </c>
      <c r="M6" s="36">
        <v>0</v>
      </c>
      <c r="N6" s="51">
        <v>0</v>
      </c>
      <c r="O6" s="36">
        <f t="shared" si="1"/>
        <v>2700</v>
      </c>
      <c r="P6" s="23"/>
    </row>
    <row r="7" ht="20" customHeight="1" spans="1:16">
      <c r="A7" s="4">
        <v>5</v>
      </c>
      <c r="B7" s="36" t="s">
        <v>29</v>
      </c>
      <c r="C7" s="36" t="s">
        <v>28</v>
      </c>
      <c r="D7" s="36">
        <v>2500</v>
      </c>
      <c r="E7" s="37">
        <v>4999</v>
      </c>
      <c r="F7" s="35">
        <v>399.92</v>
      </c>
      <c r="G7" s="35">
        <v>25</v>
      </c>
      <c r="H7" s="35">
        <v>99.98</v>
      </c>
      <c r="I7" s="35">
        <v>25</v>
      </c>
      <c r="J7" s="36">
        <f t="shared" si="0"/>
        <v>549.9</v>
      </c>
      <c r="K7" s="51" t="s">
        <v>22</v>
      </c>
      <c r="L7" s="51">
        <v>36.04</v>
      </c>
      <c r="M7" s="36">
        <v>0</v>
      </c>
      <c r="N7" s="51">
        <v>0</v>
      </c>
      <c r="O7" s="36">
        <f t="shared" si="1"/>
        <v>1914.06</v>
      </c>
      <c r="P7" s="22" t="s">
        <v>23</v>
      </c>
    </row>
    <row r="8" ht="20" customHeight="1" spans="1:16">
      <c r="A8" s="4">
        <v>6</v>
      </c>
      <c r="B8" s="36" t="s">
        <v>30</v>
      </c>
      <c r="C8" s="36" t="s">
        <v>28</v>
      </c>
      <c r="D8" s="36">
        <v>2500</v>
      </c>
      <c r="E8" s="37">
        <v>4999</v>
      </c>
      <c r="F8" s="35">
        <v>399.92</v>
      </c>
      <c r="G8" s="35">
        <v>25</v>
      </c>
      <c r="H8" s="35">
        <v>99.98</v>
      </c>
      <c r="I8" s="35">
        <v>25</v>
      </c>
      <c r="J8" s="36">
        <f t="shared" si="0"/>
        <v>549.9</v>
      </c>
      <c r="K8" s="51" t="s">
        <v>22</v>
      </c>
      <c r="L8" s="51">
        <v>36.04</v>
      </c>
      <c r="M8" s="36">
        <v>0</v>
      </c>
      <c r="N8" s="51">
        <v>0</v>
      </c>
      <c r="O8" s="36">
        <f t="shared" si="1"/>
        <v>1914.06</v>
      </c>
      <c r="P8" s="23"/>
    </row>
    <row r="9" ht="20" customHeight="1" spans="1:16">
      <c r="A9" s="4">
        <v>7</v>
      </c>
      <c r="B9" s="36" t="s">
        <v>31</v>
      </c>
      <c r="C9" s="36" t="s">
        <v>28</v>
      </c>
      <c r="D9" s="36">
        <v>2500</v>
      </c>
      <c r="E9" s="37">
        <v>4999</v>
      </c>
      <c r="F9" s="35">
        <v>399.92</v>
      </c>
      <c r="G9" s="35">
        <v>25</v>
      </c>
      <c r="H9" s="35">
        <v>99.98</v>
      </c>
      <c r="I9" s="35">
        <v>25</v>
      </c>
      <c r="J9" s="36">
        <f t="shared" si="0"/>
        <v>549.9</v>
      </c>
      <c r="K9" s="51" t="s">
        <v>22</v>
      </c>
      <c r="L9" s="51">
        <v>36.04</v>
      </c>
      <c r="M9" s="36">
        <v>0</v>
      </c>
      <c r="N9" s="51">
        <v>0</v>
      </c>
      <c r="O9" s="36">
        <f t="shared" si="1"/>
        <v>1914.06</v>
      </c>
      <c r="P9" s="23"/>
    </row>
    <row r="10" ht="20" customHeight="1" spans="1:16">
      <c r="A10" s="4">
        <v>8</v>
      </c>
      <c r="B10" s="36" t="s">
        <v>32</v>
      </c>
      <c r="C10" s="36" t="s">
        <v>33</v>
      </c>
      <c r="D10" s="36">
        <v>2500</v>
      </c>
      <c r="E10" s="37">
        <v>4999</v>
      </c>
      <c r="F10" s="35">
        <v>399.92</v>
      </c>
      <c r="G10" s="35">
        <v>25</v>
      </c>
      <c r="H10" s="35">
        <v>99.98</v>
      </c>
      <c r="I10" s="35">
        <v>25</v>
      </c>
      <c r="J10" s="36">
        <f t="shared" si="0"/>
        <v>549.9</v>
      </c>
      <c r="K10" s="36" t="s">
        <v>34</v>
      </c>
      <c r="L10" s="51">
        <v>0</v>
      </c>
      <c r="M10" s="36">
        <v>549.9</v>
      </c>
      <c r="N10" s="51">
        <v>0</v>
      </c>
      <c r="O10" s="36">
        <f t="shared" si="1"/>
        <v>1400.2</v>
      </c>
      <c r="P10" s="23"/>
    </row>
    <row r="11" ht="20" customHeight="1" spans="1:16">
      <c r="A11" s="4">
        <v>9</v>
      </c>
      <c r="B11" s="36" t="s">
        <v>35</v>
      </c>
      <c r="C11" s="36" t="s">
        <v>33</v>
      </c>
      <c r="D11" s="36">
        <v>2500</v>
      </c>
      <c r="E11" s="37">
        <v>4999</v>
      </c>
      <c r="F11" s="35">
        <v>399.92</v>
      </c>
      <c r="G11" s="35">
        <v>25</v>
      </c>
      <c r="H11" s="35">
        <v>99.98</v>
      </c>
      <c r="I11" s="35">
        <v>25</v>
      </c>
      <c r="J11" s="36">
        <f t="shared" si="0"/>
        <v>549.9</v>
      </c>
      <c r="K11" s="51" t="s">
        <v>22</v>
      </c>
      <c r="L11" s="51">
        <v>36.04</v>
      </c>
      <c r="M11" s="36">
        <v>0</v>
      </c>
      <c r="N11" s="51">
        <v>0</v>
      </c>
      <c r="O11" s="36">
        <f t="shared" si="1"/>
        <v>1914.06</v>
      </c>
      <c r="P11" s="23"/>
    </row>
    <row r="12" ht="20" customHeight="1" spans="1:16">
      <c r="A12" s="4">
        <v>10</v>
      </c>
      <c r="B12" s="36" t="s">
        <v>36</v>
      </c>
      <c r="C12" s="36" t="s">
        <v>37</v>
      </c>
      <c r="D12" s="36">
        <v>2500</v>
      </c>
      <c r="E12" s="37">
        <v>4999</v>
      </c>
      <c r="F12" s="35">
        <v>399.92</v>
      </c>
      <c r="G12" s="35">
        <v>25</v>
      </c>
      <c r="H12" s="35">
        <v>99.98</v>
      </c>
      <c r="I12" s="35">
        <v>25</v>
      </c>
      <c r="J12" s="36">
        <f t="shared" si="0"/>
        <v>549.9</v>
      </c>
      <c r="K12" s="51" t="s">
        <v>22</v>
      </c>
      <c r="L12" s="51">
        <v>36.04</v>
      </c>
      <c r="M12" s="36">
        <v>0</v>
      </c>
      <c r="N12" s="51">
        <v>0</v>
      </c>
      <c r="O12" s="36">
        <f t="shared" si="1"/>
        <v>1914.06</v>
      </c>
      <c r="P12" s="22" t="s">
        <v>23</v>
      </c>
    </row>
    <row r="13" ht="20" customHeight="1" spans="1:16">
      <c r="A13" s="4">
        <v>11</v>
      </c>
      <c r="B13" s="36" t="s">
        <v>38</v>
      </c>
      <c r="C13" s="36" t="s">
        <v>39</v>
      </c>
      <c r="D13" s="36">
        <v>2500</v>
      </c>
      <c r="E13" s="37">
        <v>4999</v>
      </c>
      <c r="F13" s="35">
        <v>399.92</v>
      </c>
      <c r="G13" s="35">
        <v>25</v>
      </c>
      <c r="H13" s="35">
        <v>99.98</v>
      </c>
      <c r="I13" s="35">
        <v>25</v>
      </c>
      <c r="J13" s="36">
        <f t="shared" si="0"/>
        <v>549.9</v>
      </c>
      <c r="K13" s="51" t="s">
        <v>22</v>
      </c>
      <c r="L13" s="51">
        <v>36.04</v>
      </c>
      <c r="M13" s="36">
        <v>0</v>
      </c>
      <c r="N13" s="51">
        <v>0</v>
      </c>
      <c r="O13" s="36">
        <f t="shared" si="1"/>
        <v>1914.06</v>
      </c>
      <c r="P13" s="23"/>
    </row>
    <row r="14" ht="20" customHeight="1" spans="1:16">
      <c r="A14" s="4">
        <v>12</v>
      </c>
      <c r="B14" s="36" t="s">
        <v>40</v>
      </c>
      <c r="C14" s="36" t="s">
        <v>39</v>
      </c>
      <c r="D14" s="36">
        <v>2500</v>
      </c>
      <c r="E14" s="37">
        <v>4999</v>
      </c>
      <c r="F14" s="35">
        <v>399.92</v>
      </c>
      <c r="G14" s="35">
        <v>25</v>
      </c>
      <c r="H14" s="35">
        <v>99.98</v>
      </c>
      <c r="I14" s="35">
        <v>25</v>
      </c>
      <c r="J14" s="36">
        <f t="shared" si="0"/>
        <v>549.9</v>
      </c>
      <c r="K14" s="51" t="s">
        <v>22</v>
      </c>
      <c r="L14" s="51">
        <v>36.04</v>
      </c>
      <c r="M14" s="36">
        <v>0</v>
      </c>
      <c r="N14" s="51">
        <v>0</v>
      </c>
      <c r="O14" s="36">
        <f t="shared" si="1"/>
        <v>1914.06</v>
      </c>
      <c r="P14" s="23"/>
    </row>
    <row r="15" s="30" customFormat="1" ht="30" customHeight="1" spans="1:16">
      <c r="A15" s="38" t="s">
        <v>41</v>
      </c>
      <c r="B15" s="39"/>
      <c r="C15" s="40"/>
      <c r="D15" s="24">
        <f t="shared" ref="D15:O15" si="2">SUM(D3:D14)</f>
        <v>30200</v>
      </c>
      <c r="E15" s="24">
        <f t="shared" si="2"/>
        <v>49990</v>
      </c>
      <c r="F15" s="24">
        <f t="shared" si="2"/>
        <v>3999.2</v>
      </c>
      <c r="G15" s="24">
        <f t="shared" si="2"/>
        <v>250</v>
      </c>
      <c r="H15" s="24">
        <f t="shared" si="2"/>
        <v>999.8</v>
      </c>
      <c r="I15" s="24">
        <f t="shared" si="2"/>
        <v>250</v>
      </c>
      <c r="J15" s="24">
        <f t="shared" si="2"/>
        <v>5499</v>
      </c>
      <c r="K15" s="24">
        <f t="shared" si="2"/>
        <v>0</v>
      </c>
      <c r="L15" s="24">
        <f t="shared" si="2"/>
        <v>324.36</v>
      </c>
      <c r="M15" s="24">
        <f t="shared" si="2"/>
        <v>549.9</v>
      </c>
      <c r="N15" s="24">
        <f t="shared" si="2"/>
        <v>0</v>
      </c>
      <c r="O15" s="24">
        <f t="shared" si="2"/>
        <v>23826.74</v>
      </c>
      <c r="P15" s="25"/>
    </row>
    <row r="16" ht="30" customHeight="1" spans="1:16">
      <c r="A16" s="8"/>
      <c r="B16" s="41"/>
      <c r="C16" s="4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5"/>
    </row>
    <row r="17" customFormat="1" ht="30" customHeight="1" spans="1:16">
      <c r="A17" s="12"/>
      <c r="B17" s="14"/>
      <c r="C17" s="14"/>
      <c r="D17" s="14"/>
      <c r="E17" s="14"/>
      <c r="F17" s="14"/>
      <c r="G17" s="14"/>
      <c r="H17" s="14"/>
      <c r="I17" s="14"/>
      <c r="J17" s="13"/>
      <c r="K17" s="13"/>
      <c r="L17" s="13"/>
      <c r="M17" s="13"/>
      <c r="N17" s="13"/>
      <c r="O17" s="13"/>
      <c r="P17" s="27"/>
    </row>
    <row r="18" customFormat="1" ht="30" customHeight="1" spans="1:16">
      <c r="A18" s="12"/>
      <c r="B18" s="14"/>
      <c r="C18" s="14"/>
      <c r="D18" s="14"/>
      <c r="E18" s="14"/>
      <c r="F18" s="14"/>
      <c r="G18" s="14"/>
      <c r="H18" s="14"/>
      <c r="I18" s="14"/>
      <c r="J18" s="13"/>
      <c r="K18" s="13"/>
      <c r="L18" s="13"/>
      <c r="M18" s="13"/>
      <c r="N18" s="13"/>
      <c r="O18" s="13"/>
      <c r="P18" s="27"/>
    </row>
    <row r="19" customFormat="1" ht="30" customHeight="1" spans="1:16">
      <c r="A19" s="12"/>
      <c r="B19" s="14"/>
      <c r="C19" s="14"/>
      <c r="D19" s="14"/>
      <c r="E19" s="14"/>
      <c r="F19" s="14"/>
      <c r="G19" s="14"/>
      <c r="H19" s="14"/>
      <c r="I19" s="14"/>
      <c r="J19" s="13"/>
      <c r="K19" s="13"/>
      <c r="L19" s="13"/>
      <c r="M19" s="13"/>
      <c r="N19" s="13"/>
      <c r="O19" s="13"/>
      <c r="P19" s="27"/>
    </row>
    <row r="20" customFormat="1" ht="40" customHeight="1" spans="1:16">
      <c r="A20" s="2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"/>
    </row>
    <row r="21" customFormat="1" ht="51" customHeight="1" spans="1:16">
      <c r="A21" s="3" t="s">
        <v>1</v>
      </c>
      <c r="B21" s="11" t="s">
        <v>2</v>
      </c>
      <c r="C21" s="11" t="s">
        <v>3</v>
      </c>
      <c r="D21" s="34" t="s">
        <v>4</v>
      </c>
      <c r="E21" s="35" t="s">
        <v>5</v>
      </c>
      <c r="F21" s="35" t="s">
        <v>67</v>
      </c>
      <c r="G21" s="35" t="s">
        <v>68</v>
      </c>
      <c r="H21" s="35" t="s">
        <v>69</v>
      </c>
      <c r="I21" s="35" t="s">
        <v>70</v>
      </c>
      <c r="J21" s="34" t="s">
        <v>77</v>
      </c>
      <c r="K21" s="52" t="s">
        <v>14</v>
      </c>
      <c r="L21" s="51" t="s">
        <v>15</v>
      </c>
      <c r="M21" s="51" t="s">
        <v>16</v>
      </c>
      <c r="N21" s="51" t="s">
        <v>17</v>
      </c>
      <c r="O21" s="11" t="s">
        <v>76</v>
      </c>
      <c r="P21" s="3" t="s">
        <v>19</v>
      </c>
    </row>
    <row r="22" ht="20" customHeight="1" spans="1:16">
      <c r="A22" s="4">
        <v>1</v>
      </c>
      <c r="B22" s="11" t="s">
        <v>43</v>
      </c>
      <c r="C22" s="36" t="s">
        <v>44</v>
      </c>
      <c r="D22" s="36">
        <v>2500</v>
      </c>
      <c r="E22" s="36">
        <v>4999</v>
      </c>
      <c r="F22" s="36">
        <v>399.92</v>
      </c>
      <c r="G22" s="36">
        <v>25</v>
      </c>
      <c r="H22" s="36">
        <v>99.98</v>
      </c>
      <c r="I22" s="36">
        <v>25</v>
      </c>
      <c r="J22" s="36">
        <f>F22+G22+H22+I22</f>
        <v>549.9</v>
      </c>
      <c r="K22" s="51" t="s">
        <v>22</v>
      </c>
      <c r="L22" s="36">
        <v>0</v>
      </c>
      <c r="M22" s="36">
        <v>0</v>
      </c>
      <c r="N22" s="36">
        <v>0</v>
      </c>
      <c r="O22" s="36">
        <f>D22-J22-L22-M22-N22</f>
        <v>1950.1</v>
      </c>
      <c r="P22" s="23"/>
    </row>
    <row r="23" ht="20" customHeight="1" spans="1:16">
      <c r="A23" s="4">
        <v>2</v>
      </c>
      <c r="B23" s="36" t="s">
        <v>45</v>
      </c>
      <c r="C23" s="11" t="s">
        <v>44</v>
      </c>
      <c r="D23" s="36">
        <v>2500</v>
      </c>
      <c r="E23" s="36">
        <v>4999</v>
      </c>
      <c r="F23" s="36">
        <v>399.92</v>
      </c>
      <c r="G23" s="36">
        <v>25</v>
      </c>
      <c r="H23" s="36">
        <v>99.98</v>
      </c>
      <c r="I23" s="36">
        <v>25</v>
      </c>
      <c r="J23" s="36">
        <f t="shared" ref="J23:J35" si="3">F23+G23+H23+I23</f>
        <v>549.9</v>
      </c>
      <c r="K23" s="51" t="s">
        <v>22</v>
      </c>
      <c r="L23" s="36">
        <v>36.04</v>
      </c>
      <c r="M23" s="36">
        <v>0</v>
      </c>
      <c r="N23" s="36">
        <v>0</v>
      </c>
      <c r="O23" s="36">
        <f t="shared" ref="O23:O35" si="4">D23-J23-L23-M23-N23</f>
        <v>1914.06</v>
      </c>
      <c r="P23" s="23"/>
    </row>
    <row r="24" ht="20" customHeight="1" spans="1:16">
      <c r="A24" s="4">
        <v>3</v>
      </c>
      <c r="B24" s="11" t="s">
        <v>46</v>
      </c>
      <c r="C24" s="36" t="s">
        <v>47</v>
      </c>
      <c r="D24" s="36">
        <v>2500</v>
      </c>
      <c r="E24" s="36">
        <v>4999</v>
      </c>
      <c r="F24" s="36">
        <v>399.92</v>
      </c>
      <c r="G24" s="36">
        <v>25</v>
      </c>
      <c r="H24" s="36">
        <v>99.98</v>
      </c>
      <c r="I24" s="36">
        <v>25</v>
      </c>
      <c r="J24" s="36">
        <f t="shared" si="3"/>
        <v>549.9</v>
      </c>
      <c r="K24" s="51" t="s">
        <v>22</v>
      </c>
      <c r="L24" s="36">
        <v>36.04</v>
      </c>
      <c r="M24" s="36">
        <v>0</v>
      </c>
      <c r="N24" s="36">
        <v>0</v>
      </c>
      <c r="O24" s="36">
        <f t="shared" si="4"/>
        <v>1914.06</v>
      </c>
      <c r="P24" s="22" t="s">
        <v>23</v>
      </c>
    </row>
    <row r="25" ht="20" customHeight="1" spans="1:16">
      <c r="A25" s="4">
        <v>4</v>
      </c>
      <c r="B25" s="11" t="s">
        <v>48</v>
      </c>
      <c r="C25" s="36" t="s">
        <v>47</v>
      </c>
      <c r="D25" s="36">
        <v>2500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f t="shared" si="3"/>
        <v>0</v>
      </c>
      <c r="K25" s="51" t="s">
        <v>22</v>
      </c>
      <c r="L25" s="36">
        <v>0</v>
      </c>
      <c r="M25" s="36">
        <v>0</v>
      </c>
      <c r="N25" s="36">
        <v>0</v>
      </c>
      <c r="O25" s="36">
        <f t="shared" si="4"/>
        <v>2500</v>
      </c>
      <c r="P25" s="23"/>
    </row>
    <row r="26" ht="20" customHeight="1" spans="1:16">
      <c r="A26" s="4">
        <v>5</v>
      </c>
      <c r="B26" s="36" t="s">
        <v>49</v>
      </c>
      <c r="C26" s="36" t="s">
        <v>50</v>
      </c>
      <c r="D26" s="36">
        <v>2500</v>
      </c>
      <c r="E26" s="36">
        <v>4999</v>
      </c>
      <c r="F26" s="36">
        <v>399.92</v>
      </c>
      <c r="G26" s="36">
        <v>25</v>
      </c>
      <c r="H26" s="36">
        <v>99.98</v>
      </c>
      <c r="I26" s="36">
        <v>25</v>
      </c>
      <c r="J26" s="36">
        <f t="shared" si="3"/>
        <v>549.9</v>
      </c>
      <c r="K26" s="51" t="s">
        <v>22</v>
      </c>
      <c r="L26" s="36">
        <v>36.04</v>
      </c>
      <c r="M26" s="36">
        <v>0</v>
      </c>
      <c r="N26" s="36">
        <v>0</v>
      </c>
      <c r="O26" s="36">
        <f t="shared" si="4"/>
        <v>1914.06</v>
      </c>
      <c r="P26" s="23"/>
    </row>
    <row r="27" ht="20" customHeight="1" spans="1:16">
      <c r="A27" s="4">
        <v>6</v>
      </c>
      <c r="B27" s="11" t="s">
        <v>51</v>
      </c>
      <c r="C27" s="11" t="s">
        <v>52</v>
      </c>
      <c r="D27" s="36">
        <v>2500</v>
      </c>
      <c r="E27" s="36">
        <v>4999</v>
      </c>
      <c r="F27" s="36">
        <v>399.92</v>
      </c>
      <c r="G27" s="36">
        <v>25</v>
      </c>
      <c r="H27" s="36">
        <v>99.98</v>
      </c>
      <c r="I27" s="36">
        <v>25</v>
      </c>
      <c r="J27" s="36">
        <f t="shared" si="3"/>
        <v>549.9</v>
      </c>
      <c r="K27" s="51" t="s">
        <v>22</v>
      </c>
      <c r="L27" s="36">
        <v>36.04</v>
      </c>
      <c r="M27" s="36">
        <v>0</v>
      </c>
      <c r="N27" s="36">
        <v>0</v>
      </c>
      <c r="O27" s="36">
        <f t="shared" si="4"/>
        <v>1914.06</v>
      </c>
      <c r="P27" s="23"/>
    </row>
    <row r="28" ht="20" customHeight="1" spans="1:16">
      <c r="A28" s="4">
        <v>7</v>
      </c>
      <c r="B28" s="36" t="s">
        <v>53</v>
      </c>
      <c r="C28" s="11" t="s">
        <v>52</v>
      </c>
      <c r="D28" s="36">
        <v>2500</v>
      </c>
      <c r="E28" s="36">
        <v>4999</v>
      </c>
      <c r="F28" s="36">
        <v>399.92</v>
      </c>
      <c r="G28" s="36">
        <v>25</v>
      </c>
      <c r="H28" s="36">
        <v>99.98</v>
      </c>
      <c r="I28" s="36">
        <v>25</v>
      </c>
      <c r="J28" s="36">
        <f t="shared" si="3"/>
        <v>549.9</v>
      </c>
      <c r="K28" s="51" t="s">
        <v>22</v>
      </c>
      <c r="L28" s="36">
        <v>36.04</v>
      </c>
      <c r="M28" s="36">
        <v>0</v>
      </c>
      <c r="N28" s="36">
        <v>0</v>
      </c>
      <c r="O28" s="36">
        <f t="shared" si="4"/>
        <v>1914.06</v>
      </c>
      <c r="P28" s="23"/>
    </row>
    <row r="29" ht="20" customHeight="1" spans="1:16">
      <c r="A29" s="4">
        <v>8</v>
      </c>
      <c r="B29" s="36" t="s">
        <v>54</v>
      </c>
      <c r="C29" s="11" t="s">
        <v>52</v>
      </c>
      <c r="D29" s="36">
        <v>2500</v>
      </c>
      <c r="E29" s="36">
        <v>4999</v>
      </c>
      <c r="F29" s="36">
        <v>399.92</v>
      </c>
      <c r="G29" s="36">
        <v>25</v>
      </c>
      <c r="H29" s="36">
        <v>99.98</v>
      </c>
      <c r="I29" s="36">
        <v>25</v>
      </c>
      <c r="J29" s="36">
        <f t="shared" si="3"/>
        <v>549.9</v>
      </c>
      <c r="K29" s="51" t="s">
        <v>22</v>
      </c>
      <c r="L29" s="36">
        <v>36.04</v>
      </c>
      <c r="M29" s="36">
        <v>0</v>
      </c>
      <c r="N29" s="36">
        <v>0</v>
      </c>
      <c r="O29" s="36">
        <f t="shared" si="4"/>
        <v>1914.06</v>
      </c>
      <c r="P29" s="23"/>
    </row>
    <row r="30" ht="20" customHeight="1" spans="1:16">
      <c r="A30" s="4">
        <v>9</v>
      </c>
      <c r="B30" s="11" t="s">
        <v>55</v>
      </c>
      <c r="C30" s="11" t="s">
        <v>56</v>
      </c>
      <c r="D30" s="36">
        <v>2500</v>
      </c>
      <c r="E30" s="36">
        <v>4999</v>
      </c>
      <c r="F30" s="36">
        <v>399.92</v>
      </c>
      <c r="G30" s="36">
        <v>25</v>
      </c>
      <c r="H30" s="36">
        <v>99.98</v>
      </c>
      <c r="I30" s="36">
        <v>25</v>
      </c>
      <c r="J30" s="36">
        <f t="shared" si="3"/>
        <v>549.9</v>
      </c>
      <c r="K30" s="51" t="s">
        <v>22</v>
      </c>
      <c r="L30" s="36">
        <v>36.04</v>
      </c>
      <c r="M30" s="36">
        <v>0</v>
      </c>
      <c r="N30" s="36">
        <v>0</v>
      </c>
      <c r="O30" s="36">
        <f t="shared" si="4"/>
        <v>1914.06</v>
      </c>
      <c r="P30" s="23"/>
    </row>
    <row r="31" ht="20" customHeight="1" spans="1:16">
      <c r="A31" s="4">
        <v>10</v>
      </c>
      <c r="B31" s="36" t="s">
        <v>57</v>
      </c>
      <c r="C31" s="11" t="s">
        <v>58</v>
      </c>
      <c r="D31" s="36">
        <v>2700</v>
      </c>
      <c r="E31" s="36">
        <v>4999</v>
      </c>
      <c r="F31" s="36">
        <v>399.92</v>
      </c>
      <c r="G31" s="36">
        <v>25</v>
      </c>
      <c r="H31" s="36">
        <v>99.98</v>
      </c>
      <c r="I31" s="36">
        <v>25</v>
      </c>
      <c r="J31" s="36">
        <f t="shared" si="3"/>
        <v>549.9</v>
      </c>
      <c r="K31" s="51" t="s">
        <v>22</v>
      </c>
      <c r="L31" s="36">
        <v>36.04</v>
      </c>
      <c r="M31" s="36">
        <v>0</v>
      </c>
      <c r="N31" s="36">
        <v>0</v>
      </c>
      <c r="O31" s="36">
        <f t="shared" si="4"/>
        <v>2114.06</v>
      </c>
      <c r="P31" s="23"/>
    </row>
    <row r="32" ht="20" customHeight="1" spans="1:16">
      <c r="A32" s="4">
        <v>11</v>
      </c>
      <c r="B32" s="36" t="s">
        <v>78</v>
      </c>
      <c r="C32" s="11" t="s">
        <v>60</v>
      </c>
      <c r="D32" s="36">
        <v>2500</v>
      </c>
      <c r="E32" s="36">
        <v>4999</v>
      </c>
      <c r="F32" s="36">
        <v>0</v>
      </c>
      <c r="G32" s="36">
        <v>0</v>
      </c>
      <c r="H32" s="36">
        <v>0</v>
      </c>
      <c r="I32" s="36">
        <v>0</v>
      </c>
      <c r="J32" s="36">
        <f t="shared" si="3"/>
        <v>0</v>
      </c>
      <c r="K32" s="51" t="s">
        <v>22</v>
      </c>
      <c r="L32" s="36">
        <v>0</v>
      </c>
      <c r="M32" s="36">
        <v>0</v>
      </c>
      <c r="N32" s="36">
        <v>0</v>
      </c>
      <c r="O32" s="36">
        <f t="shared" si="4"/>
        <v>2500</v>
      </c>
      <c r="P32" s="23"/>
    </row>
    <row r="33" ht="20" customHeight="1" spans="1:16">
      <c r="A33" s="4">
        <v>12</v>
      </c>
      <c r="B33" s="36" t="s">
        <v>61</v>
      </c>
      <c r="C33" s="11" t="s">
        <v>62</v>
      </c>
      <c r="D33" s="36">
        <v>3300</v>
      </c>
      <c r="E33" s="36">
        <v>4999</v>
      </c>
      <c r="F33" s="36">
        <v>399.92</v>
      </c>
      <c r="G33" s="36">
        <v>25</v>
      </c>
      <c r="H33" s="36">
        <v>99.98</v>
      </c>
      <c r="I33" s="36">
        <v>25</v>
      </c>
      <c r="J33" s="36">
        <f t="shared" si="3"/>
        <v>549.9</v>
      </c>
      <c r="K33" s="51" t="s">
        <v>22</v>
      </c>
      <c r="L33" s="36">
        <v>36.04</v>
      </c>
      <c r="M33" s="36">
        <v>0</v>
      </c>
      <c r="N33" s="36">
        <v>0</v>
      </c>
      <c r="O33" s="36">
        <f t="shared" si="4"/>
        <v>2714.06</v>
      </c>
      <c r="P33" s="23"/>
    </row>
    <row r="34" ht="20" customHeight="1" spans="1:16">
      <c r="A34" s="4">
        <v>13</v>
      </c>
      <c r="B34" s="36" t="s">
        <v>63</v>
      </c>
      <c r="C34" s="11" t="s">
        <v>62</v>
      </c>
      <c r="D34" s="36">
        <v>3100</v>
      </c>
      <c r="E34" s="36">
        <v>4999</v>
      </c>
      <c r="F34" s="36">
        <v>399.92</v>
      </c>
      <c r="G34" s="36">
        <v>25</v>
      </c>
      <c r="H34" s="36">
        <v>99.98</v>
      </c>
      <c r="I34" s="36">
        <v>25</v>
      </c>
      <c r="J34" s="36">
        <f t="shared" si="3"/>
        <v>549.9</v>
      </c>
      <c r="K34" s="51" t="s">
        <v>22</v>
      </c>
      <c r="L34" s="36">
        <v>36.04</v>
      </c>
      <c r="M34" s="36">
        <v>0</v>
      </c>
      <c r="N34" s="36">
        <v>0</v>
      </c>
      <c r="O34" s="36">
        <f t="shared" si="4"/>
        <v>2514.06</v>
      </c>
      <c r="P34" s="22" t="s">
        <v>23</v>
      </c>
    </row>
    <row r="35" ht="20" customHeight="1" spans="1:16">
      <c r="A35" s="4">
        <v>14</v>
      </c>
      <c r="B35" s="36" t="s">
        <v>64</v>
      </c>
      <c r="C35" s="11" t="s">
        <v>65</v>
      </c>
      <c r="D35" s="36">
        <v>3100</v>
      </c>
      <c r="E35" s="36">
        <v>4999</v>
      </c>
      <c r="F35" s="36">
        <v>399.92</v>
      </c>
      <c r="G35" s="36">
        <v>25</v>
      </c>
      <c r="H35" s="36">
        <v>99.98</v>
      </c>
      <c r="I35" s="36">
        <v>25</v>
      </c>
      <c r="J35" s="36">
        <f t="shared" si="3"/>
        <v>549.9</v>
      </c>
      <c r="K35" s="51" t="s">
        <v>22</v>
      </c>
      <c r="L35" s="36">
        <v>36.04</v>
      </c>
      <c r="M35" s="36">
        <v>0</v>
      </c>
      <c r="N35" s="36">
        <v>0</v>
      </c>
      <c r="O35" s="36">
        <f t="shared" si="4"/>
        <v>2514.06</v>
      </c>
      <c r="P35" s="23"/>
    </row>
    <row r="36" s="30" customFormat="1" ht="31" customHeight="1" spans="1:16">
      <c r="A36" s="43" t="s">
        <v>41</v>
      </c>
      <c r="B36" s="44"/>
      <c r="C36" s="45"/>
      <c r="D36" s="24">
        <f t="shared" ref="D36:O36" si="5">SUM(D22:D35)</f>
        <v>37200</v>
      </c>
      <c r="E36" s="24">
        <f t="shared" si="5"/>
        <v>64987</v>
      </c>
      <c r="F36" s="24">
        <f t="shared" si="5"/>
        <v>4799.04</v>
      </c>
      <c r="G36" s="24">
        <f t="shared" si="5"/>
        <v>300</v>
      </c>
      <c r="H36" s="24">
        <f t="shared" si="5"/>
        <v>1199.76</v>
      </c>
      <c r="I36" s="24">
        <f t="shared" si="5"/>
        <v>300</v>
      </c>
      <c r="J36" s="24">
        <f t="shared" si="5"/>
        <v>6598.8</v>
      </c>
      <c r="K36" s="24">
        <f t="shared" si="5"/>
        <v>0</v>
      </c>
      <c r="L36" s="24">
        <f t="shared" si="5"/>
        <v>396.44</v>
      </c>
      <c r="M36" s="24">
        <f t="shared" si="5"/>
        <v>0</v>
      </c>
      <c r="N36" s="24">
        <f t="shared" si="5"/>
        <v>0</v>
      </c>
      <c r="O36" s="24">
        <f t="shared" si="5"/>
        <v>30204.76</v>
      </c>
      <c r="P36" s="25"/>
    </row>
    <row r="37" s="31" customFormat="1" ht="31" customHeight="1" spans="1:16">
      <c r="A37" s="46" t="s">
        <v>66</v>
      </c>
      <c r="B37" s="47"/>
      <c r="C37" s="48"/>
      <c r="D37" s="49">
        <f t="shared" ref="D37:O37" si="6">D15+D36</f>
        <v>67400</v>
      </c>
      <c r="E37" s="49">
        <f t="shared" si="6"/>
        <v>114977</v>
      </c>
      <c r="F37" s="49">
        <f t="shared" si="6"/>
        <v>8798.24</v>
      </c>
      <c r="G37" s="49">
        <f t="shared" si="6"/>
        <v>550</v>
      </c>
      <c r="H37" s="49">
        <f t="shared" si="6"/>
        <v>2199.56</v>
      </c>
      <c r="I37" s="49">
        <f t="shared" si="6"/>
        <v>550</v>
      </c>
      <c r="J37" s="49">
        <f t="shared" si="6"/>
        <v>12097.8</v>
      </c>
      <c r="K37" s="49">
        <f t="shared" si="6"/>
        <v>0</v>
      </c>
      <c r="L37" s="49">
        <f t="shared" si="6"/>
        <v>720.8</v>
      </c>
      <c r="M37" s="49">
        <f t="shared" si="6"/>
        <v>549.9</v>
      </c>
      <c r="N37" s="49">
        <f t="shared" si="6"/>
        <v>0</v>
      </c>
      <c r="O37" s="49">
        <f t="shared" si="6"/>
        <v>54031.5</v>
      </c>
      <c r="P37" s="53"/>
    </row>
    <row r="41" ht="30" customHeight="1" spans="1:16">
      <c r="A41" s="12"/>
      <c r="B41" s="14"/>
      <c r="C41" s="14"/>
      <c r="D41" s="14"/>
      <c r="E41" s="14"/>
      <c r="F41" s="14"/>
      <c r="G41" s="14"/>
      <c r="H41" s="14"/>
      <c r="I41" s="14"/>
      <c r="J41" s="13"/>
      <c r="K41" s="13"/>
      <c r="L41" s="13"/>
      <c r="M41" s="13"/>
      <c r="N41" s="13"/>
      <c r="O41" s="13"/>
      <c r="P41" s="27"/>
    </row>
    <row r="42" ht="30" customHeight="1" spans="1:16">
      <c r="A42" s="12"/>
      <c r="B42" s="14"/>
      <c r="C42" s="14"/>
      <c r="D42" s="14"/>
      <c r="E42" s="14"/>
      <c r="F42" s="14"/>
      <c r="G42" s="14"/>
      <c r="H42" s="14"/>
      <c r="I42" s="14"/>
      <c r="J42" s="13"/>
      <c r="K42" s="13"/>
      <c r="L42" s="13"/>
      <c r="M42" s="13"/>
      <c r="N42" s="13"/>
      <c r="O42" s="13"/>
      <c r="P42" s="27"/>
    </row>
  </sheetData>
  <mergeCells count="5">
    <mergeCell ref="A1:P1"/>
    <mergeCell ref="A15:C15"/>
    <mergeCell ref="A20:P20"/>
    <mergeCell ref="A36:C36"/>
    <mergeCell ref="A37:C37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8" workbookViewId="0">
      <selection activeCell="C41" sqref="C41"/>
    </sheetView>
  </sheetViews>
  <sheetFormatPr defaultColWidth="10" defaultRowHeight="13.5"/>
  <cols>
    <col min="1" max="1" width="10.75" customWidth="1"/>
    <col min="2" max="2" width="26.5" customWidth="1"/>
    <col min="3" max="3" width="15.8833333333333" customWidth="1"/>
    <col min="4" max="4" width="10.775" customWidth="1"/>
    <col min="5" max="5" width="11.2166666666667" style="1" customWidth="1"/>
    <col min="6" max="6" width="10.5583333333333" style="1" customWidth="1"/>
    <col min="7" max="7" width="9" style="1" customWidth="1"/>
    <col min="8" max="8" width="9.63333333333333" style="1" customWidth="1"/>
    <col min="9" max="9" width="11.6333333333333" customWidth="1"/>
    <col min="10" max="10" width="13.3833333333333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3" t="s">
        <v>84</v>
      </c>
      <c r="J2" s="3" t="s">
        <v>19</v>
      </c>
    </row>
    <row r="3" ht="20" customHeight="1" spans="1:10">
      <c r="A3" s="4">
        <v>1</v>
      </c>
      <c r="B3" s="5" t="s">
        <v>20</v>
      </c>
      <c r="C3" s="4" t="s">
        <v>21</v>
      </c>
      <c r="D3" s="4">
        <f t="shared" ref="D3:D14" si="0">E3+F3+G3+H3</f>
        <v>2500</v>
      </c>
      <c r="E3" s="6">
        <v>2300</v>
      </c>
      <c r="F3" s="6">
        <v>200</v>
      </c>
      <c r="G3" s="6"/>
      <c r="H3" s="4"/>
      <c r="I3" s="4" t="s">
        <v>85</v>
      </c>
      <c r="J3" s="22" t="s">
        <v>23</v>
      </c>
    </row>
    <row r="4" ht="20" customHeight="1" spans="1:10">
      <c r="A4" s="4">
        <v>2</v>
      </c>
      <c r="B4" s="5" t="s">
        <v>24</v>
      </c>
      <c r="C4" s="4" t="s">
        <v>25</v>
      </c>
      <c r="D4" s="4">
        <f t="shared" si="0"/>
        <v>2500</v>
      </c>
      <c r="E4" s="6">
        <v>2300</v>
      </c>
      <c r="F4" s="6">
        <v>200</v>
      </c>
      <c r="G4" s="6"/>
      <c r="H4" s="4"/>
      <c r="I4" s="4" t="s">
        <v>85</v>
      </c>
      <c r="J4" s="23"/>
    </row>
    <row r="5" ht="20" customHeight="1" spans="1:10">
      <c r="A5" s="4">
        <v>3</v>
      </c>
      <c r="B5" s="5" t="s">
        <v>26</v>
      </c>
      <c r="C5" s="4" t="s">
        <v>25</v>
      </c>
      <c r="D5" s="4">
        <f t="shared" si="0"/>
        <v>2500</v>
      </c>
      <c r="E5" s="6">
        <v>2300</v>
      </c>
      <c r="F5" s="6">
        <v>200</v>
      </c>
      <c r="G5" s="6"/>
      <c r="H5" s="4"/>
      <c r="I5" s="4" t="s">
        <v>85</v>
      </c>
      <c r="J5" s="22" t="s">
        <v>23</v>
      </c>
    </row>
    <row r="6" ht="20" customHeight="1" spans="1:10">
      <c r="A6" s="4">
        <v>4</v>
      </c>
      <c r="B6" s="5" t="s">
        <v>27</v>
      </c>
      <c r="C6" s="4" t="s">
        <v>28</v>
      </c>
      <c r="D6" s="4">
        <f t="shared" si="0"/>
        <v>2700</v>
      </c>
      <c r="E6" s="6">
        <v>2300</v>
      </c>
      <c r="F6" s="6">
        <v>200</v>
      </c>
      <c r="G6" s="6">
        <v>200</v>
      </c>
      <c r="H6" s="4"/>
      <c r="I6" s="4" t="s">
        <v>85</v>
      </c>
      <c r="J6" s="23"/>
    </row>
    <row r="7" ht="20" customHeight="1" spans="1:10">
      <c r="A7" s="4">
        <v>5</v>
      </c>
      <c r="B7" s="5" t="s">
        <v>29</v>
      </c>
      <c r="C7" s="4" t="s">
        <v>28</v>
      </c>
      <c r="D7" s="4">
        <f t="shared" si="0"/>
        <v>2500</v>
      </c>
      <c r="E7" s="6">
        <v>2300</v>
      </c>
      <c r="F7" s="6">
        <v>200</v>
      </c>
      <c r="G7" s="6"/>
      <c r="H7" s="4"/>
      <c r="I7" s="4" t="s">
        <v>85</v>
      </c>
      <c r="J7" s="22" t="s">
        <v>23</v>
      </c>
    </row>
    <row r="8" ht="20" customHeight="1" spans="1:10">
      <c r="A8" s="4">
        <v>6</v>
      </c>
      <c r="B8" s="5" t="s">
        <v>30</v>
      </c>
      <c r="C8" s="4" t="s">
        <v>28</v>
      </c>
      <c r="D8" s="4">
        <f t="shared" si="0"/>
        <v>2500</v>
      </c>
      <c r="E8" s="6">
        <v>2300</v>
      </c>
      <c r="F8" s="6">
        <v>200</v>
      </c>
      <c r="G8" s="6"/>
      <c r="H8" s="4"/>
      <c r="I8" s="4" t="s">
        <v>85</v>
      </c>
      <c r="J8" s="23"/>
    </row>
    <row r="9" ht="20" customHeight="1" spans="1:10">
      <c r="A9" s="4">
        <v>7</v>
      </c>
      <c r="B9" s="5" t="s">
        <v>31</v>
      </c>
      <c r="C9" s="4" t="s">
        <v>28</v>
      </c>
      <c r="D9" s="4">
        <f t="shared" si="0"/>
        <v>2500</v>
      </c>
      <c r="E9" s="6">
        <v>2300</v>
      </c>
      <c r="F9" s="6">
        <v>200</v>
      </c>
      <c r="G9" s="6"/>
      <c r="H9" s="4"/>
      <c r="I9" s="4" t="s">
        <v>85</v>
      </c>
      <c r="J9" s="23"/>
    </row>
    <row r="10" ht="20" customHeight="1" spans="1:10">
      <c r="A10" s="4">
        <v>8</v>
      </c>
      <c r="B10" s="5" t="s">
        <v>32</v>
      </c>
      <c r="C10" s="4" t="s">
        <v>33</v>
      </c>
      <c r="D10" s="4">
        <f t="shared" si="0"/>
        <v>2500</v>
      </c>
      <c r="E10" s="6">
        <v>2300</v>
      </c>
      <c r="F10" s="6">
        <v>200</v>
      </c>
      <c r="G10" s="7"/>
      <c r="H10" s="4"/>
      <c r="I10" s="4" t="s">
        <v>85</v>
      </c>
      <c r="J10" s="23"/>
    </row>
    <row r="11" ht="20" customHeight="1" spans="1:10">
      <c r="A11" s="4">
        <v>9</v>
      </c>
      <c r="B11" s="5" t="s">
        <v>35</v>
      </c>
      <c r="C11" s="4" t="s">
        <v>33</v>
      </c>
      <c r="D11" s="4">
        <f t="shared" si="0"/>
        <v>2500</v>
      </c>
      <c r="E11" s="6">
        <v>2300</v>
      </c>
      <c r="F11" s="6">
        <v>200</v>
      </c>
      <c r="G11" s="6"/>
      <c r="H11" s="4"/>
      <c r="I11" s="4" t="s">
        <v>85</v>
      </c>
      <c r="J11" s="23"/>
    </row>
    <row r="12" ht="20" customHeight="1" spans="1:10">
      <c r="A12" s="4">
        <v>10</v>
      </c>
      <c r="B12" s="5" t="s">
        <v>36</v>
      </c>
      <c r="C12" s="4" t="s">
        <v>37</v>
      </c>
      <c r="D12" s="4">
        <f t="shared" si="0"/>
        <v>2500</v>
      </c>
      <c r="E12" s="6">
        <v>2300</v>
      </c>
      <c r="F12" s="6">
        <v>200</v>
      </c>
      <c r="G12" s="6"/>
      <c r="H12" s="4"/>
      <c r="I12" s="4" t="s">
        <v>85</v>
      </c>
      <c r="J12" s="22" t="s">
        <v>23</v>
      </c>
    </row>
    <row r="13" ht="20" customHeight="1" spans="1:10">
      <c r="A13" s="4">
        <v>11</v>
      </c>
      <c r="B13" s="5" t="s">
        <v>38</v>
      </c>
      <c r="C13" s="4" t="s">
        <v>39</v>
      </c>
      <c r="D13" s="4">
        <f t="shared" si="0"/>
        <v>2500</v>
      </c>
      <c r="E13" s="6">
        <v>2300</v>
      </c>
      <c r="F13" s="6">
        <v>200</v>
      </c>
      <c r="G13" s="6"/>
      <c r="H13" s="4"/>
      <c r="I13" s="4" t="s">
        <v>85</v>
      </c>
      <c r="J13" s="23"/>
    </row>
    <row r="14" ht="20" customHeight="1" spans="1:10">
      <c r="A14" s="4">
        <v>12</v>
      </c>
      <c r="B14" s="5" t="s">
        <v>86</v>
      </c>
      <c r="C14" s="4" t="s">
        <v>39</v>
      </c>
      <c r="D14" s="4">
        <f t="shared" si="0"/>
        <v>2500</v>
      </c>
      <c r="E14" s="6">
        <v>2300</v>
      </c>
      <c r="F14" s="6">
        <v>200</v>
      </c>
      <c r="G14" s="6"/>
      <c r="H14" s="4"/>
      <c r="I14" s="4" t="s">
        <v>85</v>
      </c>
      <c r="J14" s="23"/>
    </row>
    <row r="15" ht="30" customHeight="1" spans="1:10">
      <c r="A15" s="8" t="s">
        <v>41</v>
      </c>
      <c r="B15" s="9"/>
      <c r="C15" s="10"/>
      <c r="D15" s="4">
        <f>SUM(D3:D14)</f>
        <v>30200</v>
      </c>
      <c r="E15" s="11">
        <f>SUM(E3:E14)</f>
        <v>27600</v>
      </c>
      <c r="F15" s="11">
        <f>SUM(F3:F14)</f>
        <v>2400</v>
      </c>
      <c r="G15" s="11">
        <f>SUM(G3:G14)</f>
        <v>200</v>
      </c>
      <c r="H15" s="11"/>
      <c r="I15" s="24"/>
      <c r="J15" s="25"/>
    </row>
    <row r="16" ht="30" customHeight="1" spans="1:10">
      <c r="A16" s="12"/>
      <c r="B16" s="12"/>
      <c r="C16" s="12"/>
      <c r="D16" s="13"/>
      <c r="E16" s="14"/>
      <c r="F16" s="14"/>
      <c r="G16" s="14"/>
      <c r="H16" s="14"/>
      <c r="I16" s="26"/>
      <c r="J16" s="27"/>
    </row>
    <row r="17" ht="30" customHeight="1" spans="1:10">
      <c r="A17" s="12"/>
      <c r="B17" s="12"/>
      <c r="C17" s="12"/>
      <c r="D17" s="13"/>
      <c r="E17" s="14"/>
      <c r="F17" s="14"/>
      <c r="G17" s="14"/>
      <c r="H17" s="14"/>
      <c r="I17" s="26"/>
      <c r="J17" s="27"/>
    </row>
    <row r="18" ht="30" customHeight="1" spans="1:10">
      <c r="A18" s="12"/>
      <c r="B18" s="12"/>
      <c r="C18" s="12"/>
      <c r="D18" s="13"/>
      <c r="E18" s="14"/>
      <c r="F18" s="14"/>
      <c r="G18" s="14"/>
      <c r="H18" s="14"/>
      <c r="I18" s="26"/>
      <c r="J18" s="27"/>
    </row>
    <row r="19" ht="40" customHeight="1" spans="1:10">
      <c r="A19" s="2" t="s">
        <v>42</v>
      </c>
      <c r="B19" s="2"/>
      <c r="C19" s="2"/>
      <c r="D19" s="2"/>
      <c r="E19" s="2"/>
      <c r="F19" s="2"/>
      <c r="G19" s="2"/>
      <c r="H19" s="2"/>
      <c r="I19" s="2"/>
      <c r="J19" s="2"/>
    </row>
    <row r="20" ht="20" customHeight="1" spans="1:10">
      <c r="A20" s="3" t="s">
        <v>1</v>
      </c>
      <c r="B20" s="3" t="s">
        <v>2</v>
      </c>
      <c r="C20" s="3" t="s">
        <v>3</v>
      </c>
      <c r="D20" s="3" t="s">
        <v>79</v>
      </c>
      <c r="E20" s="3" t="s">
        <v>80</v>
      </c>
      <c r="F20" s="3" t="s">
        <v>81</v>
      </c>
      <c r="G20" s="3" t="s">
        <v>82</v>
      </c>
      <c r="H20" s="3" t="s">
        <v>83</v>
      </c>
      <c r="I20" s="3" t="s">
        <v>84</v>
      </c>
      <c r="J20" s="3" t="s">
        <v>19</v>
      </c>
    </row>
    <row r="21" ht="20" customHeight="1" spans="1:10">
      <c r="A21" s="4">
        <v>1</v>
      </c>
      <c r="B21" s="15" t="s">
        <v>43</v>
      </c>
      <c r="C21" s="4" t="s">
        <v>44</v>
      </c>
      <c r="D21" s="4">
        <v>2500</v>
      </c>
      <c r="E21" s="6">
        <v>2200</v>
      </c>
      <c r="F21" s="6">
        <v>300</v>
      </c>
      <c r="G21" s="4"/>
      <c r="H21" s="4"/>
      <c r="I21" s="4" t="s">
        <v>85</v>
      </c>
      <c r="J21" s="22" t="s">
        <v>87</v>
      </c>
    </row>
    <row r="22" ht="20" customHeight="1" spans="1:10">
      <c r="A22" s="4">
        <v>2</v>
      </c>
      <c r="B22" s="5" t="s">
        <v>45</v>
      </c>
      <c r="C22" s="3" t="s">
        <v>44</v>
      </c>
      <c r="D22" s="4">
        <v>2500</v>
      </c>
      <c r="E22" s="6">
        <v>2200</v>
      </c>
      <c r="F22" s="6">
        <v>300</v>
      </c>
      <c r="G22" s="3"/>
      <c r="H22" s="3"/>
      <c r="I22" s="4" t="s">
        <v>85</v>
      </c>
      <c r="J22" s="23"/>
    </row>
    <row r="23" ht="20" customHeight="1" spans="1:10">
      <c r="A23" s="4">
        <v>3</v>
      </c>
      <c r="B23" s="15" t="s">
        <v>46</v>
      </c>
      <c r="C23" s="4" t="s">
        <v>47</v>
      </c>
      <c r="D23" s="4">
        <v>2500</v>
      </c>
      <c r="E23" s="6">
        <v>2200</v>
      </c>
      <c r="F23" s="6">
        <v>300</v>
      </c>
      <c r="G23" s="4"/>
      <c r="H23" s="4"/>
      <c r="I23" s="4" t="s">
        <v>85</v>
      </c>
      <c r="J23" s="22" t="s">
        <v>23</v>
      </c>
    </row>
    <row r="24" ht="20" customHeight="1" spans="1:10">
      <c r="A24" s="4">
        <v>4</v>
      </c>
      <c r="B24" s="15" t="s">
        <v>48</v>
      </c>
      <c r="C24" s="4" t="s">
        <v>47</v>
      </c>
      <c r="D24" s="4">
        <v>2500</v>
      </c>
      <c r="E24" s="6">
        <v>2200</v>
      </c>
      <c r="F24" s="6">
        <v>300</v>
      </c>
      <c r="G24" s="4"/>
      <c r="H24" s="4"/>
      <c r="I24" s="4" t="s">
        <v>85</v>
      </c>
      <c r="J24" s="23"/>
    </row>
    <row r="25" ht="20" customHeight="1" spans="1:10">
      <c r="A25" s="4">
        <v>5</v>
      </c>
      <c r="B25" s="5" t="s">
        <v>49</v>
      </c>
      <c r="C25" s="4" t="s">
        <v>50</v>
      </c>
      <c r="D25" s="4">
        <v>2500</v>
      </c>
      <c r="E25" s="6">
        <v>2300</v>
      </c>
      <c r="F25" s="6">
        <v>200</v>
      </c>
      <c r="G25" s="6"/>
      <c r="H25" s="4"/>
      <c r="I25" s="4" t="s">
        <v>85</v>
      </c>
      <c r="J25" s="23"/>
    </row>
    <row r="26" ht="20" customHeight="1" spans="1:10">
      <c r="A26" s="4">
        <v>6</v>
      </c>
      <c r="B26" s="15" t="s">
        <v>88</v>
      </c>
      <c r="C26" s="3" t="s">
        <v>52</v>
      </c>
      <c r="D26" s="4">
        <v>2500</v>
      </c>
      <c r="E26" s="6">
        <v>2200</v>
      </c>
      <c r="F26" s="6">
        <v>300</v>
      </c>
      <c r="G26" s="3"/>
      <c r="H26" s="4"/>
      <c r="I26" s="4" t="s">
        <v>85</v>
      </c>
      <c r="J26" s="23"/>
    </row>
    <row r="27" ht="20" customHeight="1" spans="1:10">
      <c r="A27" s="4">
        <v>7</v>
      </c>
      <c r="B27" s="5" t="s">
        <v>53</v>
      </c>
      <c r="C27" s="3" t="s">
        <v>52</v>
      </c>
      <c r="D27" s="4">
        <v>2500</v>
      </c>
      <c r="E27" s="6">
        <v>2200</v>
      </c>
      <c r="F27" s="6">
        <v>300</v>
      </c>
      <c r="G27" s="3"/>
      <c r="H27" s="4"/>
      <c r="I27" s="4" t="s">
        <v>85</v>
      </c>
      <c r="J27" s="23"/>
    </row>
    <row r="28" ht="20" customHeight="1" spans="1:10">
      <c r="A28" s="4">
        <v>8</v>
      </c>
      <c r="B28" s="5" t="s">
        <v>54</v>
      </c>
      <c r="C28" s="3" t="s">
        <v>52</v>
      </c>
      <c r="D28" s="4">
        <v>2500</v>
      </c>
      <c r="E28" s="6">
        <v>2200</v>
      </c>
      <c r="F28" s="6">
        <v>300</v>
      </c>
      <c r="G28" s="3"/>
      <c r="H28" s="3"/>
      <c r="I28" s="4" t="s">
        <v>85</v>
      </c>
      <c r="J28" s="23"/>
    </row>
    <row r="29" ht="20" customHeight="1" spans="1:10">
      <c r="A29" s="4">
        <v>9</v>
      </c>
      <c r="B29" s="15" t="s">
        <v>55</v>
      </c>
      <c r="C29" s="3" t="s">
        <v>56</v>
      </c>
      <c r="D29" s="4">
        <v>2500</v>
      </c>
      <c r="E29" s="6">
        <v>2200</v>
      </c>
      <c r="F29" s="6">
        <v>300</v>
      </c>
      <c r="G29" s="3"/>
      <c r="H29" s="4"/>
      <c r="I29" s="4" t="s">
        <v>85</v>
      </c>
      <c r="J29" s="23"/>
    </row>
    <row r="30" ht="20" customHeight="1" spans="1:10">
      <c r="A30" s="4">
        <v>10</v>
      </c>
      <c r="B30" s="5" t="s">
        <v>57</v>
      </c>
      <c r="C30" s="3" t="s">
        <v>58</v>
      </c>
      <c r="D30" s="4">
        <v>2700</v>
      </c>
      <c r="E30" s="6">
        <v>2400</v>
      </c>
      <c r="F30" s="6">
        <v>300</v>
      </c>
      <c r="G30" s="3"/>
      <c r="H30" s="3"/>
      <c r="I30" s="4" t="s">
        <v>85</v>
      </c>
      <c r="J30" s="23"/>
    </row>
    <row r="31" ht="20" customHeight="1" spans="1:10">
      <c r="A31" s="4">
        <v>11</v>
      </c>
      <c r="B31" s="5" t="s">
        <v>78</v>
      </c>
      <c r="C31" s="3" t="s">
        <v>60</v>
      </c>
      <c r="D31" s="4">
        <v>2500</v>
      </c>
      <c r="E31" s="6">
        <v>2200</v>
      </c>
      <c r="F31" s="6">
        <v>300</v>
      </c>
      <c r="G31" s="4"/>
      <c r="H31" s="4"/>
      <c r="I31" s="4" t="s">
        <v>85</v>
      </c>
      <c r="J31" s="23"/>
    </row>
    <row r="32" ht="20" customHeight="1" spans="1:10">
      <c r="A32" s="4">
        <v>12</v>
      </c>
      <c r="B32" s="5" t="s">
        <v>61</v>
      </c>
      <c r="C32" s="3" t="s">
        <v>62</v>
      </c>
      <c r="D32" s="4">
        <v>3300</v>
      </c>
      <c r="E32" s="16">
        <v>2800</v>
      </c>
      <c r="F32" s="6">
        <v>300</v>
      </c>
      <c r="G32" s="3">
        <v>200</v>
      </c>
      <c r="H32" s="3"/>
      <c r="I32" s="4" t="s">
        <v>85</v>
      </c>
      <c r="J32" s="23"/>
    </row>
    <row r="33" ht="20" customHeight="1" spans="1:10">
      <c r="A33" s="4">
        <v>13</v>
      </c>
      <c r="B33" s="5" t="s">
        <v>63</v>
      </c>
      <c r="C33" s="3" t="s">
        <v>62</v>
      </c>
      <c r="D33" s="4">
        <v>3100</v>
      </c>
      <c r="E33" s="6">
        <v>2800</v>
      </c>
      <c r="F33" s="6">
        <v>300</v>
      </c>
      <c r="G33" s="3"/>
      <c r="H33" s="4"/>
      <c r="I33" s="4" t="s">
        <v>85</v>
      </c>
      <c r="J33" s="22" t="s">
        <v>23</v>
      </c>
    </row>
    <row r="34" ht="20" customHeight="1" spans="1:10">
      <c r="A34" s="4">
        <v>14</v>
      </c>
      <c r="B34" s="5" t="s">
        <v>64</v>
      </c>
      <c r="C34" s="3" t="s">
        <v>65</v>
      </c>
      <c r="D34" s="4">
        <v>3100</v>
      </c>
      <c r="E34" s="16">
        <v>2800</v>
      </c>
      <c r="F34" s="6">
        <v>300</v>
      </c>
      <c r="G34" s="3"/>
      <c r="H34" s="3"/>
      <c r="I34" s="4" t="s">
        <v>85</v>
      </c>
      <c r="J34" s="23"/>
    </row>
    <row r="35" ht="20" customHeight="1" spans="1:10">
      <c r="A35" s="17" t="s">
        <v>41</v>
      </c>
      <c r="B35" s="18"/>
      <c r="C35" s="3"/>
      <c r="D35" s="3">
        <f>SUM(D21:D34)</f>
        <v>37200</v>
      </c>
      <c r="E35" s="3">
        <v>32900</v>
      </c>
      <c r="F35" s="3">
        <v>4100</v>
      </c>
      <c r="G35" s="3">
        <v>200</v>
      </c>
      <c r="H35" s="3"/>
      <c r="I35" s="3"/>
      <c r="J35" s="28"/>
    </row>
    <row r="36" ht="20" customHeight="1" spans="1:10">
      <c r="A36" s="19" t="s">
        <v>66</v>
      </c>
      <c r="B36" s="19"/>
      <c r="C36" s="20"/>
      <c r="D36" s="19">
        <f>D15+D35</f>
        <v>67400</v>
      </c>
      <c r="E36" s="21">
        <v>62800</v>
      </c>
      <c r="F36" s="21">
        <v>6700</v>
      </c>
      <c r="G36" s="21">
        <v>400</v>
      </c>
      <c r="H36" s="21"/>
      <c r="I36" s="20"/>
      <c r="J36" s="20"/>
    </row>
  </sheetData>
  <mergeCells count="5">
    <mergeCell ref="A1:J1"/>
    <mergeCell ref="A15:C15"/>
    <mergeCell ref="A19:J19"/>
    <mergeCell ref="A35:B35"/>
    <mergeCell ref="A36:B36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2024年10月工资结算表（加30） (2)</vt:lpstr>
      <vt:lpstr>2024年10月工资发放表 (2)</vt:lpstr>
      <vt:lpstr>2024年10月工资原始表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joy</cp:lastModifiedBy>
  <dcterms:created xsi:type="dcterms:W3CDTF">2022-05-05T14:07:00Z</dcterms:created>
  <dcterms:modified xsi:type="dcterms:W3CDTF">2024-11-14T06:48:19Z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9444F0B530AA4E7B83D683EF250B2A2E_13</vt:lpwstr>
  </property>
  <property fmtid="{D5CDD505-2E9C-101B-9397-08002B2CF9AE}" pid="4" name="KSOProductBuildVer">
    <vt:lpwstr>2052-12.1.0.18608</vt:lpwstr>
  </property>
</Properties>
</file>