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024年11月工资结算表" sheetId="2" r:id="rId1"/>
    <sheet name="2024年11月工资发放表" sheetId="3" r:id="rId2"/>
    <sheet name="2024年11月工资原始表" sheetId="1" r:id="rId3"/>
  </sheets>
  <definedNames>
    <definedName name="_xlnm._FilterDatabase" localSheetId="2" hidden="1">'2024年11月工资原始表'!$A$2:$J$39</definedName>
    <definedName name="_xlnm._FilterDatabase" localSheetId="0" hidden="1">'2024年11月工资结算表'!$A$2:$R$37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<sst xmlns="http://schemas.openxmlformats.org/spreadsheetml/2006/main" count="310" uniqueCount="93">
  <si>
    <t>2024年11月份后勤服务中心南昌路校区外聘人员工资结算表（1值班）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</si>
  <si>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</si>
  <si>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</si>
  <si>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</si>
  <si>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</si>
  <si>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</si>
  <si>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</si>
  <si>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</si>
  <si>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</si>
  <si>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</si>
  <si>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</si>
  <si>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</si>
  <si>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</si>
  <si>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单位社保补费合计金额</t>
  </si>
  <si>
    <t>单位医保补费合计金额</t>
  </si>
  <si>
    <t>11月社保单位缓缴补费合计金额</t>
  </si>
  <si>
    <t>11月医保单位缓缴补费合计金额</t>
  </si>
  <si>
    <t>结算合计金额</t>
  </si>
  <si>
    <t>备注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</si>
  <si>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</si>
  <si>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</si>
  <si>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</si>
  <si>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</si>
  <si>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</si>
  <si>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</si>
  <si>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</si>
  <si>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</si>
  <si>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</si>
  <si>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哈提曼·努尔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</si>
  <si>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</si>
  <si>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</si>
  <si>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</si>
  <si>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</si>
  <si>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</si>
  <si>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</si>
  <si>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</si>
  <si>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</si>
  <si>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</si>
  <si>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</si>
  <si>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合计1</t>
  </si>
  <si>
    <t>2024年11月份后勤服务中心南昌路校区外聘人员结算表（2保洁）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</si>
  <si>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</si>
  <si>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</si>
  <si>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</si>
  <si>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</si>
  <si>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</si>
  <si>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</si>
  <si>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</si>
  <si>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</si>
  <si>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</si>
  <si>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</si>
  <si>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</si>
  <si>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</si>
  <si>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</si>
  <si>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</si>
  <si>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</si>
  <si>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</si>
  <si>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</si>
  <si>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</si>
  <si>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</si>
  <si>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</si>
  <si>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</si>
  <si>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</si>
  <si>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</si>
  <si>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</si>
  <si>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</si>
  <si>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</si>
  <si>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主校区后勤综合服务中心2024年11月劳务派遣人员工资表</t>
  </si>
  <si>
    <t>个人养老</t>
  </si>
  <si>
    <t>个人失业</t>
  </si>
  <si>
    <t>个人基本医疗</t>
  </si>
  <si>
    <t>个人大额医疗费</t>
  </si>
  <si>
    <t>个人社保合计金额</t>
  </si>
  <si>
    <t>个人社保补费合计金额</t>
  </si>
  <si>
    <t>个人医保保补费合计金额</t>
  </si>
  <si>
    <t>11月社保个人缓缴补费合计金额</t>
  </si>
  <si>
    <t>11月医保个人缓缴补费合计金额</t>
  </si>
  <si>
    <t>实发工资</t>
  </si>
  <si>
    <t>2024年11月份后勤服务中心南昌路校区外聘人员考核说明表（1值班）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</si>
  <si>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</si>
  <si>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</si>
  <si>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</si>
  <si>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</si>
  <si>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</si>
  <si>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</si>
  <si>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</si>
  <si>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</si>
  <si>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11月21日入职</t>
  </si>
  <si>
    <t>小计</t>
  </si>
  <si>
    <t>2024年11月份后勤服务中心南昌路校区外聘人员考核说明表（2保洁）</t>
  </si>
  <si>
    <t>10月1日入职</t>
  </si>
  <si>
    <t>8月1日入职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</si>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</sst>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name val="宋体"/>
      <charset val="134"/>
    </font>
    <font>
      <sz val="11"/>
      <color rgb="FFFF0000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7"/>
      <color indexed="8"/>
      <name val="宋体"/>
      <charset val="134"/>
    </font>
    <font>
      <sz val="12"/>
      <color rgb="FFFF0000"/>
      <name val="宋体"/>
      <charset val="134"/>
    </font>
    <font>
      <sz val="7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</font>
    <font>
      <b/>
      <sz val="14"/>
      <name val="仿宋_GB2312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1"/>
      <name val="仿宋_GB2312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7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37" fillId="9" borderId="10" applyNumberFormat="0" applyAlignment="0" applyProtection="0">
      <alignment vertical="center"/>
    </xf>
    <xf numFmtId="0" fontId="38" fillId="9" borderId="9" applyNumberFormat="0" applyAlignment="0" applyProtection="0">
      <alignment vertical="center"/>
    </xf>
    <xf numFmtId="0" fontId="39" fillId="10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11" fillId="0" borderId="1" xfId="0" applyNumberFormat="1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>
      <alignment vertical="center"/>
    </xf>
    <xf numFmtId="0" fontId="14" fillId="0" borderId="1" xfId="0" applyNumberFormat="1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0" fontId="15" fillId="0" borderId="1" xfId="0" applyNumberFormat="1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18" fillId="3" borderId="0" xfId="49" applyFont="1" applyFill="1" applyBorder="1" applyAlignment="1">
      <alignment horizontal="center" vertical="center"/>
    </xf>
    <xf numFmtId="0" fontId="19" fillId="0" borderId="0" xfId="49" applyFont="1" applyFill="1" applyBorder="1" applyAlignment="1">
      <alignment horizontal="center" vertical="center" shrinkToFit="1"/>
    </xf>
    <xf numFmtId="0" fontId="20" fillId="4" borderId="5" xfId="50" applyFont="1" applyFill="1" applyBorder="1" applyAlignment="1">
      <alignment horizontal="center" vertical="center" wrapText="1"/>
    </xf>
    <xf numFmtId="0" fontId="20" fillId="4" borderId="5" xfId="50" applyFont="1" applyFill="1" applyBorder="1" applyAlignment="1">
      <alignment horizontal="center" vertical="center" shrinkToFit="1"/>
    </xf>
    <xf numFmtId="0" fontId="21" fillId="0" borderId="5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2" fillId="3" borderId="0" xfId="49" applyFont="1" applyFill="1" applyBorder="1" applyAlignment="1">
      <alignment horizontal="center" vertical="center"/>
    </xf>
    <xf numFmtId="0" fontId="23" fillId="0" borderId="0" xfId="49" applyFont="1" applyFill="1" applyBorder="1" applyAlignment="1">
      <alignment horizontal="center" vertical="center" shrinkToFit="1"/>
    </xf>
    <xf numFmtId="0" fontId="24" fillId="3" borderId="0" xfId="49" applyFont="1" applyFill="1" applyBorder="1" applyAlignment="1">
      <alignment horizontal="center" vertical="center" shrinkToFit="1"/>
    </xf>
    <xf numFmtId="0" fontId="24" fillId="3" borderId="0" xfId="49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/>
    </xf>
    <xf numFmtId="176" fontId="18" fillId="3" borderId="0" xfId="49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5" fillId="0" borderId="5" xfId="49" applyFont="1" applyFill="1" applyBorder="1" applyAlignment="1">
      <alignment horizontal="center" vertical="center" wrapText="1"/>
    </xf>
    <xf numFmtId="0" fontId="25" fillId="2" borderId="5" xfId="49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 shrinkToFit="1"/>
    </xf>
    <xf numFmtId="0" fontId="23" fillId="5" borderId="0" xfId="49" applyFont="1" applyFill="1" applyBorder="1" applyAlignment="1">
      <alignment horizontal="center" vertical="center" shrinkToFit="1"/>
    </xf>
    <xf numFmtId="0" fontId="26" fillId="4" borderId="1" xfId="50" applyFont="1" applyFill="1" applyBorder="1" applyAlignment="1">
      <alignment horizontal="center" vertical="center" wrapText="1"/>
    </xf>
    <xf numFmtId="0" fontId="26" fillId="6" borderId="1" xfId="50" applyFont="1" applyFill="1" applyBorder="1" applyAlignment="1">
      <alignment horizontal="center" vertical="center" shrinkToFit="1"/>
    </xf>
    <xf numFmtId="0" fontId="26" fillId="4" borderId="1" xfId="50" applyFont="1" applyFill="1" applyBorder="1" applyAlignment="1">
      <alignment horizontal="center" vertical="center" shrinkToFit="1"/>
    </xf>
    <xf numFmtId="0" fontId="27" fillId="2" borderId="1" xfId="49" applyFont="1" applyFill="1" applyBorder="1" applyAlignment="1">
      <alignment horizontal="center" vertical="center" wrapText="1"/>
    </xf>
    <xf numFmtId="0" fontId="27" fillId="0" borderId="1" xfId="49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shrinkToFit="1"/>
    </xf>
    <xf numFmtId="0" fontId="5" fillId="5" borderId="1" xfId="0" applyNumberFormat="1" applyFon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22" fillId="3" borderId="0" xfId="49" applyFont="1" applyFill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shrinkToFit="1"/>
    </xf>
    <xf numFmtId="0" fontId="4" fillId="5" borderId="1" xfId="0" applyNumberFormat="1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8" fillId="5" borderId="1" xfId="0" applyNumberFormat="1" applyFont="1" applyFill="1" applyBorder="1" applyAlignment="1">
      <alignment horizontal="center" vertical="center" shrinkToFit="1"/>
    </xf>
    <xf numFmtId="0" fontId="0" fillId="5" borderId="3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4" fillId="3" borderId="0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workbookViewId="0">
      <selection activeCell="Q20" sqref="Q20"/>
    </sheetView>
  </sheetViews>
  <sheetFormatPr defaultColWidth="8.88888888888889" defaultRowHeight="14.4"/>
  <cols>
    <col min="1" max="1" width="6.55555555555556" customWidth="1"/>
    <col min="2" max="2" width="18.4444444444444" style="68" customWidth="1"/>
    <col min="3" max="3" width="12.6666666666667" customWidth="1"/>
    <col min="4" max="4" width="9.66666666666667"/>
    <col min="6" max="6" width="9.66666666666667"/>
    <col min="11" max="11" width="9.66666666666667"/>
    <col min="12" max="12" width="11.2222222222222" customWidth="1"/>
    <col min="13" max="14" width="13.7777777777778" customWidth="1"/>
    <col min="15" max="16" width="14.3333333333333" customWidth="1"/>
    <col min="17" max="17" width="10.6666666666667"/>
    <col min="19" max="19" width="10.6666666666667"/>
  </cols>
  <sheetData>
    <row r="1" s="37" customFormat="1" ht="29" customHeight="1" spans="1:18">
      <c r="A1" s="54" t="s">
        <v>0</v>
      </c>
      <c r="B1" s="69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88"/>
      <c r="R1" s="57"/>
    </row>
    <row r="2" s="38" customFormat="1" ht="68" customHeight="1" spans="1:18">
      <c r="A2" s="70" t="s">
        <v>1</v>
      </c>
      <c r="B2" s="71" t="s">
        <v>2</v>
      </c>
      <c r="C2" s="72" t="s">
        <v>3</v>
      </c>
      <c r="D2" s="70" t="s">
        <v>4</v>
      </c>
      <c r="E2" s="73" t="s">
        <v>5</v>
      </c>
      <c r="F2" s="74" t="s">
        <v>6</v>
      </c>
      <c r="G2" s="74" t="s">
        <v>7</v>
      </c>
      <c r="H2" s="74" t="s">
        <v>8</v>
      </c>
      <c r="I2" s="74" t="s">
        <v>9</v>
      </c>
      <c r="J2" s="74" t="s">
        <v>10</v>
      </c>
      <c r="K2" s="87" t="s">
        <v>11</v>
      </c>
      <c r="L2" s="87" t="s">
        <v>12</v>
      </c>
      <c r="M2" s="74" t="s">
        <v>13</v>
      </c>
      <c r="N2" s="73" t="s">
        <v>14</v>
      </c>
      <c r="O2" s="74" t="s">
        <v>15</v>
      </c>
      <c r="P2" s="74" t="s">
        <v>16</v>
      </c>
      <c r="Q2" s="87" t="s">
        <v>17</v>
      </c>
      <c r="R2" s="30" t="s">
        <v>18</v>
      </c>
    </row>
    <row r="3" s="2" customFormat="1" ht="22" customHeight="1" spans="1:18">
      <c r="A3" s="5">
        <v>1</v>
      </c>
      <c r="B3" s="75" t="s">
        <v>19</v>
      </c>
      <c r="C3" s="5" t="s">
        <v>20</v>
      </c>
      <c r="D3" s="5">
        <v>2500</v>
      </c>
      <c r="E3" s="46">
        <v>4999</v>
      </c>
      <c r="F3" s="46">
        <v>799.84</v>
      </c>
      <c r="G3" s="46">
        <v>25</v>
      </c>
      <c r="H3" s="46">
        <v>64.99</v>
      </c>
      <c r="I3" s="46">
        <v>409.92</v>
      </c>
      <c r="J3" s="46">
        <v>5</v>
      </c>
      <c r="K3" s="46">
        <f t="shared" ref="K3:K16" si="0">J3+I3+H3+G3+F3</f>
        <v>1304.75</v>
      </c>
      <c r="L3" s="46">
        <v>88</v>
      </c>
      <c r="M3" s="46">
        <v>0</v>
      </c>
      <c r="N3" s="46">
        <v>0</v>
      </c>
      <c r="O3" s="46">
        <v>0</v>
      </c>
      <c r="P3" s="46">
        <v>0</v>
      </c>
      <c r="Q3" s="46">
        <f t="shared" ref="Q3:Q16" si="1">D3+K3+L3+M3+N3+O3+P3</f>
        <v>3892.75</v>
      </c>
      <c r="R3" s="46"/>
    </row>
    <row r="4" s="2" customFormat="1" ht="22" customHeight="1" spans="1:18">
      <c r="A4" s="5">
        <v>2</v>
      </c>
      <c r="B4" s="75" t="s">
        <v>21</v>
      </c>
      <c r="C4" s="5" t="s">
        <v>20</v>
      </c>
      <c r="D4" s="5">
        <v>2500</v>
      </c>
      <c r="E4" s="46">
        <v>4999</v>
      </c>
      <c r="F4" s="46">
        <v>799.84</v>
      </c>
      <c r="G4" s="46">
        <v>25</v>
      </c>
      <c r="H4" s="46">
        <v>64.99</v>
      </c>
      <c r="I4" s="46">
        <v>409.92</v>
      </c>
      <c r="J4" s="46">
        <v>5</v>
      </c>
      <c r="K4" s="46">
        <f t="shared" si="0"/>
        <v>1304.75</v>
      </c>
      <c r="L4" s="46">
        <v>88</v>
      </c>
      <c r="M4" s="46">
        <v>0</v>
      </c>
      <c r="N4" s="46">
        <v>0</v>
      </c>
      <c r="O4" s="46">
        <v>0</v>
      </c>
      <c r="P4" s="46">
        <v>0</v>
      </c>
      <c r="Q4" s="46">
        <f t="shared" si="1"/>
        <v>3892.75</v>
      </c>
      <c r="R4" s="46"/>
    </row>
    <row r="5" s="2" customFormat="1" ht="22" customHeight="1" spans="1:18">
      <c r="A5" s="5">
        <v>3</v>
      </c>
      <c r="B5" s="75" t="s">
        <v>22</v>
      </c>
      <c r="C5" s="5" t="s">
        <v>23</v>
      </c>
      <c r="D5" s="5">
        <v>2500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f t="shared" si="0"/>
        <v>0</v>
      </c>
      <c r="L5" s="46">
        <v>88</v>
      </c>
      <c r="M5" s="46">
        <v>0</v>
      </c>
      <c r="N5" s="46">
        <v>0</v>
      </c>
      <c r="O5" s="46">
        <v>0</v>
      </c>
      <c r="P5" s="46">
        <v>0</v>
      </c>
      <c r="Q5" s="46">
        <f t="shared" si="1"/>
        <v>2588</v>
      </c>
      <c r="R5" s="46"/>
    </row>
    <row r="6" s="2" customFormat="1" ht="22" customHeight="1" spans="1:18">
      <c r="A6" s="5">
        <v>4</v>
      </c>
      <c r="B6" s="75" t="s">
        <v>24</v>
      </c>
      <c r="C6" s="5" t="s">
        <v>23</v>
      </c>
      <c r="D6" s="5">
        <v>2500</v>
      </c>
      <c r="E6" s="46">
        <v>4999</v>
      </c>
      <c r="F6" s="46">
        <v>799.84</v>
      </c>
      <c r="G6" s="46">
        <v>25</v>
      </c>
      <c r="H6" s="46">
        <v>64.99</v>
      </c>
      <c r="I6" s="46">
        <v>409.92</v>
      </c>
      <c r="J6" s="46">
        <v>5</v>
      </c>
      <c r="K6" s="46">
        <f t="shared" si="0"/>
        <v>1304.75</v>
      </c>
      <c r="L6" s="46">
        <v>88</v>
      </c>
      <c r="M6" s="46">
        <v>0</v>
      </c>
      <c r="N6" s="46">
        <v>0</v>
      </c>
      <c r="O6" s="46">
        <v>0</v>
      </c>
      <c r="P6" s="46">
        <v>0</v>
      </c>
      <c r="Q6" s="46">
        <f t="shared" si="1"/>
        <v>3892.75</v>
      </c>
      <c r="R6" s="46"/>
    </row>
    <row r="7" s="2" customFormat="1" ht="22" customHeight="1" spans="1:18">
      <c r="A7" s="5">
        <v>5</v>
      </c>
      <c r="B7" s="75" t="s">
        <v>25</v>
      </c>
      <c r="C7" s="5" t="s">
        <v>26</v>
      </c>
      <c r="D7" s="5">
        <v>2700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f t="shared" si="0"/>
        <v>0</v>
      </c>
      <c r="L7" s="46">
        <v>88</v>
      </c>
      <c r="M7" s="46">
        <v>0</v>
      </c>
      <c r="N7" s="46">
        <v>0</v>
      </c>
      <c r="O7" s="46">
        <v>0</v>
      </c>
      <c r="P7" s="46">
        <v>0</v>
      </c>
      <c r="Q7" s="46">
        <f t="shared" si="1"/>
        <v>2788</v>
      </c>
      <c r="R7" s="46"/>
    </row>
    <row r="8" s="2" customFormat="1" ht="22" customHeight="1" spans="1:18">
      <c r="A8" s="5">
        <v>6</v>
      </c>
      <c r="B8" s="75" t="s">
        <v>27</v>
      </c>
      <c r="C8" s="5" t="s">
        <v>26</v>
      </c>
      <c r="D8" s="5">
        <v>2500</v>
      </c>
      <c r="E8" s="46">
        <v>4999</v>
      </c>
      <c r="F8" s="46">
        <v>799.84</v>
      </c>
      <c r="G8" s="46">
        <v>25</v>
      </c>
      <c r="H8" s="46">
        <v>64.99</v>
      </c>
      <c r="I8" s="46">
        <v>409.92</v>
      </c>
      <c r="J8" s="46">
        <v>5</v>
      </c>
      <c r="K8" s="46">
        <f t="shared" si="0"/>
        <v>1304.75</v>
      </c>
      <c r="L8" s="46">
        <v>88</v>
      </c>
      <c r="M8" s="46">
        <v>0</v>
      </c>
      <c r="N8" s="46">
        <v>0</v>
      </c>
      <c r="O8" s="46">
        <v>0</v>
      </c>
      <c r="P8" s="46">
        <v>0</v>
      </c>
      <c r="Q8" s="46">
        <f t="shared" si="1"/>
        <v>3892.75</v>
      </c>
      <c r="R8" s="46"/>
    </row>
    <row r="9" s="2" customFormat="1" ht="22" customHeight="1" spans="1:18">
      <c r="A9" s="5">
        <v>7</v>
      </c>
      <c r="B9" s="75" t="s">
        <v>28</v>
      </c>
      <c r="C9" s="5" t="s">
        <v>26</v>
      </c>
      <c r="D9" s="5">
        <v>2500</v>
      </c>
      <c r="E9" s="46">
        <v>4999</v>
      </c>
      <c r="F9" s="46">
        <v>799.84</v>
      </c>
      <c r="G9" s="46">
        <v>25</v>
      </c>
      <c r="H9" s="46">
        <v>64.99</v>
      </c>
      <c r="I9" s="46">
        <v>409.92</v>
      </c>
      <c r="J9" s="46">
        <v>5</v>
      </c>
      <c r="K9" s="46">
        <f t="shared" si="0"/>
        <v>1304.75</v>
      </c>
      <c r="L9" s="46">
        <v>88</v>
      </c>
      <c r="M9" s="46">
        <v>0</v>
      </c>
      <c r="N9" s="46">
        <v>0</v>
      </c>
      <c r="O9" s="46">
        <v>0</v>
      </c>
      <c r="P9" s="46">
        <v>0</v>
      </c>
      <c r="Q9" s="46">
        <f t="shared" si="1"/>
        <v>3892.75</v>
      </c>
      <c r="R9" s="46"/>
    </row>
    <row r="10" s="2" customFormat="1" ht="22" customHeight="1" spans="1:18">
      <c r="A10" s="5">
        <v>8</v>
      </c>
      <c r="B10" s="75" t="s">
        <v>29</v>
      </c>
      <c r="C10" s="5" t="s">
        <v>26</v>
      </c>
      <c r="D10" s="5">
        <v>2500</v>
      </c>
      <c r="E10" s="46">
        <v>4999</v>
      </c>
      <c r="F10" s="46">
        <v>799.84</v>
      </c>
      <c r="G10" s="46">
        <v>25</v>
      </c>
      <c r="H10" s="46">
        <v>64.99</v>
      </c>
      <c r="I10" s="46">
        <v>409.92</v>
      </c>
      <c r="J10" s="46">
        <v>5</v>
      </c>
      <c r="K10" s="46">
        <f t="shared" si="0"/>
        <v>1304.75</v>
      </c>
      <c r="L10" s="46">
        <v>88</v>
      </c>
      <c r="M10" s="46">
        <v>0</v>
      </c>
      <c r="N10" s="46">
        <v>0</v>
      </c>
      <c r="O10" s="46">
        <v>0</v>
      </c>
      <c r="P10" s="46">
        <v>0</v>
      </c>
      <c r="Q10" s="46">
        <f t="shared" si="1"/>
        <v>3892.75</v>
      </c>
      <c r="R10" s="46"/>
    </row>
    <row r="11" s="2" customFormat="1" ht="22" customHeight="1" spans="1:18">
      <c r="A11" s="5">
        <v>9</v>
      </c>
      <c r="B11" s="75" t="s">
        <v>30</v>
      </c>
      <c r="C11" s="5" t="s">
        <v>31</v>
      </c>
      <c r="D11" s="5">
        <v>833.34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f t="shared" si="0"/>
        <v>0</v>
      </c>
      <c r="L11" s="46">
        <v>88</v>
      </c>
      <c r="M11" s="46">
        <v>0</v>
      </c>
      <c r="N11" s="46">
        <v>0</v>
      </c>
      <c r="O11" s="46">
        <v>0</v>
      </c>
      <c r="P11" s="46">
        <v>0</v>
      </c>
      <c r="Q11" s="46">
        <f t="shared" si="1"/>
        <v>921.34</v>
      </c>
      <c r="R11" s="46"/>
    </row>
    <row r="12" s="2" customFormat="1" ht="22" customHeight="1" spans="1:18">
      <c r="A12" s="5">
        <v>10</v>
      </c>
      <c r="B12" s="75" t="s">
        <v>32</v>
      </c>
      <c r="C12" s="5" t="s">
        <v>31</v>
      </c>
      <c r="D12" s="5">
        <v>2500</v>
      </c>
      <c r="E12" s="46">
        <v>4999</v>
      </c>
      <c r="F12" s="46">
        <v>799.84</v>
      </c>
      <c r="G12" s="46">
        <v>25</v>
      </c>
      <c r="H12" s="46">
        <v>64.99</v>
      </c>
      <c r="I12" s="46">
        <v>409.92</v>
      </c>
      <c r="J12" s="46">
        <v>5</v>
      </c>
      <c r="K12" s="46">
        <f t="shared" si="0"/>
        <v>1304.75</v>
      </c>
      <c r="L12" s="46">
        <v>88</v>
      </c>
      <c r="M12" s="46">
        <v>0</v>
      </c>
      <c r="N12" s="46">
        <v>0</v>
      </c>
      <c r="O12" s="46">
        <v>0</v>
      </c>
      <c r="P12" s="46">
        <v>0</v>
      </c>
      <c r="Q12" s="46">
        <f t="shared" si="1"/>
        <v>3892.75</v>
      </c>
      <c r="R12" s="46"/>
    </row>
    <row r="13" s="2" customFormat="1" ht="22" customHeight="1" spans="1:18">
      <c r="A13" s="5">
        <v>11</v>
      </c>
      <c r="B13" s="76" t="s">
        <v>33</v>
      </c>
      <c r="C13" s="10" t="s">
        <v>34</v>
      </c>
      <c r="D13" s="10">
        <v>3500</v>
      </c>
      <c r="E13" s="46">
        <v>4999</v>
      </c>
      <c r="F13" s="46">
        <v>799.84</v>
      </c>
      <c r="G13" s="46">
        <v>25</v>
      </c>
      <c r="H13" s="46">
        <v>64.99</v>
      </c>
      <c r="I13" s="46">
        <v>409.92</v>
      </c>
      <c r="J13" s="46">
        <v>5</v>
      </c>
      <c r="K13" s="46">
        <f t="shared" si="0"/>
        <v>1304.75</v>
      </c>
      <c r="L13" s="46">
        <v>88</v>
      </c>
      <c r="M13" s="46">
        <v>0</v>
      </c>
      <c r="N13" s="46">
        <v>0</v>
      </c>
      <c r="O13" s="46">
        <v>0</v>
      </c>
      <c r="P13" s="46">
        <v>0</v>
      </c>
      <c r="Q13" s="46">
        <f t="shared" si="1"/>
        <v>4892.75</v>
      </c>
      <c r="R13" s="46"/>
    </row>
    <row r="14" s="2" customFormat="1" ht="22" customHeight="1" spans="1:18">
      <c r="A14" s="5">
        <v>12</v>
      </c>
      <c r="B14" s="75" t="s">
        <v>35</v>
      </c>
      <c r="C14" s="5" t="s">
        <v>34</v>
      </c>
      <c r="D14" s="5">
        <v>2500</v>
      </c>
      <c r="E14" s="46">
        <v>4999</v>
      </c>
      <c r="F14" s="46">
        <v>799.84</v>
      </c>
      <c r="G14" s="46">
        <v>25</v>
      </c>
      <c r="H14" s="46">
        <v>64.99</v>
      </c>
      <c r="I14" s="46">
        <v>409.92</v>
      </c>
      <c r="J14" s="46">
        <v>5</v>
      </c>
      <c r="K14" s="46">
        <f t="shared" si="0"/>
        <v>1304.75</v>
      </c>
      <c r="L14" s="46">
        <v>88</v>
      </c>
      <c r="M14" s="46">
        <v>0</v>
      </c>
      <c r="N14" s="46">
        <v>0</v>
      </c>
      <c r="O14" s="46">
        <v>0</v>
      </c>
      <c r="P14" s="46">
        <v>0</v>
      </c>
      <c r="Q14" s="46">
        <f t="shared" si="1"/>
        <v>3892.75</v>
      </c>
      <c r="R14" s="46"/>
    </row>
    <row r="15" s="2" customFormat="1" ht="22" customHeight="1" spans="1:18">
      <c r="A15" s="5">
        <v>13</v>
      </c>
      <c r="B15" s="75" t="s">
        <v>36</v>
      </c>
      <c r="C15" s="5" t="s">
        <v>37</v>
      </c>
      <c r="D15" s="5">
        <v>2500</v>
      </c>
      <c r="E15" s="46">
        <v>4999</v>
      </c>
      <c r="F15" s="46">
        <v>799.84</v>
      </c>
      <c r="G15" s="46">
        <v>25</v>
      </c>
      <c r="H15" s="46">
        <v>64.99</v>
      </c>
      <c r="I15" s="46">
        <v>409.92</v>
      </c>
      <c r="J15" s="46">
        <v>5</v>
      </c>
      <c r="K15" s="46">
        <f t="shared" si="0"/>
        <v>1304.75</v>
      </c>
      <c r="L15" s="46">
        <v>88</v>
      </c>
      <c r="M15" s="46">
        <v>0</v>
      </c>
      <c r="N15" s="46">
        <v>0</v>
      </c>
      <c r="O15" s="46">
        <v>0</v>
      </c>
      <c r="P15" s="46">
        <v>0</v>
      </c>
      <c r="Q15" s="46">
        <f t="shared" si="1"/>
        <v>3892.75</v>
      </c>
      <c r="R15" s="46"/>
    </row>
    <row r="16" s="2" customFormat="1" ht="22" customHeight="1" spans="1:18">
      <c r="A16" s="5">
        <v>14</v>
      </c>
      <c r="B16" s="77" t="s">
        <v>38</v>
      </c>
      <c r="C16" s="5" t="s">
        <v>37</v>
      </c>
      <c r="D16" s="5">
        <v>2500</v>
      </c>
      <c r="E16" s="46">
        <v>4999</v>
      </c>
      <c r="F16" s="46">
        <v>799.84</v>
      </c>
      <c r="G16" s="46">
        <v>25</v>
      </c>
      <c r="H16" s="46">
        <v>64.99</v>
      </c>
      <c r="I16" s="46">
        <v>409.92</v>
      </c>
      <c r="J16" s="46">
        <v>5</v>
      </c>
      <c r="K16" s="46">
        <f t="shared" si="0"/>
        <v>1304.75</v>
      </c>
      <c r="L16" s="46">
        <v>88</v>
      </c>
      <c r="M16" s="46">
        <v>0</v>
      </c>
      <c r="N16" s="46">
        <v>0</v>
      </c>
      <c r="O16" s="46">
        <v>0</v>
      </c>
      <c r="P16" s="46">
        <v>0</v>
      </c>
      <c r="Q16" s="46">
        <f t="shared" si="1"/>
        <v>3892.75</v>
      </c>
      <c r="R16" s="46"/>
    </row>
    <row r="17" s="2" customFormat="1" ht="22" customHeight="1" spans="1:18">
      <c r="A17" s="78" t="s">
        <v>39</v>
      </c>
      <c r="B17" s="79"/>
      <c r="C17" s="80"/>
      <c r="D17" s="53">
        <f>SUM(D3:D16)</f>
        <v>34533.34</v>
      </c>
      <c r="E17" s="53">
        <f>SUM(E3:E16)</f>
        <v>54989</v>
      </c>
      <c r="F17" s="53">
        <f t="shared" ref="F17:R17" si="2">SUM(F3:F16)</f>
        <v>8798.24</v>
      </c>
      <c r="G17" s="53">
        <f t="shared" si="2"/>
        <v>275</v>
      </c>
      <c r="H17" s="53">
        <f t="shared" si="2"/>
        <v>714.89</v>
      </c>
      <c r="I17" s="53">
        <f t="shared" si="2"/>
        <v>4509.12</v>
      </c>
      <c r="J17" s="53">
        <f t="shared" si="2"/>
        <v>55</v>
      </c>
      <c r="K17" s="53">
        <f t="shared" si="2"/>
        <v>14352.25</v>
      </c>
      <c r="L17" s="53">
        <f t="shared" si="2"/>
        <v>1232</v>
      </c>
      <c r="M17" s="53">
        <f>SUM(M3:M16)</f>
        <v>0</v>
      </c>
      <c r="N17" s="53">
        <f>SUM(N3:N16)</f>
        <v>0</v>
      </c>
      <c r="O17" s="53">
        <f>SUM(O3:O16)</f>
        <v>0</v>
      </c>
      <c r="P17" s="53">
        <f>SUM(P3:P16)</f>
        <v>0</v>
      </c>
      <c r="Q17" s="53">
        <f>SUM(Q3:Q16)</f>
        <v>50117.59</v>
      </c>
      <c r="R17" s="46"/>
    </row>
    <row r="18" s="37" customFormat="1" ht="31" customHeight="1" spans="1:18">
      <c r="A18" s="81" t="s">
        <v>40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s="38" customFormat="1" ht="57" customHeight="1" spans="1:18">
      <c r="A19" s="70" t="s">
        <v>1</v>
      </c>
      <c r="B19" s="71" t="s">
        <v>2</v>
      </c>
      <c r="C19" s="72" t="s">
        <v>3</v>
      </c>
      <c r="D19" s="70" t="s">
        <v>4</v>
      </c>
      <c r="E19" s="73" t="s">
        <v>5</v>
      </c>
      <c r="F19" s="74" t="s">
        <v>6</v>
      </c>
      <c r="G19" s="74" t="s">
        <v>7</v>
      </c>
      <c r="H19" s="74" t="s">
        <v>8</v>
      </c>
      <c r="I19" s="74" t="s">
        <v>9</v>
      </c>
      <c r="J19" s="74" t="s">
        <v>10</v>
      </c>
      <c r="K19" s="87" t="s">
        <v>11</v>
      </c>
      <c r="L19" s="87" t="s">
        <v>12</v>
      </c>
      <c r="M19" s="74" t="s">
        <v>13</v>
      </c>
      <c r="N19" s="73" t="s">
        <v>14</v>
      </c>
      <c r="O19" s="74" t="s">
        <v>15</v>
      </c>
      <c r="P19" s="74" t="s">
        <v>16</v>
      </c>
      <c r="Q19" s="87" t="s">
        <v>17</v>
      </c>
      <c r="R19" s="30" t="s">
        <v>18</v>
      </c>
    </row>
    <row r="20" s="2" customFormat="1" ht="24" customHeight="1" spans="1:18">
      <c r="A20" s="5">
        <v>1</v>
      </c>
      <c r="B20" s="82" t="s">
        <v>41</v>
      </c>
      <c r="C20" s="5" t="s">
        <v>42</v>
      </c>
      <c r="D20" s="5">
        <v>2500</v>
      </c>
      <c r="E20" s="46">
        <v>4999</v>
      </c>
      <c r="F20" s="46">
        <v>799.84</v>
      </c>
      <c r="G20" s="46">
        <v>25</v>
      </c>
      <c r="H20" s="46">
        <v>64.99</v>
      </c>
      <c r="I20" s="46">
        <v>409.92</v>
      </c>
      <c r="J20" s="46">
        <v>5</v>
      </c>
      <c r="K20" s="46">
        <f t="shared" ref="K20:K35" si="3">J20+I20+H20+G20+F20</f>
        <v>1304.75</v>
      </c>
      <c r="L20" s="46">
        <v>88</v>
      </c>
      <c r="M20" s="46">
        <v>0</v>
      </c>
      <c r="N20" s="46">
        <v>0</v>
      </c>
      <c r="O20" s="46">
        <v>0</v>
      </c>
      <c r="P20" s="46">
        <v>0</v>
      </c>
      <c r="Q20" s="46">
        <f t="shared" ref="Q20:Q35" si="4">D20+K20+L20+M20+N20+O20+P20</f>
        <v>3892.75</v>
      </c>
      <c r="R20" s="46"/>
    </row>
    <row r="21" s="2" customFormat="1" ht="24" customHeight="1" spans="1:18">
      <c r="A21" s="5">
        <v>2</v>
      </c>
      <c r="B21" s="83" t="s">
        <v>43</v>
      </c>
      <c r="C21" s="4" t="s">
        <v>42</v>
      </c>
      <c r="D21" s="5">
        <v>2500</v>
      </c>
      <c r="E21" s="46">
        <v>4999</v>
      </c>
      <c r="F21" s="46">
        <v>799.84</v>
      </c>
      <c r="G21" s="46">
        <v>25</v>
      </c>
      <c r="H21" s="46">
        <v>64.99</v>
      </c>
      <c r="I21" s="46">
        <v>409.92</v>
      </c>
      <c r="J21" s="46">
        <v>5</v>
      </c>
      <c r="K21" s="46">
        <f t="shared" si="3"/>
        <v>1304.75</v>
      </c>
      <c r="L21" s="46">
        <v>88</v>
      </c>
      <c r="M21" s="46">
        <v>0</v>
      </c>
      <c r="N21" s="46">
        <v>0</v>
      </c>
      <c r="O21" s="46">
        <v>0</v>
      </c>
      <c r="P21" s="46">
        <v>0</v>
      </c>
      <c r="Q21" s="46">
        <f t="shared" si="4"/>
        <v>3892.75</v>
      </c>
      <c r="R21" s="46"/>
    </row>
    <row r="22" s="2" customFormat="1" ht="24" customHeight="1" spans="1:18">
      <c r="A22" s="5">
        <v>3</v>
      </c>
      <c r="B22" s="82" t="s">
        <v>44</v>
      </c>
      <c r="C22" s="5" t="s">
        <v>45</v>
      </c>
      <c r="D22" s="5">
        <v>2500</v>
      </c>
      <c r="E22" s="46">
        <v>4999</v>
      </c>
      <c r="F22" s="46">
        <v>799.84</v>
      </c>
      <c r="G22" s="46">
        <v>25</v>
      </c>
      <c r="H22" s="46">
        <v>64.99</v>
      </c>
      <c r="I22" s="46">
        <v>409.92</v>
      </c>
      <c r="J22" s="46">
        <v>5</v>
      </c>
      <c r="K22" s="46">
        <f t="shared" si="3"/>
        <v>1304.75</v>
      </c>
      <c r="L22" s="46">
        <v>88</v>
      </c>
      <c r="M22" s="46">
        <v>0</v>
      </c>
      <c r="N22" s="46">
        <v>0</v>
      </c>
      <c r="O22" s="46">
        <v>0</v>
      </c>
      <c r="P22" s="46">
        <v>0</v>
      </c>
      <c r="Q22" s="46">
        <f t="shared" si="4"/>
        <v>3892.75</v>
      </c>
      <c r="R22" s="46"/>
    </row>
    <row r="23" s="2" customFormat="1" ht="24" customHeight="1" spans="1:18">
      <c r="A23" s="5">
        <v>4</v>
      </c>
      <c r="B23" s="82" t="s">
        <v>46</v>
      </c>
      <c r="C23" s="5" t="s">
        <v>45</v>
      </c>
      <c r="D23" s="5">
        <v>2500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f t="shared" si="3"/>
        <v>0</v>
      </c>
      <c r="L23" s="46">
        <v>88</v>
      </c>
      <c r="M23" s="46">
        <v>0</v>
      </c>
      <c r="N23" s="46">
        <v>0</v>
      </c>
      <c r="O23" s="46">
        <v>0</v>
      </c>
      <c r="P23" s="46">
        <v>0</v>
      </c>
      <c r="Q23" s="46">
        <f t="shared" si="4"/>
        <v>2588</v>
      </c>
      <c r="R23" s="46"/>
    </row>
    <row r="24" s="2" customFormat="1" ht="24" customHeight="1" spans="1:18">
      <c r="A24" s="5">
        <v>5</v>
      </c>
      <c r="B24" s="83" t="s">
        <v>47</v>
      </c>
      <c r="C24" s="5" t="s">
        <v>48</v>
      </c>
      <c r="D24" s="5">
        <v>2500</v>
      </c>
      <c r="E24" s="46">
        <v>4999</v>
      </c>
      <c r="F24" s="46">
        <v>799.84</v>
      </c>
      <c r="G24" s="46">
        <v>25</v>
      </c>
      <c r="H24" s="46">
        <v>64.99</v>
      </c>
      <c r="I24" s="46">
        <v>409.92</v>
      </c>
      <c r="J24" s="46">
        <v>5</v>
      </c>
      <c r="K24" s="46">
        <f t="shared" si="3"/>
        <v>1304.75</v>
      </c>
      <c r="L24" s="46">
        <v>88</v>
      </c>
      <c r="M24" s="46">
        <v>0</v>
      </c>
      <c r="N24" s="46">
        <v>0</v>
      </c>
      <c r="O24" s="46">
        <v>0</v>
      </c>
      <c r="P24" s="46">
        <v>0</v>
      </c>
      <c r="Q24" s="46">
        <f t="shared" si="4"/>
        <v>3892.75</v>
      </c>
      <c r="R24" s="46"/>
    </row>
    <row r="25" s="2" customFormat="1" ht="24" customHeight="1" spans="1:18">
      <c r="A25" s="5">
        <v>6</v>
      </c>
      <c r="B25" s="84" t="s">
        <v>49</v>
      </c>
      <c r="C25" s="4" t="s">
        <v>50</v>
      </c>
      <c r="D25" s="5">
        <v>2500</v>
      </c>
      <c r="E25" s="46">
        <v>4999</v>
      </c>
      <c r="F25" s="46">
        <v>799.84</v>
      </c>
      <c r="G25" s="46">
        <v>25</v>
      </c>
      <c r="H25" s="46">
        <v>64.99</v>
      </c>
      <c r="I25" s="46">
        <v>409.92</v>
      </c>
      <c r="J25" s="46">
        <v>5</v>
      </c>
      <c r="K25" s="46">
        <f t="shared" si="3"/>
        <v>1304.75</v>
      </c>
      <c r="L25" s="46">
        <v>88</v>
      </c>
      <c r="M25" s="46">
        <v>0</v>
      </c>
      <c r="N25" s="46">
        <v>0</v>
      </c>
      <c r="O25" s="46">
        <v>0</v>
      </c>
      <c r="P25" s="46">
        <v>0</v>
      </c>
      <c r="Q25" s="46">
        <f t="shared" si="4"/>
        <v>3892.75</v>
      </c>
      <c r="R25" s="46"/>
    </row>
    <row r="26" s="2" customFormat="1" ht="24" customHeight="1" spans="1:18">
      <c r="A26" s="5">
        <v>7</v>
      </c>
      <c r="B26" s="83" t="s">
        <v>51</v>
      </c>
      <c r="C26" s="4" t="s">
        <v>50</v>
      </c>
      <c r="D26" s="5">
        <v>2500</v>
      </c>
      <c r="E26" s="46">
        <v>4999</v>
      </c>
      <c r="F26" s="46">
        <v>799.84</v>
      </c>
      <c r="G26" s="46">
        <v>25</v>
      </c>
      <c r="H26" s="46">
        <v>64.99</v>
      </c>
      <c r="I26" s="46">
        <v>409.92</v>
      </c>
      <c r="J26" s="46">
        <v>5</v>
      </c>
      <c r="K26" s="46">
        <f t="shared" si="3"/>
        <v>1304.75</v>
      </c>
      <c r="L26" s="46">
        <v>88</v>
      </c>
      <c r="M26" s="46">
        <v>0</v>
      </c>
      <c r="N26" s="46">
        <v>0</v>
      </c>
      <c r="O26" s="46">
        <v>0</v>
      </c>
      <c r="P26" s="46">
        <v>0</v>
      </c>
      <c r="Q26" s="46">
        <f t="shared" si="4"/>
        <v>3892.75</v>
      </c>
      <c r="R26" s="46"/>
    </row>
    <row r="27" s="2" customFormat="1" ht="24" customHeight="1" spans="1:18">
      <c r="A27" s="5">
        <v>8</v>
      </c>
      <c r="B27" s="85" t="s">
        <v>52</v>
      </c>
      <c r="C27" s="10" t="s">
        <v>50</v>
      </c>
      <c r="D27" s="10">
        <v>2500</v>
      </c>
      <c r="E27" s="46">
        <v>4999</v>
      </c>
      <c r="F27" s="46">
        <v>799.84</v>
      </c>
      <c r="G27" s="46">
        <v>25</v>
      </c>
      <c r="H27" s="46">
        <v>64.99</v>
      </c>
      <c r="I27" s="46">
        <v>409.92</v>
      </c>
      <c r="J27" s="46">
        <v>5</v>
      </c>
      <c r="K27" s="46">
        <f t="shared" si="3"/>
        <v>1304.75</v>
      </c>
      <c r="L27" s="46">
        <v>88</v>
      </c>
      <c r="M27" s="46">
        <v>0</v>
      </c>
      <c r="N27" s="46">
        <v>0</v>
      </c>
      <c r="O27" s="46">
        <v>0</v>
      </c>
      <c r="P27" s="46">
        <v>0</v>
      </c>
      <c r="Q27" s="46">
        <f t="shared" si="4"/>
        <v>3892.75</v>
      </c>
      <c r="R27" s="46"/>
    </row>
    <row r="28" s="2" customFormat="1" ht="24" customHeight="1" spans="1:18">
      <c r="A28" s="5">
        <v>9</v>
      </c>
      <c r="B28" s="82" t="s">
        <v>53</v>
      </c>
      <c r="C28" s="4" t="s">
        <v>54</v>
      </c>
      <c r="D28" s="5">
        <v>2500</v>
      </c>
      <c r="E28" s="46">
        <v>4999</v>
      </c>
      <c r="F28" s="46">
        <v>799.84</v>
      </c>
      <c r="G28" s="46">
        <v>25</v>
      </c>
      <c r="H28" s="46">
        <v>64.99</v>
      </c>
      <c r="I28" s="46">
        <v>409.92</v>
      </c>
      <c r="J28" s="46">
        <v>5</v>
      </c>
      <c r="K28" s="46">
        <f t="shared" si="3"/>
        <v>1304.75</v>
      </c>
      <c r="L28" s="46">
        <v>88</v>
      </c>
      <c r="M28" s="46">
        <v>0</v>
      </c>
      <c r="N28" s="46">
        <v>0</v>
      </c>
      <c r="O28" s="46">
        <v>0</v>
      </c>
      <c r="P28" s="46">
        <v>0</v>
      </c>
      <c r="Q28" s="46">
        <f t="shared" si="4"/>
        <v>3892.75</v>
      </c>
      <c r="R28" s="46"/>
    </row>
    <row r="29" s="2" customFormat="1" ht="24" customHeight="1" spans="1:18">
      <c r="A29" s="5">
        <v>10</v>
      </c>
      <c r="B29" s="83" t="s">
        <v>55</v>
      </c>
      <c r="C29" s="4" t="s">
        <v>56</v>
      </c>
      <c r="D29" s="5">
        <v>2700</v>
      </c>
      <c r="E29" s="46">
        <v>4999</v>
      </c>
      <c r="F29" s="46">
        <v>799.84</v>
      </c>
      <c r="G29" s="46">
        <v>25</v>
      </c>
      <c r="H29" s="46">
        <v>64.99</v>
      </c>
      <c r="I29" s="46">
        <v>409.92</v>
      </c>
      <c r="J29" s="46">
        <v>5</v>
      </c>
      <c r="K29" s="46">
        <f t="shared" si="3"/>
        <v>1304.75</v>
      </c>
      <c r="L29" s="46">
        <v>88</v>
      </c>
      <c r="M29" s="46">
        <v>0</v>
      </c>
      <c r="N29" s="46">
        <v>0</v>
      </c>
      <c r="O29" s="46">
        <v>0</v>
      </c>
      <c r="P29" s="46">
        <v>0</v>
      </c>
      <c r="Q29" s="46">
        <f t="shared" si="4"/>
        <v>4092.75</v>
      </c>
      <c r="R29" s="46"/>
    </row>
    <row r="30" s="2" customFormat="1" ht="24" customHeight="1" spans="1:18">
      <c r="A30" s="5">
        <v>11</v>
      </c>
      <c r="B30" s="83" t="s">
        <v>57</v>
      </c>
      <c r="C30" s="4" t="s">
        <v>58</v>
      </c>
      <c r="D30" s="5">
        <v>2500</v>
      </c>
      <c r="E30" s="46">
        <v>4999</v>
      </c>
      <c r="F30" s="46">
        <v>799.84</v>
      </c>
      <c r="G30" s="46">
        <v>25</v>
      </c>
      <c r="H30" s="46">
        <v>64.99</v>
      </c>
      <c r="I30" s="46">
        <v>409.92</v>
      </c>
      <c r="J30" s="46">
        <v>5</v>
      </c>
      <c r="K30" s="46">
        <f t="shared" si="3"/>
        <v>1304.75</v>
      </c>
      <c r="L30" s="46">
        <v>88</v>
      </c>
      <c r="M30" s="46">
        <v>0</v>
      </c>
      <c r="N30" s="46">
        <v>0</v>
      </c>
      <c r="O30" s="46">
        <v>0</v>
      </c>
      <c r="P30" s="46">
        <v>0</v>
      </c>
      <c r="Q30" s="46">
        <f t="shared" si="4"/>
        <v>3892.75</v>
      </c>
      <c r="R30" s="46"/>
    </row>
    <row r="31" s="2" customFormat="1" ht="24" customHeight="1" spans="1:18">
      <c r="A31" s="5">
        <v>12</v>
      </c>
      <c r="B31" s="83" t="s">
        <v>59</v>
      </c>
      <c r="C31" s="4" t="s">
        <v>60</v>
      </c>
      <c r="D31" s="5">
        <v>3100</v>
      </c>
      <c r="E31" s="46">
        <v>4999</v>
      </c>
      <c r="F31" s="46">
        <v>799.84</v>
      </c>
      <c r="G31" s="46">
        <v>25</v>
      </c>
      <c r="H31" s="46">
        <v>64.99</v>
      </c>
      <c r="I31" s="46">
        <v>409.92</v>
      </c>
      <c r="J31" s="46">
        <v>5</v>
      </c>
      <c r="K31" s="46">
        <f t="shared" si="3"/>
        <v>1304.75</v>
      </c>
      <c r="L31" s="46">
        <v>88</v>
      </c>
      <c r="M31" s="46">
        <v>0</v>
      </c>
      <c r="N31" s="46">
        <v>0</v>
      </c>
      <c r="O31" s="46">
        <v>0</v>
      </c>
      <c r="P31" s="46">
        <v>0</v>
      </c>
      <c r="Q31" s="46">
        <f t="shared" si="4"/>
        <v>4492.75</v>
      </c>
      <c r="R31" s="46"/>
    </row>
    <row r="32" s="2" customFormat="1" ht="24" customHeight="1" spans="1:18">
      <c r="A32" s="5">
        <v>13</v>
      </c>
      <c r="B32" s="83" t="s">
        <v>61</v>
      </c>
      <c r="C32" s="4" t="s">
        <v>60</v>
      </c>
      <c r="D32" s="5">
        <v>3100</v>
      </c>
      <c r="E32" s="46">
        <v>4999</v>
      </c>
      <c r="F32" s="46">
        <v>799.84</v>
      </c>
      <c r="G32" s="46">
        <v>25</v>
      </c>
      <c r="H32" s="46">
        <v>64.99</v>
      </c>
      <c r="I32" s="46">
        <v>409.92</v>
      </c>
      <c r="J32" s="46">
        <v>5</v>
      </c>
      <c r="K32" s="46">
        <f t="shared" si="3"/>
        <v>1304.75</v>
      </c>
      <c r="L32" s="46">
        <v>88</v>
      </c>
      <c r="M32" s="46">
        <v>0</v>
      </c>
      <c r="N32" s="46">
        <v>0</v>
      </c>
      <c r="O32" s="46">
        <v>0</v>
      </c>
      <c r="P32" s="46">
        <v>0</v>
      </c>
      <c r="Q32" s="46">
        <f t="shared" si="4"/>
        <v>4492.75</v>
      </c>
      <c r="R32" s="46"/>
    </row>
    <row r="33" s="2" customFormat="1" ht="24" customHeight="1" spans="1:18">
      <c r="A33" s="5">
        <v>14</v>
      </c>
      <c r="B33" s="83" t="s">
        <v>62</v>
      </c>
      <c r="C33" s="4" t="s">
        <v>63</v>
      </c>
      <c r="D33" s="5">
        <v>3100</v>
      </c>
      <c r="E33" s="46">
        <v>4999</v>
      </c>
      <c r="F33" s="46">
        <v>799.84</v>
      </c>
      <c r="G33" s="46">
        <v>25</v>
      </c>
      <c r="H33" s="46">
        <v>64.99</v>
      </c>
      <c r="I33" s="46">
        <v>409.92</v>
      </c>
      <c r="J33" s="46">
        <v>5</v>
      </c>
      <c r="K33" s="46">
        <f t="shared" si="3"/>
        <v>1304.75</v>
      </c>
      <c r="L33" s="46">
        <v>88</v>
      </c>
      <c r="M33" s="46">
        <v>0</v>
      </c>
      <c r="N33" s="46">
        <v>0</v>
      </c>
      <c r="O33" s="46">
        <v>0</v>
      </c>
      <c r="P33" s="46">
        <v>0</v>
      </c>
      <c r="Q33" s="46">
        <f t="shared" si="4"/>
        <v>4492.75</v>
      </c>
      <c r="R33" s="46"/>
    </row>
    <row r="34" s="2" customFormat="1" ht="24" customHeight="1" spans="1:18">
      <c r="A34" s="5">
        <v>15</v>
      </c>
      <c r="B34" s="85" t="s">
        <v>64</v>
      </c>
      <c r="C34" s="10" t="s">
        <v>63</v>
      </c>
      <c r="D34" s="10">
        <v>3700</v>
      </c>
      <c r="E34" s="46">
        <v>4999</v>
      </c>
      <c r="F34" s="46">
        <v>799.84</v>
      </c>
      <c r="G34" s="46">
        <v>25</v>
      </c>
      <c r="H34" s="46">
        <v>64.99</v>
      </c>
      <c r="I34" s="46">
        <v>409.92</v>
      </c>
      <c r="J34" s="46">
        <v>5</v>
      </c>
      <c r="K34" s="46">
        <f t="shared" si="3"/>
        <v>1304.75</v>
      </c>
      <c r="L34" s="46">
        <v>88</v>
      </c>
      <c r="M34" s="46">
        <v>0</v>
      </c>
      <c r="N34" s="46">
        <v>0</v>
      </c>
      <c r="O34" s="46">
        <v>0</v>
      </c>
      <c r="P34" s="46">
        <v>0</v>
      </c>
      <c r="Q34" s="46">
        <f t="shared" si="4"/>
        <v>5092.75</v>
      </c>
      <c r="R34" s="46"/>
    </row>
    <row r="35" s="2" customFormat="1" ht="24" customHeight="1" spans="1:18">
      <c r="A35" s="22" t="s">
        <v>65</v>
      </c>
      <c r="B35" s="86"/>
      <c r="C35" s="23"/>
      <c r="D35" s="61">
        <f>SUM(D20:D34)</f>
        <v>40700</v>
      </c>
      <c r="E35" s="61">
        <f t="shared" ref="E35:Q35" si="5">SUM(E20:E34)</f>
        <v>69986</v>
      </c>
      <c r="F35" s="61">
        <f t="shared" si="5"/>
        <v>11197.76</v>
      </c>
      <c r="G35" s="61">
        <f t="shared" si="5"/>
        <v>350</v>
      </c>
      <c r="H35" s="61">
        <f t="shared" si="5"/>
        <v>909.86</v>
      </c>
      <c r="I35" s="61">
        <f t="shared" si="5"/>
        <v>5738.88</v>
      </c>
      <c r="J35" s="61">
        <f t="shared" si="5"/>
        <v>70</v>
      </c>
      <c r="K35" s="61">
        <f t="shared" si="5"/>
        <v>18266.5</v>
      </c>
      <c r="L35" s="61">
        <f t="shared" si="5"/>
        <v>1320</v>
      </c>
      <c r="M35" s="61">
        <f t="shared" si="5"/>
        <v>0</v>
      </c>
      <c r="N35" s="61">
        <f t="shared" si="5"/>
        <v>0</v>
      </c>
      <c r="O35" s="61">
        <f t="shared" si="5"/>
        <v>0</v>
      </c>
      <c r="P35" s="61">
        <f t="shared" si="5"/>
        <v>0</v>
      </c>
      <c r="Q35" s="61">
        <f t="shared" si="5"/>
        <v>60286.5</v>
      </c>
      <c r="R35" s="46"/>
    </row>
    <row r="36" s="2" customFormat="1" ht="24" customHeight="1" spans="1:18">
      <c r="A36" s="22" t="s">
        <v>66</v>
      </c>
      <c r="B36" s="86"/>
      <c r="C36" s="23"/>
      <c r="D36" s="61">
        <f>D17+D35</f>
        <v>75233.34</v>
      </c>
      <c r="E36" s="61">
        <f>E17+E35</f>
        <v>124975</v>
      </c>
      <c r="F36" s="61">
        <f t="shared" ref="F36:R36" si="6">F17+F35</f>
        <v>19996</v>
      </c>
      <c r="G36" s="61">
        <f t="shared" si="6"/>
        <v>625</v>
      </c>
      <c r="H36" s="61">
        <f t="shared" si="6"/>
        <v>1624.75</v>
      </c>
      <c r="I36" s="61">
        <f t="shared" si="6"/>
        <v>10248</v>
      </c>
      <c r="J36" s="61">
        <f t="shared" si="6"/>
        <v>125</v>
      </c>
      <c r="K36" s="61">
        <f t="shared" si="6"/>
        <v>32618.75</v>
      </c>
      <c r="L36" s="61">
        <f t="shared" si="6"/>
        <v>2552</v>
      </c>
      <c r="M36" s="61">
        <f>M17+M35</f>
        <v>0</v>
      </c>
      <c r="N36" s="61">
        <f>N17+N35</f>
        <v>0</v>
      </c>
      <c r="O36" s="61">
        <f>O17+O35</f>
        <v>0</v>
      </c>
      <c r="P36" s="61">
        <f>P17+P35</f>
        <v>0</v>
      </c>
      <c r="Q36" s="61">
        <f>Q17+Q35</f>
        <v>110404.09</v>
      </c>
      <c r="R36" s="46"/>
    </row>
  </sheetData>
  <mergeCells count="5">
    <mergeCell ref="A1:R1"/>
    <mergeCell ref="A17:C17"/>
    <mergeCell ref="A18:R18"/>
    <mergeCell ref="A35:C35"/>
    <mergeCell ref="A36:C36"/>
  </mergeCells>
  <pageMargins left="0.75" right="0.75" top="0.196527777777778" bottom="0.0784722222222222" header="0.5" footer="0.5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6"/>
  <sheetViews>
    <sheetView topLeftCell="A23" workbookViewId="0">
      <selection activeCell="H46" sqref="H46"/>
    </sheetView>
  </sheetViews>
  <sheetFormatPr defaultColWidth="8.88888888888889" defaultRowHeight="14.4"/>
  <cols>
    <col min="2" max="2" width="19.6666666666667" style="39" customWidth="1"/>
    <col min="3" max="3" width="13.8888888888889" customWidth="1"/>
    <col min="4" max="4" width="9.66666666666667"/>
    <col min="8" max="10" width="11.6666666666667" customWidth="1"/>
    <col min="11" max="11" width="12.7777777777778" customWidth="1"/>
    <col min="12" max="12" width="15.2222222222222" customWidth="1"/>
    <col min="13" max="13" width="9.66666666666667" customWidth="1"/>
    <col min="14" max="14" width="12.3333333333333" customWidth="1"/>
    <col min="15" max="15" width="11.5555555555556" customWidth="1"/>
  </cols>
  <sheetData>
    <row r="1" s="37" customFormat="1" ht="37" customHeight="1" spans="1:16">
      <c r="A1" s="40" t="s">
        <v>67</v>
      </c>
      <c r="B1" s="4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62"/>
      <c r="P1" s="40"/>
    </row>
    <row r="2" s="38" customFormat="1" ht="55" customHeight="1" spans="1:16">
      <c r="A2" s="42" t="s">
        <v>1</v>
      </c>
      <c r="B2" s="43" t="s">
        <v>2</v>
      </c>
      <c r="C2" s="42" t="s">
        <v>3</v>
      </c>
      <c r="D2" s="42" t="s">
        <v>4</v>
      </c>
      <c r="E2" s="44" t="s">
        <v>5</v>
      </c>
      <c r="F2" s="44" t="s">
        <v>68</v>
      </c>
      <c r="G2" s="44" t="s">
        <v>69</v>
      </c>
      <c r="H2" s="44" t="s">
        <v>70</v>
      </c>
      <c r="I2" s="44" t="s">
        <v>71</v>
      </c>
      <c r="J2" s="63" t="s">
        <v>72</v>
      </c>
      <c r="K2" s="64" t="s">
        <v>73</v>
      </c>
      <c r="L2" s="65" t="s">
        <v>74</v>
      </c>
      <c r="M2" s="64" t="s">
        <v>75</v>
      </c>
      <c r="N2" s="64" t="s">
        <v>76</v>
      </c>
      <c r="O2" s="66" t="s">
        <v>77</v>
      </c>
      <c r="P2" s="67" t="s">
        <v>18</v>
      </c>
    </row>
    <row r="3" s="2" customFormat="1" ht="22" customHeight="1" spans="1:16">
      <c r="A3" s="5">
        <v>1</v>
      </c>
      <c r="B3" s="45" t="s">
        <v>19</v>
      </c>
      <c r="C3" s="5" t="s">
        <v>20</v>
      </c>
      <c r="D3" s="5">
        <v>2500</v>
      </c>
      <c r="E3" s="46">
        <v>4999</v>
      </c>
      <c r="F3" s="46">
        <v>399.92</v>
      </c>
      <c r="G3" s="46">
        <v>25</v>
      </c>
      <c r="H3" s="46">
        <v>99.98</v>
      </c>
      <c r="I3" s="46">
        <v>25</v>
      </c>
      <c r="J3" s="46">
        <f>F3+G3+H3+I3</f>
        <v>549.9</v>
      </c>
      <c r="K3" s="46">
        <v>0</v>
      </c>
      <c r="L3" s="46">
        <v>0</v>
      </c>
      <c r="M3" s="46">
        <v>0</v>
      </c>
      <c r="N3" s="46">
        <v>0</v>
      </c>
      <c r="O3" s="46">
        <f>D3-J3</f>
        <v>1950.1</v>
      </c>
      <c r="P3" s="46"/>
    </row>
    <row r="4" s="2" customFormat="1" ht="22" customHeight="1" spans="1:16">
      <c r="A4" s="5">
        <v>2</v>
      </c>
      <c r="B4" s="45" t="s">
        <v>21</v>
      </c>
      <c r="C4" s="5" t="s">
        <v>20</v>
      </c>
      <c r="D4" s="5">
        <v>2500</v>
      </c>
      <c r="E4" s="46">
        <v>4999</v>
      </c>
      <c r="F4" s="46">
        <v>399.92</v>
      </c>
      <c r="G4" s="46">
        <v>25</v>
      </c>
      <c r="H4" s="46">
        <v>99.98</v>
      </c>
      <c r="I4" s="46">
        <v>25</v>
      </c>
      <c r="J4" s="46">
        <f t="shared" ref="J4:J16" si="0">F4+G4+H4+I4</f>
        <v>549.9</v>
      </c>
      <c r="K4" s="46">
        <v>0</v>
      </c>
      <c r="L4" s="46">
        <v>0</v>
      </c>
      <c r="M4" s="46">
        <v>0</v>
      </c>
      <c r="N4" s="46">
        <v>0</v>
      </c>
      <c r="O4" s="46">
        <f t="shared" ref="O4:O16" si="1">D4-J4</f>
        <v>1950.1</v>
      </c>
      <c r="P4" s="46"/>
    </row>
    <row r="5" s="2" customFormat="1" ht="22" customHeight="1" spans="1:16">
      <c r="A5" s="5">
        <v>3</v>
      </c>
      <c r="B5" s="45" t="s">
        <v>22</v>
      </c>
      <c r="C5" s="5" t="s">
        <v>23</v>
      </c>
      <c r="D5" s="5">
        <v>2500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f t="shared" si="0"/>
        <v>0</v>
      </c>
      <c r="K5" s="46">
        <v>0</v>
      </c>
      <c r="L5" s="46">
        <v>0</v>
      </c>
      <c r="M5" s="46">
        <v>0</v>
      </c>
      <c r="N5" s="46">
        <v>0</v>
      </c>
      <c r="O5" s="46">
        <f t="shared" si="1"/>
        <v>2500</v>
      </c>
      <c r="P5" s="46"/>
    </row>
    <row r="6" s="2" customFormat="1" ht="22" customHeight="1" spans="1:16">
      <c r="A6" s="5">
        <v>4</v>
      </c>
      <c r="B6" s="45" t="s">
        <v>24</v>
      </c>
      <c r="C6" s="5" t="s">
        <v>23</v>
      </c>
      <c r="D6" s="5">
        <v>2500</v>
      </c>
      <c r="E6" s="46">
        <v>4999</v>
      </c>
      <c r="F6" s="46">
        <v>399.92</v>
      </c>
      <c r="G6" s="46">
        <v>25</v>
      </c>
      <c r="H6" s="46">
        <v>99.98</v>
      </c>
      <c r="I6" s="46">
        <v>25</v>
      </c>
      <c r="J6" s="46">
        <f t="shared" si="0"/>
        <v>549.9</v>
      </c>
      <c r="K6" s="46">
        <v>0</v>
      </c>
      <c r="L6" s="46">
        <v>0</v>
      </c>
      <c r="M6" s="46">
        <v>0</v>
      </c>
      <c r="N6" s="46">
        <v>0</v>
      </c>
      <c r="O6" s="46">
        <f t="shared" si="1"/>
        <v>1950.1</v>
      </c>
      <c r="P6" s="46"/>
    </row>
    <row r="7" s="2" customFormat="1" ht="22" customHeight="1" spans="1:16">
      <c r="A7" s="5">
        <v>5</v>
      </c>
      <c r="B7" s="45" t="s">
        <v>25</v>
      </c>
      <c r="C7" s="5" t="s">
        <v>26</v>
      </c>
      <c r="D7" s="5">
        <v>2700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f t="shared" si="0"/>
        <v>0</v>
      </c>
      <c r="K7" s="46">
        <v>0</v>
      </c>
      <c r="L7" s="46">
        <v>0</v>
      </c>
      <c r="M7" s="46">
        <v>0</v>
      </c>
      <c r="N7" s="46">
        <v>0</v>
      </c>
      <c r="O7" s="46">
        <f t="shared" si="1"/>
        <v>2700</v>
      </c>
      <c r="P7" s="46"/>
    </row>
    <row r="8" s="2" customFormat="1" ht="22" customHeight="1" spans="1:16">
      <c r="A8" s="5">
        <v>6</v>
      </c>
      <c r="B8" s="47" t="s">
        <v>27</v>
      </c>
      <c r="C8" s="5" t="s">
        <v>26</v>
      </c>
      <c r="D8" s="5">
        <v>2500</v>
      </c>
      <c r="E8" s="46">
        <v>4999</v>
      </c>
      <c r="F8" s="46">
        <v>399.92</v>
      </c>
      <c r="G8" s="46">
        <v>25</v>
      </c>
      <c r="H8" s="46">
        <v>99.98</v>
      </c>
      <c r="I8" s="46">
        <v>25</v>
      </c>
      <c r="J8" s="46">
        <f t="shared" si="0"/>
        <v>549.9</v>
      </c>
      <c r="K8" s="46">
        <v>0</v>
      </c>
      <c r="L8" s="46">
        <v>0</v>
      </c>
      <c r="M8" s="46">
        <v>0</v>
      </c>
      <c r="N8" s="46">
        <v>0</v>
      </c>
      <c r="O8" s="46">
        <f t="shared" si="1"/>
        <v>1950.1</v>
      </c>
      <c r="P8" s="46"/>
    </row>
    <row r="9" s="2" customFormat="1" ht="22" customHeight="1" spans="1:16">
      <c r="A9" s="5">
        <v>7</v>
      </c>
      <c r="B9" s="45" t="s">
        <v>28</v>
      </c>
      <c r="C9" s="5" t="s">
        <v>26</v>
      </c>
      <c r="D9" s="5">
        <v>2500</v>
      </c>
      <c r="E9" s="46">
        <v>4999</v>
      </c>
      <c r="F9" s="46">
        <v>399.92</v>
      </c>
      <c r="G9" s="46">
        <v>25</v>
      </c>
      <c r="H9" s="46">
        <v>99.98</v>
      </c>
      <c r="I9" s="46">
        <v>25</v>
      </c>
      <c r="J9" s="46">
        <f t="shared" si="0"/>
        <v>549.9</v>
      </c>
      <c r="K9" s="46">
        <v>0</v>
      </c>
      <c r="L9" s="46">
        <v>0</v>
      </c>
      <c r="M9" s="46">
        <v>0</v>
      </c>
      <c r="N9" s="46">
        <v>0</v>
      </c>
      <c r="O9" s="46">
        <f t="shared" si="1"/>
        <v>1950.1</v>
      </c>
      <c r="P9" s="46"/>
    </row>
    <row r="10" s="2" customFormat="1" ht="22" customHeight="1" spans="1:16">
      <c r="A10" s="5">
        <v>8</v>
      </c>
      <c r="B10" s="45" t="s">
        <v>29</v>
      </c>
      <c r="C10" s="5" t="s">
        <v>26</v>
      </c>
      <c r="D10" s="5">
        <v>2500</v>
      </c>
      <c r="E10" s="46">
        <v>4999</v>
      </c>
      <c r="F10" s="46">
        <v>399.92</v>
      </c>
      <c r="G10" s="46">
        <v>25</v>
      </c>
      <c r="H10" s="46">
        <v>99.98</v>
      </c>
      <c r="I10" s="46">
        <v>25</v>
      </c>
      <c r="J10" s="46">
        <f t="shared" si="0"/>
        <v>549.9</v>
      </c>
      <c r="K10" s="46">
        <v>0</v>
      </c>
      <c r="L10" s="46">
        <v>0</v>
      </c>
      <c r="M10" s="46">
        <v>0</v>
      </c>
      <c r="N10" s="46">
        <v>0</v>
      </c>
      <c r="O10" s="46">
        <f t="shared" si="1"/>
        <v>1950.1</v>
      </c>
      <c r="P10" s="46"/>
    </row>
    <row r="11" s="2" customFormat="1" ht="22" customHeight="1" spans="1:16">
      <c r="A11" s="5">
        <v>9</v>
      </c>
      <c r="B11" s="47" t="s">
        <v>30</v>
      </c>
      <c r="C11" s="5" t="s">
        <v>31</v>
      </c>
      <c r="D11" s="5">
        <v>833.34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f t="shared" si="0"/>
        <v>0</v>
      </c>
      <c r="K11" s="46">
        <v>0</v>
      </c>
      <c r="L11" s="46">
        <v>0</v>
      </c>
      <c r="M11" s="46">
        <v>0</v>
      </c>
      <c r="N11" s="46">
        <v>0</v>
      </c>
      <c r="O11" s="46">
        <f t="shared" si="1"/>
        <v>833.34</v>
      </c>
      <c r="P11" s="46"/>
    </row>
    <row r="12" s="2" customFormat="1" ht="22" customHeight="1" spans="1:16">
      <c r="A12" s="5">
        <v>10</v>
      </c>
      <c r="B12" s="45" t="s">
        <v>32</v>
      </c>
      <c r="C12" s="5" t="s">
        <v>31</v>
      </c>
      <c r="D12" s="5">
        <v>2500</v>
      </c>
      <c r="E12" s="46">
        <v>4999</v>
      </c>
      <c r="F12" s="46">
        <v>399.92</v>
      </c>
      <c r="G12" s="46">
        <v>25</v>
      </c>
      <c r="H12" s="46">
        <v>99.98</v>
      </c>
      <c r="I12" s="46">
        <v>25</v>
      </c>
      <c r="J12" s="46">
        <f t="shared" si="0"/>
        <v>549.9</v>
      </c>
      <c r="K12" s="46">
        <v>0</v>
      </c>
      <c r="L12" s="46">
        <v>0</v>
      </c>
      <c r="M12" s="46">
        <v>0</v>
      </c>
      <c r="N12" s="46">
        <v>0</v>
      </c>
      <c r="O12" s="46">
        <f t="shared" si="1"/>
        <v>1950.1</v>
      </c>
      <c r="P12" s="46"/>
    </row>
    <row r="13" s="2" customFormat="1" ht="22" customHeight="1" spans="1:16">
      <c r="A13" s="5">
        <v>11</v>
      </c>
      <c r="B13" s="48" t="s">
        <v>33</v>
      </c>
      <c r="C13" s="10" t="s">
        <v>34</v>
      </c>
      <c r="D13" s="10">
        <v>3500</v>
      </c>
      <c r="E13" s="46">
        <v>4999</v>
      </c>
      <c r="F13" s="46">
        <v>399.92</v>
      </c>
      <c r="G13" s="46">
        <v>25</v>
      </c>
      <c r="H13" s="46">
        <v>99.98</v>
      </c>
      <c r="I13" s="46">
        <v>25</v>
      </c>
      <c r="J13" s="46">
        <f t="shared" si="0"/>
        <v>549.9</v>
      </c>
      <c r="K13" s="46">
        <v>0</v>
      </c>
      <c r="L13" s="46">
        <v>0</v>
      </c>
      <c r="M13" s="46">
        <v>0</v>
      </c>
      <c r="N13" s="46">
        <v>0</v>
      </c>
      <c r="O13" s="46">
        <f t="shared" si="1"/>
        <v>2950.1</v>
      </c>
      <c r="P13" s="46"/>
    </row>
    <row r="14" s="2" customFormat="1" ht="22" customHeight="1" spans="1:16">
      <c r="A14" s="5">
        <v>12</v>
      </c>
      <c r="B14" s="45" t="s">
        <v>35</v>
      </c>
      <c r="C14" s="5" t="s">
        <v>34</v>
      </c>
      <c r="D14" s="5">
        <v>2500</v>
      </c>
      <c r="E14" s="46">
        <v>4999</v>
      </c>
      <c r="F14" s="46">
        <v>399.92</v>
      </c>
      <c r="G14" s="46">
        <v>25</v>
      </c>
      <c r="H14" s="46">
        <v>99.98</v>
      </c>
      <c r="I14" s="46">
        <v>25</v>
      </c>
      <c r="J14" s="46">
        <f t="shared" si="0"/>
        <v>549.9</v>
      </c>
      <c r="K14" s="46">
        <v>0</v>
      </c>
      <c r="L14" s="46">
        <v>0</v>
      </c>
      <c r="M14" s="46">
        <v>0</v>
      </c>
      <c r="N14" s="46">
        <v>0</v>
      </c>
      <c r="O14" s="46">
        <f t="shared" si="1"/>
        <v>1950.1</v>
      </c>
      <c r="P14" s="46"/>
    </row>
    <row r="15" s="2" customFormat="1" ht="22" customHeight="1" spans="1:16">
      <c r="A15" s="5">
        <v>13</v>
      </c>
      <c r="B15" s="45" t="s">
        <v>36</v>
      </c>
      <c r="C15" s="5" t="s">
        <v>37</v>
      </c>
      <c r="D15" s="5">
        <v>2500</v>
      </c>
      <c r="E15" s="46">
        <v>4999</v>
      </c>
      <c r="F15" s="46">
        <v>399.92</v>
      </c>
      <c r="G15" s="46">
        <v>25</v>
      </c>
      <c r="H15" s="46">
        <v>99.98</v>
      </c>
      <c r="I15" s="46">
        <v>25</v>
      </c>
      <c r="J15" s="46">
        <f t="shared" si="0"/>
        <v>549.9</v>
      </c>
      <c r="K15" s="46">
        <v>0</v>
      </c>
      <c r="L15" s="46">
        <v>0</v>
      </c>
      <c r="M15" s="46">
        <v>0</v>
      </c>
      <c r="N15" s="46">
        <v>0</v>
      </c>
      <c r="O15" s="46">
        <f t="shared" si="1"/>
        <v>1950.1</v>
      </c>
      <c r="P15" s="46"/>
    </row>
    <row r="16" s="2" customFormat="1" ht="22" customHeight="1" spans="1:16">
      <c r="A16" s="5">
        <v>14</v>
      </c>
      <c r="B16" s="49" t="s">
        <v>38</v>
      </c>
      <c r="C16" s="5" t="s">
        <v>37</v>
      </c>
      <c r="D16" s="5">
        <v>2500</v>
      </c>
      <c r="E16" s="46">
        <v>4999</v>
      </c>
      <c r="F16" s="46">
        <v>399.92</v>
      </c>
      <c r="G16" s="46">
        <v>25</v>
      </c>
      <c r="H16" s="46">
        <v>99.98</v>
      </c>
      <c r="I16" s="46">
        <v>25</v>
      </c>
      <c r="J16" s="46">
        <f t="shared" si="0"/>
        <v>549.9</v>
      </c>
      <c r="K16" s="46">
        <v>0</v>
      </c>
      <c r="L16" s="46">
        <v>0</v>
      </c>
      <c r="M16" s="46">
        <v>0</v>
      </c>
      <c r="N16" s="46">
        <v>0</v>
      </c>
      <c r="O16" s="46">
        <f t="shared" si="1"/>
        <v>1950.1</v>
      </c>
      <c r="P16" s="46"/>
    </row>
    <row r="17" s="2" customFormat="1" ht="22" customHeight="1" spans="1:16">
      <c r="A17" s="50" t="s">
        <v>39</v>
      </c>
      <c r="B17" s="51"/>
      <c r="C17" s="52"/>
      <c r="D17" s="53">
        <f>SUM(D3:D16)</f>
        <v>34533.34</v>
      </c>
      <c r="E17" s="53">
        <f t="shared" ref="E17:O17" si="2">SUM(E3:E16)</f>
        <v>54989</v>
      </c>
      <c r="F17" s="53">
        <f t="shared" si="2"/>
        <v>4399.12</v>
      </c>
      <c r="G17" s="53">
        <f t="shared" si="2"/>
        <v>275</v>
      </c>
      <c r="H17" s="53">
        <f t="shared" si="2"/>
        <v>1099.78</v>
      </c>
      <c r="I17" s="53">
        <f t="shared" si="2"/>
        <v>275</v>
      </c>
      <c r="J17" s="53">
        <f t="shared" si="2"/>
        <v>6048.9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28484.44</v>
      </c>
      <c r="P17" s="46"/>
    </row>
    <row r="18" s="37" customFormat="1" ht="31" customHeight="1" spans="1:16">
      <c r="A18" s="54" t="s">
        <v>40</v>
      </c>
      <c r="B18" s="55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="38" customFormat="1" ht="68" customHeight="1" spans="1:16">
      <c r="A19" s="42" t="s">
        <v>1</v>
      </c>
      <c r="B19" s="43" t="s">
        <v>2</v>
      </c>
      <c r="C19" s="42" t="s">
        <v>3</v>
      </c>
      <c r="D19" s="42" t="s">
        <v>4</v>
      </c>
      <c r="E19" s="44" t="s">
        <v>5</v>
      </c>
      <c r="F19" s="44" t="s">
        <v>68</v>
      </c>
      <c r="G19" s="44" t="s">
        <v>69</v>
      </c>
      <c r="H19" s="44" t="s">
        <v>70</v>
      </c>
      <c r="I19" s="44" t="s">
        <v>71</v>
      </c>
      <c r="J19" s="63" t="s">
        <v>72</v>
      </c>
      <c r="K19" s="64" t="s">
        <v>73</v>
      </c>
      <c r="L19" s="65" t="s">
        <v>74</v>
      </c>
      <c r="M19" s="64" t="s">
        <v>75</v>
      </c>
      <c r="N19" s="64" t="s">
        <v>76</v>
      </c>
      <c r="O19" s="66" t="s">
        <v>77</v>
      </c>
      <c r="P19" s="67" t="s">
        <v>18</v>
      </c>
    </row>
    <row r="20" s="2" customFormat="1" ht="18" customHeight="1" spans="1:16">
      <c r="A20" s="5">
        <v>1</v>
      </c>
      <c r="B20" s="58" t="s">
        <v>41</v>
      </c>
      <c r="C20" s="5" t="s">
        <v>42</v>
      </c>
      <c r="D20" s="5">
        <v>2500</v>
      </c>
      <c r="E20" s="46">
        <v>4999</v>
      </c>
      <c r="F20" s="46">
        <v>399.92</v>
      </c>
      <c r="G20" s="46">
        <v>25</v>
      </c>
      <c r="H20" s="46">
        <v>99.98</v>
      </c>
      <c r="I20" s="46">
        <v>25</v>
      </c>
      <c r="J20" s="46">
        <f>F20+G20+H20+I20</f>
        <v>549.9</v>
      </c>
      <c r="K20" s="46">
        <v>0</v>
      </c>
      <c r="L20" s="46">
        <v>0</v>
      </c>
      <c r="M20" s="46">
        <v>0</v>
      </c>
      <c r="N20" s="46">
        <v>0</v>
      </c>
      <c r="O20" s="46">
        <f>D20-J20</f>
        <v>1950.1</v>
      </c>
      <c r="P20" s="46"/>
    </row>
    <row r="21" s="2" customFormat="1" ht="18" customHeight="1" spans="1:16">
      <c r="A21" s="5">
        <v>2</v>
      </c>
      <c r="B21" s="45" t="s">
        <v>43</v>
      </c>
      <c r="C21" s="4" t="s">
        <v>42</v>
      </c>
      <c r="D21" s="5">
        <v>2500</v>
      </c>
      <c r="E21" s="46">
        <v>4999</v>
      </c>
      <c r="F21" s="46">
        <v>399.92</v>
      </c>
      <c r="G21" s="46">
        <v>25</v>
      </c>
      <c r="H21" s="46">
        <v>99.98</v>
      </c>
      <c r="I21" s="46">
        <v>25</v>
      </c>
      <c r="J21" s="46">
        <f t="shared" ref="J21:J34" si="3">F21+G21+H21+I21</f>
        <v>549.9</v>
      </c>
      <c r="K21" s="46">
        <v>0</v>
      </c>
      <c r="L21" s="46">
        <v>0</v>
      </c>
      <c r="M21" s="46">
        <v>0</v>
      </c>
      <c r="N21" s="46">
        <v>0</v>
      </c>
      <c r="O21" s="46">
        <f t="shared" ref="O21:O34" si="4">D21-J21</f>
        <v>1950.1</v>
      </c>
      <c r="P21" s="46"/>
    </row>
    <row r="22" s="2" customFormat="1" ht="18" customHeight="1" spans="1:16">
      <c r="A22" s="5">
        <v>3</v>
      </c>
      <c r="B22" s="58" t="s">
        <v>44</v>
      </c>
      <c r="C22" s="5" t="s">
        <v>45</v>
      </c>
      <c r="D22" s="5">
        <v>2500</v>
      </c>
      <c r="E22" s="46">
        <v>4999</v>
      </c>
      <c r="F22" s="46">
        <v>399.92</v>
      </c>
      <c r="G22" s="46">
        <v>25</v>
      </c>
      <c r="H22" s="46">
        <v>99.98</v>
      </c>
      <c r="I22" s="46">
        <v>25</v>
      </c>
      <c r="J22" s="46">
        <f t="shared" si="3"/>
        <v>549.9</v>
      </c>
      <c r="K22" s="46">
        <v>0</v>
      </c>
      <c r="L22" s="46">
        <v>0</v>
      </c>
      <c r="M22" s="46">
        <v>0</v>
      </c>
      <c r="N22" s="46">
        <v>0</v>
      </c>
      <c r="O22" s="46">
        <f t="shared" si="4"/>
        <v>1950.1</v>
      </c>
      <c r="P22" s="46"/>
    </row>
    <row r="23" s="2" customFormat="1" ht="18" customHeight="1" spans="1:16">
      <c r="A23" s="5">
        <v>4</v>
      </c>
      <c r="B23" s="58" t="s">
        <v>46</v>
      </c>
      <c r="C23" s="5" t="s">
        <v>45</v>
      </c>
      <c r="D23" s="5">
        <v>2500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f t="shared" si="3"/>
        <v>0</v>
      </c>
      <c r="K23" s="46">
        <v>0</v>
      </c>
      <c r="L23" s="46">
        <v>0</v>
      </c>
      <c r="M23" s="46">
        <v>0</v>
      </c>
      <c r="N23" s="46">
        <v>0</v>
      </c>
      <c r="O23" s="46">
        <f t="shared" si="4"/>
        <v>2500</v>
      </c>
      <c r="P23" s="46"/>
    </row>
    <row r="24" s="2" customFormat="1" ht="18" customHeight="1" spans="1:16">
      <c r="A24" s="5">
        <v>5</v>
      </c>
      <c r="B24" s="45" t="s">
        <v>47</v>
      </c>
      <c r="C24" s="5" t="s">
        <v>48</v>
      </c>
      <c r="D24" s="5">
        <v>2500</v>
      </c>
      <c r="E24" s="46">
        <v>4999</v>
      </c>
      <c r="F24" s="46">
        <v>399.92</v>
      </c>
      <c r="G24" s="46">
        <v>25</v>
      </c>
      <c r="H24" s="46">
        <v>99.98</v>
      </c>
      <c r="I24" s="46">
        <v>25</v>
      </c>
      <c r="J24" s="46">
        <f t="shared" si="3"/>
        <v>549.9</v>
      </c>
      <c r="K24" s="46">
        <v>0</v>
      </c>
      <c r="L24" s="46">
        <v>0</v>
      </c>
      <c r="M24" s="46">
        <v>0</v>
      </c>
      <c r="N24" s="46">
        <v>0</v>
      </c>
      <c r="O24" s="46">
        <f t="shared" si="4"/>
        <v>1950.1</v>
      </c>
      <c r="P24" s="46"/>
    </row>
    <row r="25" s="2" customFormat="1" ht="18" customHeight="1" spans="1:16">
      <c r="A25" s="5">
        <v>6</v>
      </c>
      <c r="B25" s="49" t="s">
        <v>49</v>
      </c>
      <c r="C25" s="4" t="s">
        <v>50</v>
      </c>
      <c r="D25" s="5">
        <v>2500</v>
      </c>
      <c r="E25" s="46">
        <v>4999</v>
      </c>
      <c r="F25" s="46">
        <v>399.92</v>
      </c>
      <c r="G25" s="46">
        <v>25</v>
      </c>
      <c r="H25" s="46">
        <v>99.98</v>
      </c>
      <c r="I25" s="46">
        <v>25</v>
      </c>
      <c r="J25" s="46">
        <f t="shared" si="3"/>
        <v>549.9</v>
      </c>
      <c r="K25" s="46">
        <v>0</v>
      </c>
      <c r="L25" s="46">
        <v>0</v>
      </c>
      <c r="M25" s="46">
        <v>0</v>
      </c>
      <c r="N25" s="46">
        <v>0</v>
      </c>
      <c r="O25" s="46">
        <f t="shared" si="4"/>
        <v>1950.1</v>
      </c>
      <c r="P25" s="46"/>
    </row>
    <row r="26" s="2" customFormat="1" ht="18" customHeight="1" spans="1:16">
      <c r="A26" s="5">
        <v>7</v>
      </c>
      <c r="B26" s="45" t="s">
        <v>51</v>
      </c>
      <c r="C26" s="4" t="s">
        <v>50</v>
      </c>
      <c r="D26" s="5">
        <v>2500</v>
      </c>
      <c r="E26" s="46">
        <v>4999</v>
      </c>
      <c r="F26" s="46">
        <v>399.92</v>
      </c>
      <c r="G26" s="46">
        <v>25</v>
      </c>
      <c r="H26" s="46">
        <v>99.98</v>
      </c>
      <c r="I26" s="46">
        <v>25</v>
      </c>
      <c r="J26" s="46">
        <f t="shared" si="3"/>
        <v>549.9</v>
      </c>
      <c r="K26" s="46">
        <v>0</v>
      </c>
      <c r="L26" s="46">
        <v>0</v>
      </c>
      <c r="M26" s="46">
        <v>0</v>
      </c>
      <c r="N26" s="46">
        <v>0</v>
      </c>
      <c r="O26" s="46">
        <f t="shared" si="4"/>
        <v>1950.1</v>
      </c>
      <c r="P26" s="46"/>
    </row>
    <row r="27" s="2" customFormat="1" ht="18" customHeight="1" spans="1:16">
      <c r="A27" s="5">
        <v>8</v>
      </c>
      <c r="B27" s="59" t="s">
        <v>52</v>
      </c>
      <c r="C27" s="10" t="s">
        <v>50</v>
      </c>
      <c r="D27" s="10">
        <v>2500</v>
      </c>
      <c r="E27" s="46">
        <v>4999</v>
      </c>
      <c r="F27" s="46">
        <v>399.92</v>
      </c>
      <c r="G27" s="46">
        <v>25</v>
      </c>
      <c r="H27" s="46">
        <v>99.98</v>
      </c>
      <c r="I27" s="46">
        <v>25</v>
      </c>
      <c r="J27" s="46">
        <f t="shared" si="3"/>
        <v>549.9</v>
      </c>
      <c r="K27" s="46">
        <v>0</v>
      </c>
      <c r="L27" s="46">
        <v>0</v>
      </c>
      <c r="M27" s="46">
        <v>0</v>
      </c>
      <c r="N27" s="46">
        <v>0</v>
      </c>
      <c r="O27" s="46">
        <f t="shared" si="4"/>
        <v>1950.1</v>
      </c>
      <c r="P27" s="46"/>
    </row>
    <row r="28" s="2" customFormat="1" ht="18" customHeight="1" spans="1:16">
      <c r="A28" s="5">
        <v>9</v>
      </c>
      <c r="B28" s="58" t="s">
        <v>53</v>
      </c>
      <c r="C28" s="4" t="s">
        <v>54</v>
      </c>
      <c r="D28" s="5">
        <v>2500</v>
      </c>
      <c r="E28" s="46">
        <v>4999</v>
      </c>
      <c r="F28" s="46">
        <v>399.92</v>
      </c>
      <c r="G28" s="46">
        <v>25</v>
      </c>
      <c r="H28" s="46">
        <v>99.98</v>
      </c>
      <c r="I28" s="46">
        <v>25</v>
      </c>
      <c r="J28" s="46">
        <f t="shared" si="3"/>
        <v>549.9</v>
      </c>
      <c r="K28" s="46">
        <v>0</v>
      </c>
      <c r="L28" s="46">
        <v>0</v>
      </c>
      <c r="M28" s="46">
        <v>0</v>
      </c>
      <c r="N28" s="46">
        <v>0</v>
      </c>
      <c r="O28" s="46">
        <f t="shared" si="4"/>
        <v>1950.1</v>
      </c>
      <c r="P28" s="46"/>
    </row>
    <row r="29" s="2" customFormat="1" ht="18" customHeight="1" spans="1:16">
      <c r="A29" s="5">
        <v>10</v>
      </c>
      <c r="B29" s="45" t="s">
        <v>55</v>
      </c>
      <c r="C29" s="4" t="s">
        <v>56</v>
      </c>
      <c r="D29" s="5">
        <v>2700</v>
      </c>
      <c r="E29" s="46">
        <v>4999</v>
      </c>
      <c r="F29" s="46">
        <v>399.92</v>
      </c>
      <c r="G29" s="46">
        <v>25</v>
      </c>
      <c r="H29" s="46">
        <v>99.98</v>
      </c>
      <c r="I29" s="46">
        <v>25</v>
      </c>
      <c r="J29" s="46">
        <f t="shared" si="3"/>
        <v>549.9</v>
      </c>
      <c r="K29" s="46">
        <v>0</v>
      </c>
      <c r="L29" s="46">
        <v>0</v>
      </c>
      <c r="M29" s="46">
        <v>0</v>
      </c>
      <c r="N29" s="46">
        <v>0</v>
      </c>
      <c r="O29" s="46">
        <f t="shared" si="4"/>
        <v>2150.1</v>
      </c>
      <c r="P29" s="46"/>
    </row>
    <row r="30" s="2" customFormat="1" ht="18" customHeight="1" spans="1:16">
      <c r="A30" s="5">
        <v>11</v>
      </c>
      <c r="B30" s="45" t="s">
        <v>57</v>
      </c>
      <c r="C30" s="4" t="s">
        <v>58</v>
      </c>
      <c r="D30" s="5">
        <v>2500</v>
      </c>
      <c r="E30" s="46">
        <v>4999</v>
      </c>
      <c r="F30" s="46">
        <v>399.92</v>
      </c>
      <c r="G30" s="46">
        <v>25</v>
      </c>
      <c r="H30" s="46">
        <v>99.98</v>
      </c>
      <c r="I30" s="46">
        <v>25</v>
      </c>
      <c r="J30" s="46">
        <f t="shared" si="3"/>
        <v>549.9</v>
      </c>
      <c r="K30" s="46">
        <v>0</v>
      </c>
      <c r="L30" s="46">
        <v>0</v>
      </c>
      <c r="M30" s="46">
        <v>0</v>
      </c>
      <c r="N30" s="46">
        <v>0</v>
      </c>
      <c r="O30" s="46">
        <f t="shared" si="4"/>
        <v>1950.1</v>
      </c>
      <c r="P30" s="46"/>
    </row>
    <row r="31" s="2" customFormat="1" ht="18" customHeight="1" spans="1:16">
      <c r="A31" s="5">
        <v>12</v>
      </c>
      <c r="B31" s="45" t="s">
        <v>59</v>
      </c>
      <c r="C31" s="4" t="s">
        <v>60</v>
      </c>
      <c r="D31" s="5">
        <v>3100</v>
      </c>
      <c r="E31" s="46">
        <v>4999</v>
      </c>
      <c r="F31" s="46">
        <v>399.92</v>
      </c>
      <c r="G31" s="46">
        <v>25</v>
      </c>
      <c r="H31" s="46">
        <v>99.98</v>
      </c>
      <c r="I31" s="46">
        <v>25</v>
      </c>
      <c r="J31" s="46">
        <f t="shared" si="3"/>
        <v>549.9</v>
      </c>
      <c r="K31" s="46">
        <v>0</v>
      </c>
      <c r="L31" s="46">
        <v>0</v>
      </c>
      <c r="M31" s="46">
        <v>0</v>
      </c>
      <c r="N31" s="46">
        <v>0</v>
      </c>
      <c r="O31" s="46">
        <f t="shared" si="4"/>
        <v>2550.1</v>
      </c>
      <c r="P31" s="46"/>
    </row>
    <row r="32" s="2" customFormat="1" ht="18" customHeight="1" spans="1:16">
      <c r="A32" s="5">
        <v>13</v>
      </c>
      <c r="B32" s="45" t="s">
        <v>61</v>
      </c>
      <c r="C32" s="4" t="s">
        <v>60</v>
      </c>
      <c r="D32" s="5">
        <v>3100</v>
      </c>
      <c r="E32" s="46">
        <v>4999</v>
      </c>
      <c r="F32" s="46">
        <v>399.92</v>
      </c>
      <c r="G32" s="46">
        <v>25</v>
      </c>
      <c r="H32" s="46">
        <v>99.98</v>
      </c>
      <c r="I32" s="46">
        <v>25</v>
      </c>
      <c r="J32" s="46">
        <f t="shared" si="3"/>
        <v>549.9</v>
      </c>
      <c r="K32" s="46">
        <v>0</v>
      </c>
      <c r="L32" s="46">
        <v>0</v>
      </c>
      <c r="M32" s="46">
        <v>0</v>
      </c>
      <c r="N32" s="46">
        <v>0</v>
      </c>
      <c r="O32" s="46">
        <f t="shared" si="4"/>
        <v>2550.1</v>
      </c>
      <c r="P32" s="46"/>
    </row>
    <row r="33" s="2" customFormat="1" ht="18" customHeight="1" spans="1:16">
      <c r="A33" s="5">
        <v>14</v>
      </c>
      <c r="B33" s="45" t="s">
        <v>62</v>
      </c>
      <c r="C33" s="4" t="s">
        <v>63</v>
      </c>
      <c r="D33" s="5">
        <v>3100</v>
      </c>
      <c r="E33" s="46">
        <v>4999</v>
      </c>
      <c r="F33" s="46">
        <v>399.92</v>
      </c>
      <c r="G33" s="46">
        <v>25</v>
      </c>
      <c r="H33" s="46">
        <v>99.98</v>
      </c>
      <c r="I33" s="46">
        <v>25</v>
      </c>
      <c r="J33" s="46">
        <f t="shared" si="3"/>
        <v>549.9</v>
      </c>
      <c r="K33" s="46">
        <v>0</v>
      </c>
      <c r="L33" s="46">
        <v>0</v>
      </c>
      <c r="M33" s="46">
        <v>0</v>
      </c>
      <c r="N33" s="46">
        <v>0</v>
      </c>
      <c r="O33" s="46">
        <f t="shared" si="4"/>
        <v>2550.1</v>
      </c>
      <c r="P33" s="46"/>
    </row>
    <row r="34" s="2" customFormat="1" ht="18" customHeight="1" spans="1:16">
      <c r="A34" s="5">
        <v>15</v>
      </c>
      <c r="B34" s="59" t="s">
        <v>64</v>
      </c>
      <c r="C34" s="10" t="s">
        <v>63</v>
      </c>
      <c r="D34" s="10">
        <v>3700</v>
      </c>
      <c r="E34" s="46">
        <v>4999</v>
      </c>
      <c r="F34" s="46">
        <v>399.92</v>
      </c>
      <c r="G34" s="46">
        <v>25</v>
      </c>
      <c r="H34" s="46">
        <v>99.98</v>
      </c>
      <c r="I34" s="46">
        <v>25</v>
      </c>
      <c r="J34" s="46">
        <f t="shared" si="3"/>
        <v>549.9</v>
      </c>
      <c r="K34" s="46">
        <v>0</v>
      </c>
      <c r="L34" s="46">
        <v>0</v>
      </c>
      <c r="M34" s="46">
        <v>0</v>
      </c>
      <c r="N34" s="46">
        <v>0</v>
      </c>
      <c r="O34" s="46">
        <f t="shared" si="4"/>
        <v>3150.1</v>
      </c>
      <c r="P34" s="46"/>
    </row>
    <row r="35" s="2" customFormat="1" ht="18" customHeight="1" spans="1:16">
      <c r="A35" s="22" t="s">
        <v>65</v>
      </c>
      <c r="B35" s="60"/>
      <c r="C35" s="23"/>
      <c r="D35" s="61">
        <f>SUM(D20:D34)</f>
        <v>40700</v>
      </c>
      <c r="E35" s="61">
        <f t="shared" ref="E35:O35" si="5">SUM(E20:E34)</f>
        <v>69986</v>
      </c>
      <c r="F35" s="61">
        <f t="shared" si="5"/>
        <v>5598.88</v>
      </c>
      <c r="G35" s="61">
        <f t="shared" si="5"/>
        <v>350</v>
      </c>
      <c r="H35" s="61">
        <f t="shared" si="5"/>
        <v>1399.72</v>
      </c>
      <c r="I35" s="61">
        <f t="shared" si="5"/>
        <v>350</v>
      </c>
      <c r="J35" s="61">
        <f t="shared" si="5"/>
        <v>7698.6</v>
      </c>
      <c r="K35" s="61">
        <f t="shared" si="5"/>
        <v>0</v>
      </c>
      <c r="L35" s="61">
        <f t="shared" si="5"/>
        <v>0</v>
      </c>
      <c r="M35" s="61">
        <f t="shared" si="5"/>
        <v>0</v>
      </c>
      <c r="N35" s="61">
        <f t="shared" si="5"/>
        <v>0</v>
      </c>
      <c r="O35" s="61">
        <f t="shared" si="5"/>
        <v>33001.4</v>
      </c>
      <c r="P35" s="4"/>
    </row>
    <row r="36" s="2" customFormat="1" ht="18" customHeight="1" spans="1:16">
      <c r="A36" s="22" t="s">
        <v>66</v>
      </c>
      <c r="B36" s="60"/>
      <c r="C36" s="23"/>
      <c r="D36" s="61">
        <f>D17+D35</f>
        <v>75233.34</v>
      </c>
      <c r="E36" s="61">
        <f t="shared" ref="E36:P36" si="6">E17+E35</f>
        <v>124975</v>
      </c>
      <c r="F36" s="61">
        <f t="shared" si="6"/>
        <v>9998</v>
      </c>
      <c r="G36" s="61">
        <f t="shared" si="6"/>
        <v>625</v>
      </c>
      <c r="H36" s="61">
        <f t="shared" si="6"/>
        <v>2499.5</v>
      </c>
      <c r="I36" s="61">
        <f t="shared" si="6"/>
        <v>625</v>
      </c>
      <c r="J36" s="61">
        <f t="shared" si="6"/>
        <v>13747.5</v>
      </c>
      <c r="K36" s="61">
        <f>K17+K35</f>
        <v>0</v>
      </c>
      <c r="L36" s="61">
        <f>L17+L35</f>
        <v>0</v>
      </c>
      <c r="M36" s="61">
        <f>M17+M35</f>
        <v>0</v>
      </c>
      <c r="N36" s="61">
        <f>N17+N35</f>
        <v>0</v>
      </c>
      <c r="O36" s="61">
        <f>O17+O35</f>
        <v>61485.84</v>
      </c>
      <c r="P36" s="4"/>
    </row>
  </sheetData>
  <mergeCells count="5">
    <mergeCell ref="A1:P1"/>
    <mergeCell ref="A17:C17"/>
    <mergeCell ref="A18:P18"/>
    <mergeCell ref="A35:C35"/>
    <mergeCell ref="A36:C36"/>
  </mergeCells>
  <pageMargins left="0.75" right="0.75" top="0.196527777777778" bottom="0.0784722222222222" header="0.5" footer="0.5"/>
  <pageSetup paperSize="9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25" workbookViewId="0">
      <selection activeCell="D38" sqref="D38"/>
    </sheetView>
  </sheetViews>
  <sheetFormatPr defaultColWidth="10" defaultRowHeight="14.4"/>
  <cols>
    <col min="1" max="1" width="10.75" customWidth="1"/>
    <col min="2" max="2" width="26.5" customWidth="1"/>
    <col min="3" max="3" width="15.8796296296296" customWidth="1"/>
    <col min="4" max="4" width="10.7777777777778" customWidth="1"/>
    <col min="5" max="5" width="11.212962962963" style="2" customWidth="1"/>
    <col min="6" max="6" width="10.5555555555556" style="2" customWidth="1"/>
    <col min="7" max="7" width="9" style="2" customWidth="1"/>
    <col min="8" max="8" width="9.62962962962963" style="2" customWidth="1"/>
    <col min="9" max="9" width="11.6296296296296" customWidth="1"/>
    <col min="10" max="10" width="13.3796296296296" customWidth="1"/>
  </cols>
  <sheetData>
    <row r="1" ht="40" customHeight="1" spans="1:10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79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  <c r="J2" s="4" t="s">
        <v>18</v>
      </c>
    </row>
    <row r="3" ht="20" customHeight="1" spans="1:10">
      <c r="A3" s="5">
        <v>1</v>
      </c>
      <c r="B3" s="6" t="s">
        <v>19</v>
      </c>
      <c r="C3" s="5" t="s">
        <v>20</v>
      </c>
      <c r="D3" s="5">
        <f>E3+F3+G3+H3</f>
        <v>2500</v>
      </c>
      <c r="E3" s="7">
        <v>2300</v>
      </c>
      <c r="F3" s="7">
        <v>200</v>
      </c>
      <c r="G3" s="7"/>
      <c r="H3" s="5"/>
      <c r="I3" s="5" t="s">
        <v>86</v>
      </c>
      <c r="J3" s="27"/>
    </row>
    <row r="4" ht="20" customHeight="1" spans="1:10">
      <c r="A4" s="5">
        <v>2</v>
      </c>
      <c r="B4" s="6" t="s">
        <v>21</v>
      </c>
      <c r="C4" s="5" t="s">
        <v>20</v>
      </c>
      <c r="D4" s="5">
        <f>2500</f>
        <v>2500</v>
      </c>
      <c r="E4" s="7">
        <v>2300</v>
      </c>
      <c r="F4" s="7">
        <v>200</v>
      </c>
      <c r="G4" s="7"/>
      <c r="H4" s="5"/>
      <c r="I4" s="5" t="s">
        <v>86</v>
      </c>
      <c r="J4" s="27"/>
    </row>
    <row r="5" ht="20" customHeight="1" spans="1:10">
      <c r="A5" s="5">
        <v>3</v>
      </c>
      <c r="B5" s="6" t="s">
        <v>22</v>
      </c>
      <c r="C5" s="5" t="s">
        <v>23</v>
      </c>
      <c r="D5" s="5">
        <f t="shared" ref="D5:D16" si="0">E5+F5+G5+H5</f>
        <v>2500</v>
      </c>
      <c r="E5" s="7">
        <v>2300</v>
      </c>
      <c r="F5" s="7">
        <v>200</v>
      </c>
      <c r="G5" s="7"/>
      <c r="H5" s="5"/>
      <c r="I5" s="5" t="s">
        <v>86</v>
      </c>
      <c r="J5" s="27"/>
    </row>
    <row r="6" ht="20" customHeight="1" spans="1:10">
      <c r="A6" s="5">
        <v>4</v>
      </c>
      <c r="B6" s="6" t="s">
        <v>24</v>
      </c>
      <c r="C6" s="5" t="s">
        <v>23</v>
      </c>
      <c r="D6" s="5">
        <f t="shared" si="0"/>
        <v>2500</v>
      </c>
      <c r="E6" s="7">
        <v>2300</v>
      </c>
      <c r="F6" s="7">
        <v>200</v>
      </c>
      <c r="G6" s="7"/>
      <c r="H6" s="5"/>
      <c r="I6" s="5" t="s">
        <v>86</v>
      </c>
      <c r="J6" s="27"/>
    </row>
    <row r="7" ht="20" customHeight="1" spans="1:10">
      <c r="A7" s="5">
        <v>5</v>
      </c>
      <c r="B7" s="6" t="s">
        <v>25</v>
      </c>
      <c r="C7" s="5" t="s">
        <v>26</v>
      </c>
      <c r="D7" s="5">
        <f t="shared" si="0"/>
        <v>2700</v>
      </c>
      <c r="E7" s="7">
        <v>2300</v>
      </c>
      <c r="F7" s="7">
        <v>200</v>
      </c>
      <c r="G7" s="7">
        <v>200</v>
      </c>
      <c r="H7" s="5"/>
      <c r="I7" s="5" t="s">
        <v>86</v>
      </c>
      <c r="J7" s="27"/>
    </row>
    <row r="8" ht="20" customHeight="1" spans="1:10">
      <c r="A8" s="5">
        <v>6</v>
      </c>
      <c r="B8" s="8" t="s">
        <v>27</v>
      </c>
      <c r="C8" s="5" t="s">
        <v>26</v>
      </c>
      <c r="D8" s="5">
        <f t="shared" si="0"/>
        <v>2500</v>
      </c>
      <c r="E8" s="7">
        <v>2300</v>
      </c>
      <c r="F8" s="7">
        <v>200</v>
      </c>
      <c r="G8" s="7"/>
      <c r="H8" s="5"/>
      <c r="I8" s="5" t="s">
        <v>86</v>
      </c>
      <c r="J8" s="27"/>
    </row>
    <row r="9" ht="20" customHeight="1" spans="1:10">
      <c r="A9" s="5">
        <v>7</v>
      </c>
      <c r="B9" s="6" t="s">
        <v>28</v>
      </c>
      <c r="C9" s="5" t="s">
        <v>26</v>
      </c>
      <c r="D9" s="5">
        <f t="shared" si="0"/>
        <v>2500</v>
      </c>
      <c r="E9" s="7">
        <v>2300</v>
      </c>
      <c r="F9" s="7">
        <v>200</v>
      </c>
      <c r="G9" s="7"/>
      <c r="H9" s="5"/>
      <c r="I9" s="5" t="s">
        <v>86</v>
      </c>
      <c r="J9" s="28"/>
    </row>
    <row r="10" ht="20" customHeight="1" spans="1:10">
      <c r="A10" s="5">
        <v>8</v>
      </c>
      <c r="B10" s="6" t="s">
        <v>29</v>
      </c>
      <c r="C10" s="5" t="s">
        <v>26</v>
      </c>
      <c r="D10" s="5">
        <f t="shared" si="0"/>
        <v>2500</v>
      </c>
      <c r="E10" s="7">
        <v>2300</v>
      </c>
      <c r="F10" s="7">
        <v>200</v>
      </c>
      <c r="G10" s="7"/>
      <c r="H10" s="5"/>
      <c r="I10" s="5" t="s">
        <v>86</v>
      </c>
      <c r="J10" s="28"/>
    </row>
    <row r="11" ht="20" customHeight="1" spans="1:10">
      <c r="A11" s="5">
        <v>9</v>
      </c>
      <c r="B11" s="8" t="s">
        <v>30</v>
      </c>
      <c r="C11" s="5" t="s">
        <v>31</v>
      </c>
      <c r="D11" s="5">
        <f t="shared" si="0"/>
        <v>833.34</v>
      </c>
      <c r="E11" s="7">
        <v>766.67</v>
      </c>
      <c r="F11" s="7">
        <v>66.67</v>
      </c>
      <c r="G11" s="9"/>
      <c r="H11" s="5"/>
      <c r="I11" s="5" t="s">
        <v>86</v>
      </c>
      <c r="J11" s="28" t="s">
        <v>87</v>
      </c>
    </row>
    <row r="12" ht="20" customHeight="1" spans="1:10">
      <c r="A12" s="5">
        <v>10</v>
      </c>
      <c r="B12" s="6" t="s">
        <v>32</v>
      </c>
      <c r="C12" s="5" t="s">
        <v>31</v>
      </c>
      <c r="D12" s="5">
        <f t="shared" si="0"/>
        <v>2500</v>
      </c>
      <c r="E12" s="7">
        <v>2300</v>
      </c>
      <c r="F12" s="7">
        <v>200</v>
      </c>
      <c r="G12" s="7"/>
      <c r="H12" s="5"/>
      <c r="I12" s="5" t="s">
        <v>86</v>
      </c>
      <c r="J12" s="28"/>
    </row>
    <row r="13" s="1" customFormat="1" ht="20" customHeight="1" spans="1:10">
      <c r="A13" s="10">
        <v>11</v>
      </c>
      <c r="B13" s="10" t="s">
        <v>33</v>
      </c>
      <c r="C13" s="10" t="s">
        <v>34</v>
      </c>
      <c r="D13" s="10">
        <v>3500</v>
      </c>
      <c r="E13" s="11">
        <v>3300</v>
      </c>
      <c r="F13" s="11">
        <v>200</v>
      </c>
      <c r="G13" s="11"/>
      <c r="H13" s="10"/>
      <c r="I13" s="10" t="s">
        <v>86</v>
      </c>
      <c r="J13" s="29"/>
    </row>
    <row r="14" ht="20" customHeight="1" spans="1:10">
      <c r="A14" s="5">
        <v>12</v>
      </c>
      <c r="B14" s="6" t="s">
        <v>35</v>
      </c>
      <c r="C14" s="5" t="s">
        <v>34</v>
      </c>
      <c r="D14" s="5">
        <f>E14+F14</f>
        <v>2500</v>
      </c>
      <c r="E14" s="7">
        <v>2300</v>
      </c>
      <c r="F14" s="7">
        <v>200</v>
      </c>
      <c r="G14" s="7"/>
      <c r="H14" s="5"/>
      <c r="I14" s="5" t="s">
        <v>86</v>
      </c>
      <c r="J14" s="27"/>
    </row>
    <row r="15" ht="20" customHeight="1" spans="1:10">
      <c r="A15" s="5">
        <v>13</v>
      </c>
      <c r="B15" s="6" t="s">
        <v>36</v>
      </c>
      <c r="C15" s="5" t="s">
        <v>37</v>
      </c>
      <c r="D15" s="5">
        <f>E15+F15+G15+H15</f>
        <v>2500</v>
      </c>
      <c r="E15" s="7">
        <v>2300</v>
      </c>
      <c r="F15" s="7">
        <v>200</v>
      </c>
      <c r="G15" s="7"/>
      <c r="H15" s="5"/>
      <c r="I15" s="5" t="s">
        <v>86</v>
      </c>
      <c r="J15" s="28"/>
    </row>
    <row r="16" ht="20" customHeight="1" spans="1:10">
      <c r="A16" s="5">
        <v>14</v>
      </c>
      <c r="B16" t="s">
        <v>38</v>
      </c>
      <c r="C16" s="5" t="s">
        <v>37</v>
      </c>
      <c r="D16" s="5">
        <f>E16+F16+G16+H16</f>
        <v>2500</v>
      </c>
      <c r="E16" s="7">
        <v>2300</v>
      </c>
      <c r="F16" s="7">
        <v>200</v>
      </c>
      <c r="G16" s="7"/>
      <c r="H16" s="5"/>
      <c r="I16" s="5" t="s">
        <v>86</v>
      </c>
      <c r="J16" s="28"/>
    </row>
    <row r="17" ht="30" customHeight="1" spans="1:10">
      <c r="A17" s="12" t="s">
        <v>88</v>
      </c>
      <c r="B17" s="13"/>
      <c r="C17" s="14"/>
      <c r="D17" s="5">
        <f>SUM(D3:D16)</f>
        <v>34533.34</v>
      </c>
      <c r="E17" s="15">
        <f>SUM(E3:E16)</f>
        <v>31666.67</v>
      </c>
      <c r="F17" s="15">
        <f>SUM(F3:F16)</f>
        <v>2666.67</v>
      </c>
      <c r="G17" s="15">
        <v>200</v>
      </c>
      <c r="H17" s="15"/>
      <c r="I17" s="30"/>
      <c r="J17" s="31"/>
    </row>
    <row r="18" ht="30" customHeight="1" spans="1:10">
      <c r="A18" s="16"/>
      <c r="B18" s="16"/>
      <c r="C18" s="16"/>
      <c r="D18" s="17"/>
      <c r="E18" s="18"/>
      <c r="F18" s="18"/>
      <c r="G18" s="18"/>
      <c r="H18" s="18"/>
      <c r="I18" s="32"/>
      <c r="J18" s="33"/>
    </row>
    <row r="19" ht="30" customHeight="1" spans="1:10">
      <c r="A19" s="16"/>
      <c r="B19" s="16"/>
      <c r="C19" s="16"/>
      <c r="D19" s="17"/>
      <c r="E19" s="18"/>
      <c r="F19" s="18"/>
      <c r="G19" s="18"/>
      <c r="H19" s="18"/>
      <c r="I19" s="32"/>
      <c r="J19" s="33"/>
    </row>
    <row r="20" ht="30" customHeight="1" spans="1:10">
      <c r="A20" s="16"/>
      <c r="B20" s="16"/>
      <c r="C20" s="16"/>
      <c r="D20" s="17"/>
      <c r="E20" s="18"/>
      <c r="F20" s="18"/>
      <c r="G20" s="18"/>
      <c r="H20" s="18"/>
      <c r="I20" s="32"/>
      <c r="J20" s="33"/>
    </row>
    <row r="21" ht="40" customHeight="1" spans="1:10">
      <c r="A21" s="3" t="s">
        <v>89</v>
      </c>
      <c r="B21" s="3"/>
      <c r="C21" s="3"/>
      <c r="D21" s="3"/>
      <c r="E21" s="3"/>
      <c r="F21" s="3"/>
      <c r="G21" s="3"/>
      <c r="H21" s="3"/>
      <c r="I21" s="3"/>
      <c r="J21" s="3"/>
    </row>
    <row r="22" ht="20" customHeight="1" spans="1:10">
      <c r="A22" s="4" t="s">
        <v>1</v>
      </c>
      <c r="B22" s="4" t="s">
        <v>2</v>
      </c>
      <c r="C22" s="4" t="s">
        <v>79</v>
      </c>
      <c r="D22" s="4" t="s">
        <v>80</v>
      </c>
      <c r="E22" s="4" t="s">
        <v>81</v>
      </c>
      <c r="F22" s="4" t="s">
        <v>82</v>
      </c>
      <c r="G22" s="4" t="s">
        <v>83</v>
      </c>
      <c r="H22" s="4" t="s">
        <v>84</v>
      </c>
      <c r="I22" s="4" t="s">
        <v>85</v>
      </c>
      <c r="J22" s="4" t="s">
        <v>18</v>
      </c>
    </row>
    <row r="23" ht="20" customHeight="1" spans="1:10">
      <c r="A23" s="5">
        <v>1</v>
      </c>
      <c r="B23" s="19" t="s">
        <v>41</v>
      </c>
      <c r="C23" s="5" t="s">
        <v>42</v>
      </c>
      <c r="D23" s="5">
        <v>2500</v>
      </c>
      <c r="E23" s="7">
        <v>2200</v>
      </c>
      <c r="F23" s="7">
        <v>300</v>
      </c>
      <c r="G23" s="5"/>
      <c r="H23" s="5"/>
      <c r="I23" s="5" t="s">
        <v>86</v>
      </c>
      <c r="J23" s="27" t="s">
        <v>90</v>
      </c>
    </row>
    <row r="24" ht="20" customHeight="1" spans="1:10">
      <c r="A24" s="5">
        <v>2</v>
      </c>
      <c r="B24" s="6" t="s">
        <v>43</v>
      </c>
      <c r="C24" s="4" t="s">
        <v>42</v>
      </c>
      <c r="D24" s="5">
        <v>2500</v>
      </c>
      <c r="E24" s="7">
        <v>2200</v>
      </c>
      <c r="F24" s="7">
        <v>300</v>
      </c>
      <c r="G24" s="4"/>
      <c r="H24" s="4"/>
      <c r="I24" s="5" t="s">
        <v>86</v>
      </c>
      <c r="J24" s="28"/>
    </row>
    <row r="25" ht="20" customHeight="1" spans="1:10">
      <c r="A25" s="5">
        <v>3</v>
      </c>
      <c r="B25" s="19" t="s">
        <v>44</v>
      </c>
      <c r="C25" s="5" t="s">
        <v>45</v>
      </c>
      <c r="D25" s="5">
        <v>2500</v>
      </c>
      <c r="E25" s="7">
        <v>2200</v>
      </c>
      <c r="F25" s="7">
        <v>300</v>
      </c>
      <c r="G25" s="5"/>
      <c r="H25" s="5"/>
      <c r="I25" s="5" t="s">
        <v>86</v>
      </c>
      <c r="J25" s="27" t="s">
        <v>91</v>
      </c>
    </row>
    <row r="26" ht="20" customHeight="1" spans="1:10">
      <c r="A26" s="5">
        <v>4</v>
      </c>
      <c r="B26" s="19" t="s">
        <v>46</v>
      </c>
      <c r="C26" s="5" t="s">
        <v>45</v>
      </c>
      <c r="D26" s="5">
        <v>2500</v>
      </c>
      <c r="E26" s="7">
        <v>2200</v>
      </c>
      <c r="F26" s="7">
        <v>300</v>
      </c>
      <c r="G26" s="5"/>
      <c r="H26" s="5"/>
      <c r="I26" s="5" t="s">
        <v>86</v>
      </c>
      <c r="J26" s="28"/>
    </row>
    <row r="27" ht="20" customHeight="1" spans="1:10">
      <c r="A27" s="5">
        <v>5</v>
      </c>
      <c r="B27" s="6" t="s">
        <v>47</v>
      </c>
      <c r="C27" s="5" t="s">
        <v>48</v>
      </c>
      <c r="D27" s="5">
        <v>2500</v>
      </c>
      <c r="E27" s="7">
        <v>2300</v>
      </c>
      <c r="F27" s="7">
        <v>200</v>
      </c>
      <c r="G27" s="7"/>
      <c r="H27" s="5"/>
      <c r="I27" s="5" t="s">
        <v>86</v>
      </c>
      <c r="J27" s="28"/>
    </row>
    <row r="28" ht="20" customHeight="1" spans="1:10">
      <c r="A28" s="5">
        <v>6</v>
      </c>
      <c r="B28" t="s">
        <v>49</v>
      </c>
      <c r="C28" s="4" t="s">
        <v>50</v>
      </c>
      <c r="D28" s="5">
        <v>2500</v>
      </c>
      <c r="E28" s="7">
        <v>2200</v>
      </c>
      <c r="F28" s="7">
        <v>300</v>
      </c>
      <c r="G28" s="4"/>
      <c r="H28" s="5"/>
      <c r="I28" s="5" t="s">
        <v>86</v>
      </c>
      <c r="J28" s="28"/>
    </row>
    <row r="29" ht="20" customHeight="1" spans="1:10">
      <c r="A29" s="5">
        <v>7</v>
      </c>
      <c r="B29" s="6" t="s">
        <v>51</v>
      </c>
      <c r="C29" s="4" t="s">
        <v>50</v>
      </c>
      <c r="D29" s="5">
        <v>2500</v>
      </c>
      <c r="E29" s="7">
        <v>2200</v>
      </c>
      <c r="F29" s="7">
        <v>300</v>
      </c>
      <c r="G29" s="4"/>
      <c r="H29" s="5"/>
      <c r="I29" s="5" t="s">
        <v>86</v>
      </c>
      <c r="J29" s="28"/>
    </row>
    <row r="30" s="1" customFormat="1" ht="20" customHeight="1" spans="1:10">
      <c r="A30" s="10">
        <v>8</v>
      </c>
      <c r="B30" s="20" t="s">
        <v>52</v>
      </c>
      <c r="C30" s="10" t="s">
        <v>50</v>
      </c>
      <c r="D30" s="10">
        <v>2500</v>
      </c>
      <c r="E30" s="11">
        <v>2200</v>
      </c>
      <c r="F30" s="11">
        <v>300</v>
      </c>
      <c r="G30" s="10"/>
      <c r="H30" s="10"/>
      <c r="I30" s="10" t="s">
        <v>86</v>
      </c>
      <c r="J30" s="34"/>
    </row>
    <row r="31" ht="20" customHeight="1" spans="1:10">
      <c r="A31" s="5">
        <v>9</v>
      </c>
      <c r="B31" s="19" t="s">
        <v>53</v>
      </c>
      <c r="C31" s="4" t="s">
        <v>54</v>
      </c>
      <c r="D31" s="5">
        <v>2500</v>
      </c>
      <c r="E31" s="7">
        <v>2200</v>
      </c>
      <c r="F31" s="7">
        <v>300</v>
      </c>
      <c r="G31" s="4"/>
      <c r="H31" s="5"/>
      <c r="I31" s="5" t="s">
        <v>86</v>
      </c>
      <c r="J31" s="28"/>
    </row>
    <row r="32" ht="20" customHeight="1" spans="1:10">
      <c r="A32" s="5">
        <v>10</v>
      </c>
      <c r="B32" s="6" t="s">
        <v>55</v>
      </c>
      <c r="C32" s="4" t="s">
        <v>56</v>
      </c>
      <c r="D32" s="5">
        <v>2700</v>
      </c>
      <c r="E32" s="7">
        <v>2400</v>
      </c>
      <c r="F32" s="7">
        <v>300</v>
      </c>
      <c r="G32" s="4"/>
      <c r="H32" s="4"/>
      <c r="I32" s="5" t="s">
        <v>86</v>
      </c>
      <c r="J32" s="28"/>
    </row>
    <row r="33" ht="20" customHeight="1" spans="1:10">
      <c r="A33" s="5">
        <v>11</v>
      </c>
      <c r="B33" s="6" t="s">
        <v>57</v>
      </c>
      <c r="C33" s="4" t="s">
        <v>58</v>
      </c>
      <c r="D33" s="5">
        <v>2500</v>
      </c>
      <c r="E33" s="7">
        <v>2200</v>
      </c>
      <c r="F33" s="7">
        <v>300</v>
      </c>
      <c r="G33" s="5"/>
      <c r="H33" s="5"/>
      <c r="I33" s="5" t="s">
        <v>86</v>
      </c>
      <c r="J33" s="28"/>
    </row>
    <row r="34" ht="20" customHeight="1" spans="1:10">
      <c r="A34" s="5">
        <v>12</v>
      </c>
      <c r="B34" s="6" t="s">
        <v>59</v>
      </c>
      <c r="C34" s="4" t="s">
        <v>60</v>
      </c>
      <c r="D34" s="5">
        <v>3100</v>
      </c>
      <c r="E34" s="21">
        <v>2800</v>
      </c>
      <c r="F34" s="7">
        <v>300</v>
      </c>
      <c r="G34" s="4"/>
      <c r="H34" s="4"/>
      <c r="I34" s="5" t="s">
        <v>86</v>
      </c>
      <c r="J34" s="28"/>
    </row>
    <row r="35" ht="20" customHeight="1" spans="1:10">
      <c r="A35" s="5">
        <v>13</v>
      </c>
      <c r="B35" s="6" t="s">
        <v>61</v>
      </c>
      <c r="C35" s="4" t="s">
        <v>60</v>
      </c>
      <c r="D35" s="5">
        <v>3100</v>
      </c>
      <c r="E35" s="7">
        <v>2800</v>
      </c>
      <c r="F35" s="7">
        <v>300</v>
      </c>
      <c r="G35" s="4"/>
      <c r="H35" s="5"/>
      <c r="I35" s="5" t="s">
        <v>86</v>
      </c>
      <c r="J35" s="27" t="s">
        <v>91</v>
      </c>
    </row>
    <row r="36" ht="20" customHeight="1" spans="1:10">
      <c r="A36" s="5">
        <v>14</v>
      </c>
      <c r="B36" s="6" t="s">
        <v>62</v>
      </c>
      <c r="C36" s="4" t="s">
        <v>63</v>
      </c>
      <c r="D36" s="5">
        <v>3100</v>
      </c>
      <c r="E36" s="21">
        <v>2800</v>
      </c>
      <c r="F36" s="7">
        <v>300</v>
      </c>
      <c r="G36" s="4"/>
      <c r="H36" s="4"/>
      <c r="I36" s="5" t="s">
        <v>86</v>
      </c>
      <c r="J36" s="28"/>
    </row>
    <row r="37" s="1" customFormat="1" ht="20" customHeight="1" spans="1:10">
      <c r="A37" s="10">
        <v>15</v>
      </c>
      <c r="B37" s="20" t="s">
        <v>64</v>
      </c>
      <c r="C37" s="10" t="s">
        <v>63</v>
      </c>
      <c r="D37" s="10">
        <v>3700</v>
      </c>
      <c r="E37" s="11">
        <v>3200</v>
      </c>
      <c r="F37" s="11">
        <v>300</v>
      </c>
      <c r="G37" s="10">
        <v>200</v>
      </c>
      <c r="H37" s="10"/>
      <c r="I37" s="10" t="s">
        <v>86</v>
      </c>
      <c r="J37" s="35"/>
    </row>
    <row r="38" ht="20" customHeight="1" spans="1:10">
      <c r="A38" s="22" t="s">
        <v>88</v>
      </c>
      <c r="B38" s="23"/>
      <c r="C38" s="4"/>
      <c r="D38" s="4">
        <v>40700</v>
      </c>
      <c r="E38" s="4">
        <f>SUM(E23:E37)</f>
        <v>36100</v>
      </c>
      <c r="F38" s="4">
        <f>SUM(F23:F37)</f>
        <v>4400</v>
      </c>
      <c r="G38" s="4">
        <f>SUM(G23:G37)</f>
        <v>200</v>
      </c>
      <c r="H38" s="4"/>
      <c r="I38" s="4"/>
      <c r="J38" s="36"/>
    </row>
    <row r="39" ht="20" customHeight="1" spans="1:10">
      <c r="A39" s="24" t="s">
        <v>92</v>
      </c>
      <c r="B39" s="24"/>
      <c r="C39" s="25"/>
      <c r="D39" s="24">
        <f>D38+D17</f>
        <v>75233.34</v>
      </c>
      <c r="E39" s="26">
        <v>67766.67</v>
      </c>
      <c r="F39" s="26">
        <v>7066.67</v>
      </c>
      <c r="G39" s="26">
        <v>400</v>
      </c>
      <c r="H39" s="26"/>
      <c r="I39" s="25"/>
      <c r="J39" s="25"/>
    </row>
  </sheetData>
  <autoFilter xmlns:etc="http://www.wps.cn/officeDocument/2017/etCustomData" ref="A2:J39" etc:filterBottomFollowUsedRange="0">
    <extLst/>
  </autoFilter>
  <mergeCells count="5">
    <mergeCell ref="A1:J1"/>
    <mergeCell ref="A17:C17"/>
    <mergeCell ref="A21:J21"/>
    <mergeCell ref="A38:B38"/>
    <mergeCell ref="A39:B39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2024年11月工资结算表</vt:lpstr>
      <vt:lpstr>2024年11月工资发放表</vt:lpstr>
      <vt:lpstr>2024年11月工资原始表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</dc:creator>
  <cp:lastModifiedBy>雨沐</cp:lastModifiedBy>
  <dcterms:created xsi:type="dcterms:W3CDTF">2022-05-05T14:07:00Z</dcterms:created>
  <dcterms:modified xsi:type="dcterms:W3CDTF">2024-12-12T04:26:02Z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500A3898CEA64CE792F73EA8F5BFE561_13</vt:lpwstr>
  </property>
  <property fmtid="{D5CDD505-2E9C-101B-9397-08002B2CF9AE}" pid="4" name="KSOProductBuildVer">
    <vt:lpwstr>2052-12.1.0.19302</vt:lpwstr>
  </property>
</Properties>
</file>