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2025年2月工资结算表" sheetId="2" r:id="rId1"/>
    <sheet name="2025年2月工资发放表" sheetId="3" r:id="rId2"/>
    <sheet name="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<sst xmlns="http://schemas.openxmlformats.org/spreadsheetml/2006/main" count="270" uniqueCount="61">
  <si>
    <t>2025年2月份学生社区管理服务中心外聘人员考核说明表（1值班员）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</si>
  <si>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</si>
  <si>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</si>
  <si>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</si>
  <si>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</si>
  <si>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</si>
  <si>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</si>
  <si>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</si>
  <si>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</si>
  <si>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</si>
  <si>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</si>
  <si>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</si>
  <si>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</si>
  <si>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</si>
  <si>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</si>
  <si>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</si>
  <si>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</si>
  <si>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</si>
  <si>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</si>
  <si>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</si>
  <si>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</si>
  <si>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</si>
  <si>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</si>
  <si>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</si>
  <si>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</si>
  <si>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阿达来提·阿布都克力木</t>
  </si>
  <si>
    <t>寿娟</t>
  </si>
  <si>
    <t>蔺金萍</t>
  </si>
  <si>
    <t>王婷</t>
  </si>
  <si>
    <t>尚春燕</t>
  </si>
  <si>
    <t>小计</t>
  </si>
  <si>
    <t>2025年2月份学生社区管理服务中心外聘人员考核说明表（2保洁员）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</si>
  <si>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</si>
  <si>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</si>
  <si>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</si>
  <si>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</si>
  <si>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</si>
  <si>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</si>
  <si>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</si>
  <si>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</si>
  <si>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</si>
  <si>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</si>
  <si>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</si>
  <si>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</si>
  <si>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</si>
  <si>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</si>
  <si>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个人养老</t>
  </si>
  <si>
    <t>个人失业</t>
  </si>
  <si>
    <t>个人基本医疗</t>
  </si>
  <si>
    <t>个人大额医疗费</t>
  </si>
  <si>
    <t>个人社保合计金额</t>
  </si>
  <si>
    <t>2025年1月份学生社区管理服务中心外聘人员考核说明表（1值班员）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</si>
  <si>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</si>
  <si>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</si>
  <si>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</si>
  <si>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</si>
  <si>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</si>
  <si>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</si>
  <si>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2025年1月份学生社区管理服务中心外聘人员考核说明表（2保洁员）</t>
  </si>
  <si>
    <t>不合格</t>
  </si>
  <si>
    <t>请假6天，扣除绩效10%，30元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</si>
</sst>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黑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3" fillId="0" borderId="0" xfId="49" applyFont="1" applyFill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15" fillId="3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D16" sqref="D16"/>
    </sheetView>
  </sheetViews>
  <sheetFormatPr defaultColWidth="9" defaultRowHeight="15"/>
  <cols>
    <col min="1" max="1" width="9.90909090909091" style="43"/>
    <col min="2" max="2" width="21.1090909090909" style="1" customWidth="1"/>
    <col min="3" max="3" width="11.4363636363636" style="43" customWidth="1"/>
    <col min="4" max="4" width="9.18181818181818" style="43" customWidth="1"/>
    <col min="5" max="5" width="8.44545454545455" style="43" customWidth="1"/>
    <col min="6" max="6" width="9.89090909090909" style="43" customWidth="1"/>
    <col min="7" max="7" width="8.44545454545455" style="43" customWidth="1"/>
    <col min="8" max="8" width="8.44545454545455" style="44" customWidth="1"/>
    <col min="9" max="9" width="10.8909090909091" style="44" customWidth="1"/>
    <col min="10" max="10" width="8.44545454545455" style="43" customWidth="1"/>
    <col min="11" max="11" width="11" style="43" customWidth="1"/>
    <col min="12" max="12" width="9.21818181818182" style="43" customWidth="1"/>
    <col min="13" max="13" width="10.7818181818182" style="43" customWidth="1"/>
    <col min="14" max="14" width="10" style="45" customWidth="1"/>
    <col min="15" max="16374" width="9.90909090909091" style="1"/>
    <col min="16375" max="16384" width="9" style="46"/>
  </cols>
  <sheetData>
    <row r="1" s="1" customFormat="1" ht="37" customHeight="1" spans="1:14">
      <c r="A1" s="4" t="s">
        <v>0</v>
      </c>
      <c r="B1" s="47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5"/>
    </row>
    <row r="2" s="1" customFormat="1" ht="45" customHeight="1" spans="1:14">
      <c r="A2" s="23" t="s">
        <v>1</v>
      </c>
      <c r="B2" s="48" t="s">
        <v>2</v>
      </c>
      <c r="C2" s="23" t="s">
        <v>3</v>
      </c>
      <c r="D2" s="23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63" t="s">
        <v>11</v>
      </c>
      <c r="L2" s="64" t="s">
        <v>12</v>
      </c>
      <c r="M2" s="64" t="s">
        <v>13</v>
      </c>
      <c r="N2" s="23" t="s">
        <v>14</v>
      </c>
    </row>
    <row r="3" s="1" customFormat="1" spans="1:14">
      <c r="A3" s="39">
        <v>1</v>
      </c>
      <c r="B3" s="51" t="s">
        <v>15</v>
      </c>
      <c r="C3" s="39" t="s">
        <v>16</v>
      </c>
      <c r="D3" s="39">
        <v>1386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39">
        <v>88</v>
      </c>
      <c r="M3" s="39">
        <f>D3+K3+L3</f>
        <v>1474</v>
      </c>
      <c r="N3" s="36"/>
    </row>
    <row r="4" s="1" customFormat="1" spans="1:14">
      <c r="A4" s="39">
        <v>2</v>
      </c>
      <c r="B4" s="51" t="s">
        <v>17</v>
      </c>
      <c r="C4" s="39" t="s">
        <v>16</v>
      </c>
      <c r="D4" s="39">
        <v>1870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39">
        <v>88</v>
      </c>
      <c r="M4" s="39">
        <f t="shared" ref="M4:M16" si="0">D4+K4+L4</f>
        <v>1958</v>
      </c>
      <c r="N4" s="36"/>
    </row>
    <row r="5" s="1" customFormat="1" spans="1:14">
      <c r="A5" s="39">
        <v>3</v>
      </c>
      <c r="B5" s="52" t="s">
        <v>18</v>
      </c>
      <c r="C5" s="39" t="s">
        <v>16</v>
      </c>
      <c r="D5" s="39">
        <v>2037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39">
        <v>88</v>
      </c>
      <c r="M5" s="39">
        <f t="shared" si="0"/>
        <v>2125</v>
      </c>
      <c r="N5" s="36"/>
    </row>
    <row r="6" s="1" customFormat="1" spans="1:14">
      <c r="A6" s="39">
        <v>4</v>
      </c>
      <c r="B6" s="51" t="s">
        <v>19</v>
      </c>
      <c r="C6" s="39" t="s">
        <v>16</v>
      </c>
      <c r="D6" s="39">
        <v>1703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39">
        <v>88</v>
      </c>
      <c r="M6" s="39">
        <f t="shared" si="0"/>
        <v>1791</v>
      </c>
      <c r="N6" s="36"/>
    </row>
    <row r="7" s="1" customFormat="1" spans="1:14">
      <c r="A7" s="39">
        <v>5</v>
      </c>
      <c r="B7" s="51" t="s">
        <v>20</v>
      </c>
      <c r="C7" s="39" t="s">
        <v>16</v>
      </c>
      <c r="D7" s="39">
        <v>1369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39">
        <v>88</v>
      </c>
      <c r="M7" s="39">
        <f t="shared" si="0"/>
        <v>1457</v>
      </c>
      <c r="N7" s="36"/>
    </row>
    <row r="8" s="1" customFormat="1" spans="1:14">
      <c r="A8" s="39">
        <v>6</v>
      </c>
      <c r="B8" s="51" t="s">
        <v>21</v>
      </c>
      <c r="C8" s="39" t="s">
        <v>16</v>
      </c>
      <c r="D8" s="39">
        <v>1670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39">
        <v>88</v>
      </c>
      <c r="M8" s="39">
        <f t="shared" si="0"/>
        <v>1758</v>
      </c>
      <c r="N8" s="36"/>
    </row>
    <row r="9" s="1" customFormat="1" spans="1:14">
      <c r="A9" s="39">
        <v>7</v>
      </c>
      <c r="B9" s="53" t="s">
        <v>22</v>
      </c>
      <c r="C9" s="39" t="s">
        <v>16</v>
      </c>
      <c r="D9" s="39">
        <v>1319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39">
        <v>88</v>
      </c>
      <c r="M9" s="39">
        <f t="shared" si="0"/>
        <v>1407</v>
      </c>
      <c r="N9" s="36"/>
    </row>
    <row r="10" s="1" customFormat="1" spans="1:14">
      <c r="A10" s="39">
        <v>8</v>
      </c>
      <c r="B10" s="53" t="s">
        <v>23</v>
      </c>
      <c r="C10" s="39" t="s">
        <v>16</v>
      </c>
      <c r="D10" s="39">
        <v>1219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39">
        <v>88</v>
      </c>
      <c r="M10" s="39">
        <f t="shared" si="0"/>
        <v>1307</v>
      </c>
      <c r="N10" s="36"/>
    </row>
    <row r="11" s="1" customFormat="1" spans="1:14">
      <c r="A11" s="39">
        <v>9</v>
      </c>
      <c r="B11" s="53" t="s">
        <v>24</v>
      </c>
      <c r="C11" s="39" t="s">
        <v>16</v>
      </c>
      <c r="D11" s="39">
        <v>1336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39">
        <v>88</v>
      </c>
      <c r="M11" s="39">
        <f t="shared" si="0"/>
        <v>1424</v>
      </c>
      <c r="N11" s="36"/>
    </row>
    <row r="12" s="1" customFormat="1" spans="1:14">
      <c r="A12" s="39">
        <v>10</v>
      </c>
      <c r="B12" s="7" t="s">
        <v>25</v>
      </c>
      <c r="C12" s="54" t="s">
        <v>16</v>
      </c>
      <c r="D12" s="39">
        <v>668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39">
        <v>88</v>
      </c>
      <c r="M12" s="39">
        <f t="shared" si="0"/>
        <v>756</v>
      </c>
      <c r="N12" s="36"/>
    </row>
    <row r="13" s="1" customFormat="1" spans="1:14">
      <c r="A13" s="39">
        <v>11</v>
      </c>
      <c r="B13" s="53" t="s">
        <v>26</v>
      </c>
      <c r="C13" s="39" t="s">
        <v>16</v>
      </c>
      <c r="D13" s="39">
        <v>1219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39">
        <v>88</v>
      </c>
      <c r="M13" s="39">
        <f t="shared" si="0"/>
        <v>1307</v>
      </c>
      <c r="N13" s="36"/>
    </row>
    <row r="14" s="1" customFormat="1" spans="1:14">
      <c r="A14" s="39">
        <v>12</v>
      </c>
      <c r="B14" s="53" t="s">
        <v>27</v>
      </c>
      <c r="C14" s="39" t="s">
        <v>16</v>
      </c>
      <c r="D14" s="39">
        <v>885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39">
        <v>88</v>
      </c>
      <c r="M14" s="39">
        <f t="shared" si="0"/>
        <v>973</v>
      </c>
      <c r="N14" s="36"/>
    </row>
    <row r="15" s="1" customFormat="1" spans="1:14">
      <c r="A15" s="39">
        <v>13</v>
      </c>
      <c r="B15" s="68" t="s">
        <v>28</v>
      </c>
      <c r="C15" s="54" t="s">
        <v>16</v>
      </c>
      <c r="D15" s="54">
        <v>1503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54">
        <v>88</v>
      </c>
      <c r="M15" s="39">
        <f t="shared" si="0"/>
        <v>1591</v>
      </c>
      <c r="N15" s="70"/>
    </row>
    <row r="16" s="1" customFormat="1" spans="1:14">
      <c r="A16" s="39">
        <v>14</v>
      </c>
      <c r="B16" s="7" t="s">
        <v>29</v>
      </c>
      <c r="C16" s="39" t="s">
        <v>16</v>
      </c>
      <c r="D16" s="39">
        <v>668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88</v>
      </c>
      <c r="M16" s="39">
        <f t="shared" si="0"/>
        <v>756</v>
      </c>
      <c r="N16" s="36"/>
    </row>
    <row r="17" s="1" customFormat="1" ht="25" customHeight="1" spans="1:14">
      <c r="A17" s="23" t="s">
        <v>30</v>
      </c>
      <c r="B17" s="5"/>
      <c r="C17" s="23"/>
      <c r="D17" s="23">
        <f>SUM(D3:D16)</f>
        <v>18852</v>
      </c>
      <c r="E17" s="23">
        <f t="shared" ref="E17:M17" si="1">SUM(E3:E16)</f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1232</v>
      </c>
      <c r="M17" s="23">
        <f t="shared" si="1"/>
        <v>20084</v>
      </c>
      <c r="N17" s="65"/>
    </row>
    <row r="18" s="1" customFormat="1" ht="46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="1" customFormat="1" ht="46" customHeight="1" spans="1:14">
      <c r="A19" s="23" t="s">
        <v>1</v>
      </c>
      <c r="B19" s="48" t="s">
        <v>2</v>
      </c>
      <c r="C19" s="23" t="s">
        <v>3</v>
      </c>
      <c r="D19" s="23" t="s">
        <v>4</v>
      </c>
      <c r="E19" s="50" t="s">
        <v>5</v>
      </c>
      <c r="F19" s="50" t="s">
        <v>6</v>
      </c>
      <c r="G19" s="50" t="s">
        <v>7</v>
      </c>
      <c r="H19" s="50" t="s">
        <v>8</v>
      </c>
      <c r="I19" s="50" t="s">
        <v>9</v>
      </c>
      <c r="J19" s="50" t="s">
        <v>10</v>
      </c>
      <c r="K19" s="64" t="s">
        <v>11</v>
      </c>
      <c r="L19" s="64" t="s">
        <v>12</v>
      </c>
      <c r="M19" s="64" t="s">
        <v>13</v>
      </c>
      <c r="N19" s="39" t="s">
        <v>14</v>
      </c>
    </row>
    <row r="20" s="1" customFormat="1" spans="1:14">
      <c r="A20" s="39">
        <v>1</v>
      </c>
      <c r="B20" s="5" t="s">
        <v>32</v>
      </c>
      <c r="C20" s="39" t="s">
        <v>33</v>
      </c>
      <c r="D20" s="39">
        <v>2002</v>
      </c>
      <c r="E20" s="57">
        <v>4999</v>
      </c>
      <c r="F20" s="57">
        <v>799.84</v>
      </c>
      <c r="G20" s="57">
        <v>25</v>
      </c>
      <c r="H20" s="57">
        <v>64.99</v>
      </c>
      <c r="I20" s="57">
        <v>409.92</v>
      </c>
      <c r="J20" s="57">
        <v>5</v>
      </c>
      <c r="K20" s="39">
        <f t="shared" ref="K20:K31" si="2">SUM(F20:J20)</f>
        <v>1304.75</v>
      </c>
      <c r="L20" s="39">
        <v>88</v>
      </c>
      <c r="M20" s="39">
        <f>D20+K20+L20</f>
        <v>3394.75</v>
      </c>
      <c r="N20" s="36"/>
    </row>
    <row r="21" s="1" customFormat="1" spans="1:14">
      <c r="A21" s="39">
        <v>2</v>
      </c>
      <c r="B21" s="5" t="s">
        <v>34</v>
      </c>
      <c r="C21" s="39" t="s">
        <v>33</v>
      </c>
      <c r="D21" s="39">
        <v>1369</v>
      </c>
      <c r="E21" s="57">
        <v>4999</v>
      </c>
      <c r="F21" s="57">
        <v>799.84</v>
      </c>
      <c r="G21" s="57">
        <v>25</v>
      </c>
      <c r="H21" s="57">
        <v>64.99</v>
      </c>
      <c r="I21" s="57">
        <v>409.92</v>
      </c>
      <c r="J21" s="57">
        <v>5</v>
      </c>
      <c r="K21" s="39">
        <f t="shared" si="2"/>
        <v>1304.75</v>
      </c>
      <c r="L21" s="39">
        <v>88</v>
      </c>
      <c r="M21" s="39">
        <f t="shared" ref="M21:M31" si="3">D21+K21+L21</f>
        <v>2761.75</v>
      </c>
      <c r="N21" s="36"/>
    </row>
    <row r="22" s="1" customFormat="1" spans="1:14">
      <c r="A22" s="39">
        <v>3</v>
      </c>
      <c r="B22" s="5" t="s">
        <v>35</v>
      </c>
      <c r="C22" s="39" t="s">
        <v>33</v>
      </c>
      <c r="D22" s="39">
        <v>1777</v>
      </c>
      <c r="E22" s="57">
        <v>4999</v>
      </c>
      <c r="F22" s="57">
        <v>799.84</v>
      </c>
      <c r="G22" s="57">
        <v>25</v>
      </c>
      <c r="H22" s="57">
        <v>64.99</v>
      </c>
      <c r="I22" s="57">
        <v>409.92</v>
      </c>
      <c r="J22" s="57">
        <v>5</v>
      </c>
      <c r="K22" s="39">
        <f t="shared" si="2"/>
        <v>1304.75</v>
      </c>
      <c r="L22" s="39">
        <v>88</v>
      </c>
      <c r="M22" s="39">
        <f t="shared" si="3"/>
        <v>3169.75</v>
      </c>
      <c r="N22" s="36"/>
    </row>
    <row r="23" s="1" customFormat="1" spans="1:14">
      <c r="A23" s="39">
        <v>4</v>
      </c>
      <c r="B23" s="7" t="s">
        <v>36</v>
      </c>
      <c r="C23" s="39" t="s">
        <v>33</v>
      </c>
      <c r="D23" s="39">
        <v>1419</v>
      </c>
      <c r="E23" s="57">
        <v>4999</v>
      </c>
      <c r="F23" s="57">
        <v>799.84</v>
      </c>
      <c r="G23" s="57">
        <v>25</v>
      </c>
      <c r="H23" s="57">
        <v>64.99</v>
      </c>
      <c r="I23" s="57">
        <v>409.92</v>
      </c>
      <c r="J23" s="57">
        <v>5</v>
      </c>
      <c r="K23" s="39">
        <f t="shared" si="2"/>
        <v>1304.75</v>
      </c>
      <c r="L23" s="39">
        <v>88</v>
      </c>
      <c r="M23" s="39">
        <f t="shared" si="3"/>
        <v>2811.75</v>
      </c>
      <c r="N23" s="36"/>
    </row>
    <row r="24" s="1" customFormat="1" spans="1:14">
      <c r="A24" s="39">
        <v>5</v>
      </c>
      <c r="B24" s="7" t="s">
        <v>37</v>
      </c>
      <c r="C24" s="39" t="s">
        <v>33</v>
      </c>
      <c r="D24" s="39">
        <v>1519</v>
      </c>
      <c r="E24" s="57">
        <v>4999</v>
      </c>
      <c r="F24" s="57">
        <v>799.84</v>
      </c>
      <c r="G24" s="57">
        <v>25</v>
      </c>
      <c r="H24" s="57">
        <v>64.99</v>
      </c>
      <c r="I24" s="57">
        <v>409.92</v>
      </c>
      <c r="J24" s="57">
        <v>5</v>
      </c>
      <c r="K24" s="39">
        <f t="shared" si="2"/>
        <v>1304.75</v>
      </c>
      <c r="L24" s="39">
        <v>88</v>
      </c>
      <c r="M24" s="39">
        <f t="shared" si="3"/>
        <v>2911.75</v>
      </c>
      <c r="N24" s="36"/>
    </row>
    <row r="25" s="1" customFormat="1" spans="1:14">
      <c r="A25" s="39">
        <v>6</v>
      </c>
      <c r="B25" s="5" t="s">
        <v>38</v>
      </c>
      <c r="C25" s="39" t="s">
        <v>33</v>
      </c>
      <c r="D25" s="39">
        <v>1519</v>
      </c>
      <c r="E25" s="57">
        <v>4999</v>
      </c>
      <c r="F25" s="57">
        <v>799.84</v>
      </c>
      <c r="G25" s="57">
        <v>25</v>
      </c>
      <c r="H25" s="57">
        <v>64.99</v>
      </c>
      <c r="I25" s="57">
        <v>409.92</v>
      </c>
      <c r="J25" s="57">
        <v>5</v>
      </c>
      <c r="K25" s="39">
        <f t="shared" si="2"/>
        <v>1304.75</v>
      </c>
      <c r="L25" s="39">
        <v>88</v>
      </c>
      <c r="M25" s="39">
        <f t="shared" si="3"/>
        <v>2911.75</v>
      </c>
      <c r="N25" s="36"/>
    </row>
    <row r="26" s="1" customFormat="1" spans="1:14">
      <c r="A26" s="39">
        <v>7</v>
      </c>
      <c r="B26" s="5" t="s">
        <v>39</v>
      </c>
      <c r="C26" s="39" t="s">
        <v>33</v>
      </c>
      <c r="D26" s="39">
        <v>1834</v>
      </c>
      <c r="E26" s="57">
        <v>4999</v>
      </c>
      <c r="F26" s="57">
        <v>799.84</v>
      </c>
      <c r="G26" s="57">
        <v>25</v>
      </c>
      <c r="H26" s="57">
        <v>64.99</v>
      </c>
      <c r="I26" s="57">
        <v>409.92</v>
      </c>
      <c r="J26" s="57">
        <v>5</v>
      </c>
      <c r="K26" s="39">
        <f t="shared" si="2"/>
        <v>1304.75</v>
      </c>
      <c r="L26" s="39">
        <v>88</v>
      </c>
      <c r="M26" s="39">
        <f t="shared" si="3"/>
        <v>3226.75</v>
      </c>
      <c r="N26" s="36"/>
    </row>
    <row r="27" s="1" customFormat="1" spans="1:14">
      <c r="A27" s="39">
        <v>8</v>
      </c>
      <c r="B27" s="7" t="s">
        <v>40</v>
      </c>
      <c r="C27" s="39" t="s">
        <v>33</v>
      </c>
      <c r="D27" s="39">
        <v>1419</v>
      </c>
      <c r="E27" s="57">
        <v>4999</v>
      </c>
      <c r="F27" s="57">
        <v>799.84</v>
      </c>
      <c r="G27" s="57">
        <v>25</v>
      </c>
      <c r="H27" s="57">
        <v>64.99</v>
      </c>
      <c r="I27" s="57">
        <v>409.92</v>
      </c>
      <c r="J27" s="57">
        <v>5</v>
      </c>
      <c r="K27" s="39">
        <f t="shared" si="2"/>
        <v>1304.75</v>
      </c>
      <c r="L27" s="39">
        <v>88</v>
      </c>
      <c r="M27" s="39">
        <f t="shared" si="3"/>
        <v>2811.75</v>
      </c>
      <c r="N27" s="36"/>
    </row>
    <row r="28" s="1" customFormat="1" spans="1:14">
      <c r="A28" s="39">
        <v>9</v>
      </c>
      <c r="B28" s="5" t="s">
        <v>41</v>
      </c>
      <c r="C28" s="39" t="s">
        <v>33</v>
      </c>
      <c r="D28" s="39">
        <v>1369</v>
      </c>
      <c r="E28" s="57">
        <v>4999</v>
      </c>
      <c r="F28" s="57">
        <v>799.84</v>
      </c>
      <c r="G28" s="57">
        <v>25</v>
      </c>
      <c r="H28" s="57">
        <v>64.99</v>
      </c>
      <c r="I28" s="57">
        <v>409.92</v>
      </c>
      <c r="J28" s="57">
        <v>5</v>
      </c>
      <c r="K28" s="39">
        <f t="shared" si="2"/>
        <v>1304.75</v>
      </c>
      <c r="L28" s="39">
        <v>88</v>
      </c>
      <c r="M28" s="39">
        <f t="shared" si="3"/>
        <v>2761.75</v>
      </c>
      <c r="N28" s="36"/>
    </row>
    <row r="29" s="1" customFormat="1" spans="1:14">
      <c r="A29" s="39">
        <v>10</v>
      </c>
      <c r="B29" s="7" t="s">
        <v>42</v>
      </c>
      <c r="C29" s="39" t="s">
        <v>33</v>
      </c>
      <c r="D29" s="39">
        <v>1519</v>
      </c>
      <c r="E29" s="57">
        <v>4999</v>
      </c>
      <c r="F29" s="57">
        <v>799.84</v>
      </c>
      <c r="G29" s="57">
        <v>25</v>
      </c>
      <c r="H29" s="57">
        <v>64.99</v>
      </c>
      <c r="I29" s="57">
        <v>409.92</v>
      </c>
      <c r="J29" s="57">
        <v>5</v>
      </c>
      <c r="K29" s="39">
        <f t="shared" si="2"/>
        <v>1304.75</v>
      </c>
      <c r="L29" s="39">
        <v>88</v>
      </c>
      <c r="M29" s="39">
        <f t="shared" si="3"/>
        <v>2911.75</v>
      </c>
      <c r="N29" s="36"/>
    </row>
    <row r="30" s="1" customFormat="1" spans="1:14">
      <c r="A30" s="39">
        <v>11</v>
      </c>
      <c r="B30" s="7" t="s">
        <v>43</v>
      </c>
      <c r="C30" s="39" t="s">
        <v>33</v>
      </c>
      <c r="D30" s="39">
        <v>1219</v>
      </c>
      <c r="E30" s="57">
        <v>4999</v>
      </c>
      <c r="F30" s="57">
        <v>799.84</v>
      </c>
      <c r="G30" s="57">
        <v>25</v>
      </c>
      <c r="H30" s="57">
        <v>64.99</v>
      </c>
      <c r="I30" s="57">
        <v>409.92</v>
      </c>
      <c r="J30" s="57">
        <v>5</v>
      </c>
      <c r="K30" s="39">
        <f t="shared" si="2"/>
        <v>1304.75</v>
      </c>
      <c r="L30" s="39">
        <v>88</v>
      </c>
      <c r="M30" s="39">
        <f t="shared" si="3"/>
        <v>2611.75</v>
      </c>
      <c r="N30" s="36"/>
    </row>
    <row r="31" s="1" customFormat="1" spans="1:14">
      <c r="A31" s="39">
        <v>12</v>
      </c>
      <c r="B31" s="28" t="s">
        <v>44</v>
      </c>
      <c r="C31" s="39" t="s">
        <v>33</v>
      </c>
      <c r="D31" s="39">
        <v>963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39">
        <f t="shared" si="2"/>
        <v>0</v>
      </c>
      <c r="L31" s="39">
        <v>88</v>
      </c>
      <c r="M31" s="39">
        <f t="shared" si="3"/>
        <v>1051</v>
      </c>
      <c r="N31" s="36"/>
    </row>
    <row r="32" s="1" customFormat="1" ht="25" customHeight="1" spans="1:14">
      <c r="A32" s="58" t="s">
        <v>30</v>
      </c>
      <c r="B32" s="7"/>
      <c r="C32" s="59"/>
      <c r="D32" s="23">
        <f>SUM(D20:D31)</f>
        <v>17928</v>
      </c>
      <c r="E32" s="23">
        <f t="shared" ref="E32:M32" si="4">SUM(E20:E31)</f>
        <v>54989</v>
      </c>
      <c r="F32" s="23">
        <f t="shared" si="4"/>
        <v>8798.24</v>
      </c>
      <c r="G32" s="23">
        <f t="shared" si="4"/>
        <v>275</v>
      </c>
      <c r="H32" s="23">
        <f t="shared" si="4"/>
        <v>714.89</v>
      </c>
      <c r="I32" s="23">
        <f t="shared" si="4"/>
        <v>4509.12</v>
      </c>
      <c r="J32" s="23">
        <f t="shared" si="4"/>
        <v>55</v>
      </c>
      <c r="K32" s="23">
        <f t="shared" si="4"/>
        <v>14352.25</v>
      </c>
      <c r="L32" s="23">
        <f t="shared" si="4"/>
        <v>1056</v>
      </c>
      <c r="M32" s="23">
        <f t="shared" si="4"/>
        <v>33336.25</v>
      </c>
      <c r="N32" s="66"/>
    </row>
    <row r="33" s="1" customFormat="1" ht="25" customHeight="1" spans="1:14">
      <c r="A33" s="60" t="s">
        <v>45</v>
      </c>
      <c r="B33" s="34"/>
      <c r="C33" s="61"/>
      <c r="D33" s="62">
        <f>D17+D32</f>
        <v>36780</v>
      </c>
      <c r="E33" s="62">
        <f t="shared" ref="E33:M33" si="5">E17+E32</f>
        <v>54989</v>
      </c>
      <c r="F33" s="62">
        <f t="shared" si="5"/>
        <v>8798.24</v>
      </c>
      <c r="G33" s="62">
        <f t="shared" si="5"/>
        <v>275</v>
      </c>
      <c r="H33" s="62">
        <f t="shared" si="5"/>
        <v>714.89</v>
      </c>
      <c r="I33" s="62">
        <f t="shared" si="5"/>
        <v>4509.12</v>
      </c>
      <c r="J33" s="62">
        <f t="shared" si="5"/>
        <v>55</v>
      </c>
      <c r="K33" s="62">
        <f t="shared" si="5"/>
        <v>14352.25</v>
      </c>
      <c r="L33" s="62">
        <f t="shared" si="5"/>
        <v>2288</v>
      </c>
      <c r="M33" s="62">
        <f t="shared" si="5"/>
        <v>53420.25</v>
      </c>
      <c r="N33" s="67"/>
    </row>
  </sheetData>
  <mergeCells count="2">
    <mergeCell ref="A1:N1"/>
    <mergeCell ref="A18:N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6" workbookViewId="0">
      <selection activeCell="K32" sqref="K32"/>
    </sheetView>
  </sheetViews>
  <sheetFormatPr defaultColWidth="9" defaultRowHeight="15"/>
  <cols>
    <col min="1" max="1" width="9.90909090909091" style="43"/>
    <col min="2" max="2" width="19.8545454545455" style="1" customWidth="1"/>
    <col min="3" max="3" width="11.4363636363636" style="43" customWidth="1"/>
    <col min="4" max="4" width="9.18181818181818" style="43" customWidth="1"/>
    <col min="5" max="5" width="8.44545454545455" style="43" customWidth="1"/>
    <col min="6" max="6" width="10.3363636363636" style="43" customWidth="1"/>
    <col min="7" max="7" width="8.44545454545455" style="43" customWidth="1"/>
    <col min="8" max="8" width="11.8909090909091" style="44" customWidth="1"/>
    <col min="9" max="9" width="8.44545454545455" style="43" customWidth="1"/>
    <col min="10" max="10" width="9.21818181818182" style="43" customWidth="1"/>
    <col min="11" max="11" width="16.1272727272727" style="43" customWidth="1"/>
    <col min="12" max="12" width="10" style="45" customWidth="1"/>
    <col min="13" max="16372" width="9.90909090909091" style="1"/>
    <col min="16373" max="16384" width="9" style="46"/>
  </cols>
  <sheetData>
    <row r="1" s="1" customFormat="1" ht="37" customHeight="1" spans="1:12">
      <c r="A1" s="4" t="s">
        <v>0</v>
      </c>
      <c r="B1" s="47"/>
      <c r="C1" s="4"/>
      <c r="D1" s="4"/>
      <c r="E1" s="4"/>
      <c r="F1" s="4"/>
      <c r="G1" s="4"/>
      <c r="H1" s="4"/>
      <c r="I1" s="4"/>
      <c r="J1" s="4"/>
      <c r="K1" s="4"/>
      <c r="L1" s="35"/>
    </row>
    <row r="2" s="1" customFormat="1" ht="45" customHeight="1" spans="1:12">
      <c r="A2" s="23" t="s">
        <v>1</v>
      </c>
      <c r="B2" s="48" t="s">
        <v>2</v>
      </c>
      <c r="C2" s="23" t="s">
        <v>3</v>
      </c>
      <c r="D2" s="23" t="s">
        <v>4</v>
      </c>
      <c r="E2" s="49" t="s">
        <v>5</v>
      </c>
      <c r="F2" s="50" t="s">
        <v>46</v>
      </c>
      <c r="G2" s="50" t="s">
        <v>47</v>
      </c>
      <c r="H2" s="50" t="s">
        <v>48</v>
      </c>
      <c r="I2" s="50" t="s">
        <v>49</v>
      </c>
      <c r="J2" s="63" t="s">
        <v>50</v>
      </c>
      <c r="K2" s="64" t="s">
        <v>13</v>
      </c>
      <c r="L2" s="23" t="s">
        <v>14</v>
      </c>
    </row>
    <row r="3" s="1" customFormat="1" spans="1:12">
      <c r="A3" s="39">
        <v>1</v>
      </c>
      <c r="B3" s="51" t="s">
        <v>15</v>
      </c>
      <c r="C3" s="39" t="s">
        <v>16</v>
      </c>
      <c r="D3" s="39">
        <v>1386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39">
        <f>D3-J3</f>
        <v>1386</v>
      </c>
      <c r="L3" s="36"/>
    </row>
    <row r="4" s="1" customFormat="1" spans="1:12">
      <c r="A4" s="39">
        <v>2</v>
      </c>
      <c r="B4" s="51" t="s">
        <v>17</v>
      </c>
      <c r="C4" s="39" t="s">
        <v>16</v>
      </c>
      <c r="D4" s="39">
        <v>1870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39">
        <f t="shared" ref="K4:K16" si="0">D4-J4</f>
        <v>1870</v>
      </c>
      <c r="L4" s="36"/>
    </row>
    <row r="5" s="1" customFormat="1" spans="1:12">
      <c r="A5" s="39">
        <v>3</v>
      </c>
      <c r="B5" s="52" t="s">
        <v>18</v>
      </c>
      <c r="C5" s="39" t="s">
        <v>16</v>
      </c>
      <c r="D5" s="39">
        <v>2037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39">
        <f t="shared" si="0"/>
        <v>2037</v>
      </c>
      <c r="L5" s="36"/>
    </row>
    <row r="6" s="1" customFormat="1" spans="1:12">
      <c r="A6" s="39">
        <v>4</v>
      </c>
      <c r="B6" s="51" t="s">
        <v>19</v>
      </c>
      <c r="C6" s="39" t="s">
        <v>16</v>
      </c>
      <c r="D6" s="39">
        <v>1703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39">
        <f t="shared" si="0"/>
        <v>1703</v>
      </c>
      <c r="L6" s="36"/>
    </row>
    <row r="7" s="1" customFormat="1" spans="1:12">
      <c r="A7" s="39">
        <v>5</v>
      </c>
      <c r="B7" s="51" t="s">
        <v>20</v>
      </c>
      <c r="C7" s="39" t="s">
        <v>16</v>
      </c>
      <c r="D7" s="39">
        <v>1369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39">
        <f t="shared" si="0"/>
        <v>1369</v>
      </c>
      <c r="L7" s="36"/>
    </row>
    <row r="8" s="1" customFormat="1" spans="1:12">
      <c r="A8" s="39">
        <v>6</v>
      </c>
      <c r="B8" s="51" t="s">
        <v>21</v>
      </c>
      <c r="C8" s="39" t="s">
        <v>16</v>
      </c>
      <c r="D8" s="39">
        <v>1670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39">
        <f t="shared" si="0"/>
        <v>1670</v>
      </c>
      <c r="L8" s="36"/>
    </row>
    <row r="9" s="1" customFormat="1" spans="1:12">
      <c r="A9" s="39">
        <v>7</v>
      </c>
      <c r="B9" s="53" t="s">
        <v>22</v>
      </c>
      <c r="C9" s="39" t="s">
        <v>16</v>
      </c>
      <c r="D9" s="39">
        <v>1319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39">
        <f t="shared" si="0"/>
        <v>1319</v>
      </c>
      <c r="L9" s="36"/>
    </row>
    <row r="10" s="1" customFormat="1" spans="1:12">
      <c r="A10" s="39">
        <v>8</v>
      </c>
      <c r="B10" s="53" t="s">
        <v>23</v>
      </c>
      <c r="C10" s="39" t="s">
        <v>16</v>
      </c>
      <c r="D10" s="39">
        <v>1219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39">
        <f t="shared" si="0"/>
        <v>1219</v>
      </c>
      <c r="L10" s="36"/>
    </row>
    <row r="11" s="1" customFormat="1" spans="1:12">
      <c r="A11" s="39">
        <v>9</v>
      </c>
      <c r="B11" s="53" t="s">
        <v>24</v>
      </c>
      <c r="C11" s="39" t="s">
        <v>16</v>
      </c>
      <c r="D11" s="39">
        <v>1336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39">
        <f t="shared" si="0"/>
        <v>1336</v>
      </c>
      <c r="L11" s="36"/>
    </row>
    <row r="12" s="1" customFormat="1" spans="1:12">
      <c r="A12" s="39">
        <v>10</v>
      </c>
      <c r="B12" s="7" t="s">
        <v>25</v>
      </c>
      <c r="C12" s="54" t="s">
        <v>16</v>
      </c>
      <c r="D12" s="39">
        <v>668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39">
        <f t="shared" si="0"/>
        <v>668</v>
      </c>
      <c r="L12" s="36"/>
    </row>
    <row r="13" s="1" customFormat="1" spans="1:12">
      <c r="A13" s="39">
        <v>11</v>
      </c>
      <c r="B13" s="53" t="s">
        <v>26</v>
      </c>
      <c r="C13" s="39" t="s">
        <v>16</v>
      </c>
      <c r="D13" s="39">
        <v>1219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39">
        <f t="shared" si="0"/>
        <v>1219</v>
      </c>
      <c r="L13" s="36"/>
    </row>
    <row r="14" s="1" customFormat="1" spans="1:12">
      <c r="A14" s="39">
        <v>12</v>
      </c>
      <c r="B14" s="53" t="s">
        <v>27</v>
      </c>
      <c r="C14" s="39" t="s">
        <v>16</v>
      </c>
      <c r="D14" s="39">
        <v>885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39">
        <f t="shared" si="0"/>
        <v>885</v>
      </c>
      <c r="L14" s="36"/>
    </row>
    <row r="15" s="1" customFormat="1" spans="1:12">
      <c r="A15" s="39">
        <v>13</v>
      </c>
      <c r="B15" s="53" t="s">
        <v>28</v>
      </c>
      <c r="C15" s="39" t="s">
        <v>16</v>
      </c>
      <c r="D15" s="39">
        <v>1503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39">
        <f t="shared" si="0"/>
        <v>1503</v>
      </c>
      <c r="L15" s="36"/>
    </row>
    <row r="16" s="1" customFormat="1" spans="1:12">
      <c r="A16" s="39">
        <v>14</v>
      </c>
      <c r="B16" s="53" t="s">
        <v>29</v>
      </c>
      <c r="C16" s="39" t="s">
        <v>16</v>
      </c>
      <c r="D16" s="39">
        <v>668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39">
        <f t="shared" si="0"/>
        <v>668</v>
      </c>
      <c r="L16" s="36"/>
    </row>
    <row r="17" s="1" customFormat="1" ht="25" customHeight="1" spans="1:12">
      <c r="A17" s="55" t="s">
        <v>30</v>
      </c>
      <c r="B17" s="5"/>
      <c r="C17" s="56"/>
      <c r="D17" s="23">
        <f>SUM(D3:D16)</f>
        <v>18852</v>
      </c>
      <c r="E17" s="23">
        <f t="shared" ref="E17:K17" si="1">SUM(E3:E16)</f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18852</v>
      </c>
      <c r="L17" s="65"/>
    </row>
    <row r="18" s="1" customFormat="1" ht="46" customHeight="1" spans="1:12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1" customFormat="1" ht="46" customHeight="1" spans="1:12">
      <c r="A19" s="23" t="s">
        <v>1</v>
      </c>
      <c r="B19" s="48" t="s">
        <v>2</v>
      </c>
      <c r="C19" s="23" t="s">
        <v>3</v>
      </c>
      <c r="D19" s="23" t="s">
        <v>4</v>
      </c>
      <c r="E19" s="50" t="s">
        <v>5</v>
      </c>
      <c r="F19" s="50" t="s">
        <v>46</v>
      </c>
      <c r="G19" s="50" t="s">
        <v>47</v>
      </c>
      <c r="H19" s="50" t="s">
        <v>48</v>
      </c>
      <c r="I19" s="50" t="s">
        <v>49</v>
      </c>
      <c r="J19" s="64" t="s">
        <v>50</v>
      </c>
      <c r="K19" s="64" t="s">
        <v>13</v>
      </c>
      <c r="L19" s="39" t="s">
        <v>14</v>
      </c>
    </row>
    <row r="20" s="1" customFormat="1" spans="1:12">
      <c r="A20" s="39">
        <v>1</v>
      </c>
      <c r="B20" s="5" t="s">
        <v>32</v>
      </c>
      <c r="C20" s="39" t="s">
        <v>33</v>
      </c>
      <c r="D20" s="39">
        <v>2002</v>
      </c>
      <c r="E20" s="57">
        <v>4999</v>
      </c>
      <c r="F20" s="57">
        <v>399.92</v>
      </c>
      <c r="G20" s="57">
        <v>25</v>
      </c>
      <c r="H20" s="57">
        <v>99.98</v>
      </c>
      <c r="I20" s="57">
        <v>25</v>
      </c>
      <c r="J20" s="39">
        <f t="shared" ref="J20:J31" si="2">SUM(F20:I20)</f>
        <v>549.9</v>
      </c>
      <c r="K20" s="39">
        <f>D20-J20</f>
        <v>1452.1</v>
      </c>
      <c r="L20" s="36"/>
    </row>
    <row r="21" s="1" customFormat="1" spans="1:12">
      <c r="A21" s="39">
        <v>2</v>
      </c>
      <c r="B21" s="5" t="s">
        <v>34</v>
      </c>
      <c r="C21" s="39" t="s">
        <v>33</v>
      </c>
      <c r="D21" s="39">
        <v>1369</v>
      </c>
      <c r="E21" s="57">
        <v>4999</v>
      </c>
      <c r="F21" s="57">
        <v>399.92</v>
      </c>
      <c r="G21" s="57">
        <v>25</v>
      </c>
      <c r="H21" s="57">
        <v>99.98</v>
      </c>
      <c r="I21" s="57">
        <v>25</v>
      </c>
      <c r="J21" s="39">
        <f t="shared" si="2"/>
        <v>549.9</v>
      </c>
      <c r="K21" s="39">
        <f t="shared" ref="K21:K31" si="3">D21-J21</f>
        <v>819.1</v>
      </c>
      <c r="L21" s="36"/>
    </row>
    <row r="22" s="1" customFormat="1" spans="1:12">
      <c r="A22" s="39">
        <v>3</v>
      </c>
      <c r="B22" s="5" t="s">
        <v>35</v>
      </c>
      <c r="C22" s="39" t="s">
        <v>33</v>
      </c>
      <c r="D22" s="39">
        <v>1777</v>
      </c>
      <c r="E22" s="57">
        <v>4999</v>
      </c>
      <c r="F22" s="57">
        <v>399.92</v>
      </c>
      <c r="G22" s="57">
        <v>25</v>
      </c>
      <c r="H22" s="57">
        <v>99.98</v>
      </c>
      <c r="I22" s="57">
        <v>25</v>
      </c>
      <c r="J22" s="39">
        <f t="shared" si="2"/>
        <v>549.9</v>
      </c>
      <c r="K22" s="39">
        <f t="shared" si="3"/>
        <v>1227.1</v>
      </c>
      <c r="L22" s="36"/>
    </row>
    <row r="23" s="1" customFormat="1" spans="1:12">
      <c r="A23" s="39">
        <v>4</v>
      </c>
      <c r="B23" s="7" t="s">
        <v>36</v>
      </c>
      <c r="C23" s="39" t="s">
        <v>33</v>
      </c>
      <c r="D23" s="39">
        <v>1419</v>
      </c>
      <c r="E23" s="57">
        <v>4999</v>
      </c>
      <c r="F23" s="57">
        <v>399.92</v>
      </c>
      <c r="G23" s="57">
        <v>25</v>
      </c>
      <c r="H23" s="57">
        <v>99.98</v>
      </c>
      <c r="I23" s="57">
        <v>25</v>
      </c>
      <c r="J23" s="39">
        <f t="shared" si="2"/>
        <v>549.9</v>
      </c>
      <c r="K23" s="39">
        <f t="shared" si="3"/>
        <v>869.1</v>
      </c>
      <c r="L23" s="36"/>
    </row>
    <row r="24" s="1" customFormat="1" spans="1:12">
      <c r="A24" s="39">
        <v>5</v>
      </c>
      <c r="B24" s="7" t="s">
        <v>37</v>
      </c>
      <c r="C24" s="39" t="s">
        <v>33</v>
      </c>
      <c r="D24" s="39">
        <v>1519</v>
      </c>
      <c r="E24" s="57">
        <v>4999</v>
      </c>
      <c r="F24" s="57">
        <v>399.92</v>
      </c>
      <c r="G24" s="57">
        <v>25</v>
      </c>
      <c r="H24" s="57">
        <v>99.98</v>
      </c>
      <c r="I24" s="57">
        <v>25</v>
      </c>
      <c r="J24" s="39">
        <f t="shared" si="2"/>
        <v>549.9</v>
      </c>
      <c r="K24" s="39">
        <f t="shared" si="3"/>
        <v>969.1</v>
      </c>
      <c r="L24" s="36"/>
    </row>
    <row r="25" s="1" customFormat="1" spans="1:12">
      <c r="A25" s="39">
        <v>6</v>
      </c>
      <c r="B25" s="5" t="s">
        <v>38</v>
      </c>
      <c r="C25" s="39" t="s">
        <v>33</v>
      </c>
      <c r="D25" s="39">
        <v>1519</v>
      </c>
      <c r="E25" s="57">
        <v>4999</v>
      </c>
      <c r="F25" s="57">
        <v>399.92</v>
      </c>
      <c r="G25" s="57">
        <v>25</v>
      </c>
      <c r="H25" s="57">
        <v>99.98</v>
      </c>
      <c r="I25" s="57">
        <v>25</v>
      </c>
      <c r="J25" s="39">
        <f t="shared" si="2"/>
        <v>549.9</v>
      </c>
      <c r="K25" s="39">
        <f t="shared" si="3"/>
        <v>969.1</v>
      </c>
      <c r="L25" s="36"/>
    </row>
    <row r="26" s="1" customFormat="1" spans="1:12">
      <c r="A26" s="39">
        <v>7</v>
      </c>
      <c r="B26" s="5" t="s">
        <v>39</v>
      </c>
      <c r="C26" s="39" t="s">
        <v>33</v>
      </c>
      <c r="D26" s="39">
        <v>1834</v>
      </c>
      <c r="E26" s="57">
        <v>4999</v>
      </c>
      <c r="F26" s="57">
        <v>399.92</v>
      </c>
      <c r="G26" s="57">
        <v>25</v>
      </c>
      <c r="H26" s="57">
        <v>99.98</v>
      </c>
      <c r="I26" s="57">
        <v>25</v>
      </c>
      <c r="J26" s="39">
        <f t="shared" si="2"/>
        <v>549.9</v>
      </c>
      <c r="K26" s="39">
        <f t="shared" si="3"/>
        <v>1284.1</v>
      </c>
      <c r="L26" s="36"/>
    </row>
    <row r="27" s="1" customFormat="1" spans="1:12">
      <c r="A27" s="39">
        <v>8</v>
      </c>
      <c r="B27" s="7" t="s">
        <v>40</v>
      </c>
      <c r="C27" s="39" t="s">
        <v>33</v>
      </c>
      <c r="D27" s="39">
        <v>1419</v>
      </c>
      <c r="E27" s="57">
        <v>4999</v>
      </c>
      <c r="F27" s="57">
        <v>399.92</v>
      </c>
      <c r="G27" s="57">
        <v>25</v>
      </c>
      <c r="H27" s="57">
        <v>99.98</v>
      </c>
      <c r="I27" s="57">
        <v>25</v>
      </c>
      <c r="J27" s="39">
        <f t="shared" si="2"/>
        <v>549.9</v>
      </c>
      <c r="K27" s="39">
        <f t="shared" si="3"/>
        <v>869.1</v>
      </c>
      <c r="L27" s="36"/>
    </row>
    <row r="28" s="1" customFormat="1" spans="1:12">
      <c r="A28" s="39">
        <v>9</v>
      </c>
      <c r="B28" s="5" t="s">
        <v>41</v>
      </c>
      <c r="C28" s="39" t="s">
        <v>33</v>
      </c>
      <c r="D28" s="39">
        <v>1369</v>
      </c>
      <c r="E28" s="57">
        <v>4999</v>
      </c>
      <c r="F28" s="57">
        <v>399.92</v>
      </c>
      <c r="G28" s="57">
        <v>25</v>
      </c>
      <c r="H28" s="57">
        <v>99.98</v>
      </c>
      <c r="I28" s="57">
        <v>25</v>
      </c>
      <c r="J28" s="39">
        <f t="shared" si="2"/>
        <v>549.9</v>
      </c>
      <c r="K28" s="39">
        <f t="shared" si="3"/>
        <v>819.1</v>
      </c>
      <c r="L28" s="36"/>
    </row>
    <row r="29" s="1" customFormat="1" spans="1:12">
      <c r="A29" s="39">
        <v>10</v>
      </c>
      <c r="B29" s="7" t="s">
        <v>42</v>
      </c>
      <c r="C29" s="39" t="s">
        <v>33</v>
      </c>
      <c r="D29" s="39">
        <v>1519</v>
      </c>
      <c r="E29" s="57">
        <v>4999</v>
      </c>
      <c r="F29" s="57">
        <v>399.92</v>
      </c>
      <c r="G29" s="57">
        <v>25</v>
      </c>
      <c r="H29" s="57">
        <v>99.98</v>
      </c>
      <c r="I29" s="57">
        <v>25</v>
      </c>
      <c r="J29" s="39">
        <f t="shared" si="2"/>
        <v>549.9</v>
      </c>
      <c r="K29" s="39">
        <f t="shared" si="3"/>
        <v>969.1</v>
      </c>
      <c r="L29" s="36"/>
    </row>
    <row r="30" s="1" customFormat="1" spans="1:12">
      <c r="A30" s="39">
        <v>11</v>
      </c>
      <c r="B30" s="7" t="s">
        <v>43</v>
      </c>
      <c r="C30" s="39" t="s">
        <v>33</v>
      </c>
      <c r="D30" s="39">
        <v>1219</v>
      </c>
      <c r="E30" s="57">
        <v>4999</v>
      </c>
      <c r="F30" s="57">
        <v>399.92</v>
      </c>
      <c r="G30" s="57">
        <v>25</v>
      </c>
      <c r="H30" s="57">
        <v>99.98</v>
      </c>
      <c r="I30" s="57">
        <v>25</v>
      </c>
      <c r="J30" s="39">
        <f t="shared" si="2"/>
        <v>549.9</v>
      </c>
      <c r="K30" s="39">
        <f t="shared" si="3"/>
        <v>669.1</v>
      </c>
      <c r="L30" s="36"/>
    </row>
    <row r="31" s="1" customFormat="1" spans="1:12">
      <c r="A31" s="58">
        <v>12</v>
      </c>
      <c r="B31" s="28" t="s">
        <v>44</v>
      </c>
      <c r="C31" s="39" t="s">
        <v>33</v>
      </c>
      <c r="D31" s="39">
        <v>963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39">
        <f t="shared" si="2"/>
        <v>0</v>
      </c>
      <c r="K31" s="39">
        <f t="shared" si="3"/>
        <v>963</v>
      </c>
      <c r="L31" s="36"/>
    </row>
    <row r="32" s="1" customFormat="1" ht="25" customHeight="1" spans="1:12">
      <c r="A32" s="58" t="s">
        <v>30</v>
      </c>
      <c r="B32" s="7"/>
      <c r="C32" s="59"/>
      <c r="D32" s="23">
        <f>SUM(D20:D31)</f>
        <v>17928</v>
      </c>
      <c r="E32" s="23">
        <f t="shared" ref="E32:K32" si="4">SUM(E20:E31)</f>
        <v>54989</v>
      </c>
      <c r="F32" s="23">
        <f t="shared" si="4"/>
        <v>4399.12</v>
      </c>
      <c r="G32" s="23">
        <f t="shared" si="4"/>
        <v>275</v>
      </c>
      <c r="H32" s="23">
        <f t="shared" si="4"/>
        <v>1099.78</v>
      </c>
      <c r="I32" s="23">
        <f t="shared" si="4"/>
        <v>275</v>
      </c>
      <c r="J32" s="23">
        <f t="shared" si="4"/>
        <v>6048.9</v>
      </c>
      <c r="K32" s="23">
        <f t="shared" si="4"/>
        <v>11879.1</v>
      </c>
      <c r="L32" s="66"/>
    </row>
    <row r="33" s="1" customFormat="1" ht="25" customHeight="1" spans="1:12">
      <c r="A33" s="60" t="s">
        <v>45</v>
      </c>
      <c r="B33" s="34"/>
      <c r="C33" s="61"/>
      <c r="D33" s="62">
        <f>D17+D32</f>
        <v>36780</v>
      </c>
      <c r="E33" s="62">
        <f t="shared" ref="E33:K33" si="5">E17+E32</f>
        <v>54989</v>
      </c>
      <c r="F33" s="62">
        <f t="shared" si="5"/>
        <v>4399.12</v>
      </c>
      <c r="G33" s="62">
        <f t="shared" si="5"/>
        <v>275</v>
      </c>
      <c r="H33" s="62">
        <f t="shared" si="5"/>
        <v>1099.78</v>
      </c>
      <c r="I33" s="62">
        <f t="shared" si="5"/>
        <v>275</v>
      </c>
      <c r="J33" s="62">
        <f t="shared" si="5"/>
        <v>6048.9</v>
      </c>
      <c r="K33" s="62">
        <f t="shared" si="5"/>
        <v>30731.1</v>
      </c>
      <c r="L33" s="67"/>
    </row>
  </sheetData>
  <mergeCells count="2">
    <mergeCell ref="A1:L1"/>
    <mergeCell ref="A18:L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0" zoomScaleNormal="80" topLeftCell="A10" workbookViewId="0">
      <selection activeCell="B16" sqref="B16"/>
    </sheetView>
  </sheetViews>
  <sheetFormatPr defaultColWidth="9" defaultRowHeight="14"/>
  <cols>
    <col min="1" max="1" width="9.90909090909091" style="1"/>
    <col min="2" max="2" width="23.3818181818182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32.4545454545455" style="3" customWidth="1"/>
    <col min="11" max="16383" width="9.90909090909091" style="1"/>
    <col min="16384" max="16384" width="9" style="1"/>
  </cols>
  <sheetData>
    <row r="1" s="1" customFormat="1" ht="37" customHeight="1" spans="1:10">
      <c r="A1" s="4" t="s">
        <v>51</v>
      </c>
      <c r="B1" s="4"/>
      <c r="C1" s="4"/>
      <c r="D1" s="4"/>
      <c r="E1" s="4"/>
      <c r="F1" s="4"/>
      <c r="G1" s="4"/>
      <c r="H1" s="4"/>
      <c r="I1" s="4"/>
      <c r="J1" s="3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52</v>
      </c>
      <c r="F2" s="6" t="s">
        <v>53</v>
      </c>
      <c r="G2" s="5" t="s">
        <v>54</v>
      </c>
      <c r="H2" s="5" t="s">
        <v>55</v>
      </c>
      <c r="I2" s="5" t="s">
        <v>56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1386</v>
      </c>
      <c r="E3" s="9">
        <v>1336</v>
      </c>
      <c r="F3" s="10">
        <v>50</v>
      </c>
      <c r="G3" s="11"/>
      <c r="H3" s="12"/>
      <c r="I3" s="7" t="s">
        <v>57</v>
      </c>
      <c r="J3" s="36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1870</v>
      </c>
      <c r="E4" s="9">
        <v>1670</v>
      </c>
      <c r="F4" s="9">
        <v>200</v>
      </c>
      <c r="G4" s="11"/>
      <c r="H4" s="12"/>
      <c r="I4" s="7" t="s">
        <v>57</v>
      </c>
      <c r="J4" s="36"/>
    </row>
    <row r="5" s="1" customFormat="1" ht="15" spans="1:10">
      <c r="A5" s="7">
        <v>3</v>
      </c>
      <c r="B5" s="13" t="s">
        <v>18</v>
      </c>
      <c r="C5" s="7" t="s">
        <v>16</v>
      </c>
      <c r="D5" s="7">
        <f t="shared" si="0"/>
        <v>2037</v>
      </c>
      <c r="E5" s="9">
        <v>1837</v>
      </c>
      <c r="F5" s="9">
        <v>200</v>
      </c>
      <c r="G5" s="11"/>
      <c r="H5" s="12"/>
      <c r="I5" s="7" t="s">
        <v>57</v>
      </c>
      <c r="J5" s="36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1703</v>
      </c>
      <c r="E6" s="9">
        <v>1503</v>
      </c>
      <c r="F6" s="9">
        <v>200</v>
      </c>
      <c r="G6" s="11"/>
      <c r="H6" s="12"/>
      <c r="I6" s="7" t="s">
        <v>57</v>
      </c>
      <c r="J6" s="36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1369</v>
      </c>
      <c r="E7" s="9">
        <v>1169</v>
      </c>
      <c r="F7" s="9">
        <v>200</v>
      </c>
      <c r="G7" s="11"/>
      <c r="H7" s="12"/>
      <c r="I7" s="7" t="s">
        <v>57</v>
      </c>
      <c r="J7" s="36"/>
    </row>
    <row r="8" s="1" customFormat="1" ht="15" spans="1:10">
      <c r="A8" s="7">
        <v>6</v>
      </c>
      <c r="B8" s="8" t="s">
        <v>21</v>
      </c>
      <c r="C8" s="7" t="s">
        <v>16</v>
      </c>
      <c r="D8" s="7">
        <f>E8+F8+G8+H8</f>
        <v>1670</v>
      </c>
      <c r="E8" s="9">
        <v>1670</v>
      </c>
      <c r="F8" s="9">
        <v>0</v>
      </c>
      <c r="G8" s="11"/>
      <c r="H8" s="12"/>
      <c r="I8" s="7" t="s">
        <v>57</v>
      </c>
      <c r="J8" s="36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ref="D9:D16" si="1">E9+F9</f>
        <v>1319</v>
      </c>
      <c r="E9" s="9">
        <v>1169</v>
      </c>
      <c r="F9" s="15">
        <v>150</v>
      </c>
      <c r="G9" s="11"/>
      <c r="H9" s="12"/>
      <c r="I9" s="7" t="s">
        <v>57</v>
      </c>
      <c r="J9" s="36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1219</v>
      </c>
      <c r="E10" s="9">
        <v>1169</v>
      </c>
      <c r="F10" s="15">
        <v>50</v>
      </c>
      <c r="G10" s="11"/>
      <c r="H10" s="12"/>
      <c r="I10" s="7" t="s">
        <v>57</v>
      </c>
      <c r="J10" s="36"/>
    </row>
    <row r="11" s="1" customFormat="1" ht="15" spans="1:10">
      <c r="A11" s="7">
        <v>9</v>
      </c>
      <c r="B11" s="14" t="s">
        <v>24</v>
      </c>
      <c r="C11" s="7" t="s">
        <v>16</v>
      </c>
      <c r="D11" s="7">
        <f t="shared" si="1"/>
        <v>1336</v>
      </c>
      <c r="E11" s="9">
        <v>1336</v>
      </c>
      <c r="F11" s="16">
        <v>0</v>
      </c>
      <c r="G11" s="11"/>
      <c r="H11" s="12"/>
      <c r="I11" s="7" t="s">
        <v>57</v>
      </c>
      <c r="J11" s="36"/>
    </row>
    <row r="12" s="1" customFormat="1" ht="15" spans="1:10">
      <c r="A12" s="7">
        <v>10</v>
      </c>
      <c r="B12" s="17" t="s">
        <v>25</v>
      </c>
      <c r="C12" s="18" t="s">
        <v>16</v>
      </c>
      <c r="D12" s="7">
        <f t="shared" si="1"/>
        <v>668</v>
      </c>
      <c r="E12" s="9">
        <v>668</v>
      </c>
      <c r="F12" s="16">
        <v>0</v>
      </c>
      <c r="G12" s="19"/>
      <c r="H12" s="20"/>
      <c r="I12" s="7" t="s">
        <v>57</v>
      </c>
      <c r="J12" s="36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 t="shared" si="1"/>
        <v>1219</v>
      </c>
      <c r="E13" s="9">
        <v>1169</v>
      </c>
      <c r="F13" s="16">
        <v>50</v>
      </c>
      <c r="G13" s="11"/>
      <c r="H13" s="7"/>
      <c r="I13" s="7" t="s">
        <v>57</v>
      </c>
      <c r="J13" s="36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885</v>
      </c>
      <c r="E14" s="9">
        <v>885</v>
      </c>
      <c r="F14" s="16">
        <v>0</v>
      </c>
      <c r="G14" s="11"/>
      <c r="H14" s="7"/>
      <c r="I14" s="7" t="s">
        <v>57</v>
      </c>
      <c r="J14" s="36"/>
    </row>
    <row r="15" s="1" customFormat="1" ht="15" spans="1:10">
      <c r="A15" s="7">
        <v>13</v>
      </c>
      <c r="B15" s="8" t="s">
        <v>28</v>
      </c>
      <c r="C15" s="7" t="s">
        <v>16</v>
      </c>
      <c r="D15" s="7">
        <f t="shared" si="1"/>
        <v>1503</v>
      </c>
      <c r="E15" s="9">
        <v>1503</v>
      </c>
      <c r="F15" s="16">
        <v>0</v>
      </c>
      <c r="G15" s="11"/>
      <c r="H15" s="7"/>
      <c r="I15" s="7" t="s">
        <v>57</v>
      </c>
      <c r="J15" s="36"/>
    </row>
    <row r="16" s="1" customFormat="1" ht="15" spans="1:10">
      <c r="A16" s="7">
        <v>14</v>
      </c>
      <c r="B16" s="17" t="s">
        <v>29</v>
      </c>
      <c r="C16" s="7" t="s">
        <v>16</v>
      </c>
      <c r="D16" s="7">
        <f t="shared" si="1"/>
        <v>668</v>
      </c>
      <c r="E16" s="9">
        <v>668</v>
      </c>
      <c r="F16" s="16">
        <v>0</v>
      </c>
      <c r="G16" s="11"/>
      <c r="H16" s="7"/>
      <c r="I16" s="7" t="s">
        <v>57</v>
      </c>
      <c r="J16" s="36"/>
    </row>
    <row r="17" s="1" customFormat="1" ht="30" customHeight="1" spans="1:10">
      <c r="A17" s="6" t="s">
        <v>30</v>
      </c>
      <c r="B17" s="21"/>
      <c r="C17" s="22"/>
      <c r="D17" s="23">
        <f>SUM(D3:D16)</f>
        <v>18852</v>
      </c>
      <c r="E17" s="23">
        <f>SUM(E3:E16)</f>
        <v>17752</v>
      </c>
      <c r="F17" s="23">
        <f>SUM(F3:F16)</f>
        <v>1100</v>
      </c>
      <c r="G17" s="23">
        <f>SUM(G3:G16)</f>
        <v>0</v>
      </c>
      <c r="H17" s="23">
        <f>SUM(H3:H16)</f>
        <v>0</v>
      </c>
      <c r="I17" s="37"/>
      <c r="J17" s="38"/>
    </row>
    <row r="18" s="1" customFormat="1" ht="46" customHeight="1" spans="1:10">
      <c r="A18" s="4" t="s">
        <v>58</v>
      </c>
      <c r="B18" s="4"/>
      <c r="C18" s="4"/>
      <c r="D18" s="4"/>
      <c r="E18" s="4"/>
      <c r="F18" s="4"/>
      <c r="G18" s="4"/>
      <c r="H18" s="4"/>
      <c r="I18" s="4"/>
      <c r="J18" s="35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52</v>
      </c>
      <c r="F19" s="5" t="s">
        <v>53</v>
      </c>
      <c r="G19" s="5" t="s">
        <v>54</v>
      </c>
      <c r="H19" s="5" t="s">
        <v>55</v>
      </c>
      <c r="I19" s="5" t="s">
        <v>56</v>
      </c>
      <c r="J19" s="39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2">E20+F20+G20+H20</f>
        <v>2002</v>
      </c>
      <c r="E20" s="11">
        <v>1402</v>
      </c>
      <c r="F20" s="11">
        <v>400</v>
      </c>
      <c r="G20" s="7">
        <v>200</v>
      </c>
      <c r="H20" s="12"/>
      <c r="I20" s="7" t="s">
        <v>57</v>
      </c>
      <c r="J20" s="36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2"/>
        <v>1369</v>
      </c>
      <c r="E21" s="11">
        <v>1219</v>
      </c>
      <c r="F21" s="11">
        <v>150</v>
      </c>
      <c r="G21" s="5"/>
      <c r="H21" s="24"/>
      <c r="I21" s="7" t="s">
        <v>57</v>
      </c>
      <c r="J21" s="36"/>
    </row>
    <row r="22" s="1" customFormat="1" ht="15" spans="1:10">
      <c r="A22" s="7">
        <v>3</v>
      </c>
      <c r="B22" s="5" t="s">
        <v>35</v>
      </c>
      <c r="C22" s="7" t="s">
        <v>33</v>
      </c>
      <c r="D22" s="25">
        <f t="shared" si="2"/>
        <v>1777</v>
      </c>
      <c r="E22" s="11">
        <v>1477</v>
      </c>
      <c r="F22" s="11">
        <v>300</v>
      </c>
      <c r="G22" s="7"/>
      <c r="H22" s="12"/>
      <c r="I22" s="7" t="s">
        <v>57</v>
      </c>
      <c r="J22" s="36"/>
    </row>
    <row r="23" s="1" customFormat="1" ht="15" spans="1:10">
      <c r="A23" s="7">
        <v>4</v>
      </c>
      <c r="B23" s="7" t="s">
        <v>36</v>
      </c>
      <c r="C23" s="7" t="s">
        <v>33</v>
      </c>
      <c r="D23" s="25">
        <f t="shared" si="2"/>
        <v>1419</v>
      </c>
      <c r="E23" s="11">
        <v>1219</v>
      </c>
      <c r="F23" s="11">
        <v>200</v>
      </c>
      <c r="G23" s="7"/>
      <c r="H23" s="12"/>
      <c r="I23" s="7" t="s">
        <v>57</v>
      </c>
      <c r="J23" s="36"/>
    </row>
    <row r="24" s="1" customFormat="1" ht="26" customHeight="1" spans="1:10">
      <c r="A24" s="7">
        <v>5</v>
      </c>
      <c r="B24" s="7" t="s">
        <v>37</v>
      </c>
      <c r="C24" s="7" t="s">
        <v>33</v>
      </c>
      <c r="D24" s="7">
        <f t="shared" si="2"/>
        <v>1519</v>
      </c>
      <c r="E24" s="11">
        <v>1219</v>
      </c>
      <c r="F24" s="11">
        <v>300</v>
      </c>
      <c r="G24" s="5"/>
      <c r="H24" s="24"/>
      <c r="I24" s="7" t="s">
        <v>59</v>
      </c>
      <c r="J24" s="36" t="s">
        <v>60</v>
      </c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2"/>
        <v>1519</v>
      </c>
      <c r="E25" s="11">
        <v>1219</v>
      </c>
      <c r="F25" s="11">
        <v>300</v>
      </c>
      <c r="G25" s="5"/>
      <c r="H25" s="12"/>
      <c r="I25" s="7" t="s">
        <v>57</v>
      </c>
      <c r="J25" s="36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2"/>
        <v>1834</v>
      </c>
      <c r="E26" s="11">
        <v>1584</v>
      </c>
      <c r="F26" s="11">
        <v>250</v>
      </c>
      <c r="G26" s="5"/>
      <c r="H26" s="12"/>
      <c r="I26" s="7" t="s">
        <v>57</v>
      </c>
      <c r="J26" s="36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2"/>
        <v>1419</v>
      </c>
      <c r="E27" s="11">
        <v>1219</v>
      </c>
      <c r="F27" s="11">
        <v>200</v>
      </c>
      <c r="G27" s="5"/>
      <c r="H27" s="24"/>
      <c r="I27" s="7" t="s">
        <v>57</v>
      </c>
      <c r="J27" s="36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2"/>
        <v>1369</v>
      </c>
      <c r="E28" s="11">
        <v>1219</v>
      </c>
      <c r="F28" s="11">
        <v>150</v>
      </c>
      <c r="G28" s="5"/>
      <c r="H28" s="12"/>
      <c r="I28" s="7" t="s">
        <v>57</v>
      </c>
      <c r="J28" s="36"/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2"/>
        <v>1519</v>
      </c>
      <c r="E29" s="11">
        <v>1219</v>
      </c>
      <c r="F29" s="11">
        <v>300</v>
      </c>
      <c r="G29" s="5"/>
      <c r="H29" s="24"/>
      <c r="I29" s="7" t="s">
        <v>57</v>
      </c>
      <c r="J29" s="36"/>
    </row>
    <row r="30" s="1" customFormat="1" ht="15" spans="1:10">
      <c r="A30" s="7">
        <v>11</v>
      </c>
      <c r="B30" s="26" t="s">
        <v>43</v>
      </c>
      <c r="C30" s="7" t="s">
        <v>33</v>
      </c>
      <c r="D30" s="7">
        <f t="shared" si="2"/>
        <v>1219</v>
      </c>
      <c r="E30" s="11">
        <v>1219</v>
      </c>
      <c r="F30" s="11">
        <v>0</v>
      </c>
      <c r="G30" s="5"/>
      <c r="H30" s="24"/>
      <c r="I30" s="7" t="s">
        <v>57</v>
      </c>
      <c r="J30" s="36"/>
    </row>
    <row r="31" s="1" customFormat="1" ht="15" spans="1:10">
      <c r="A31" s="27">
        <v>12</v>
      </c>
      <c r="B31" s="28" t="s">
        <v>44</v>
      </c>
      <c r="C31" s="7" t="s">
        <v>33</v>
      </c>
      <c r="D31" s="7">
        <f t="shared" si="2"/>
        <v>963</v>
      </c>
      <c r="E31" s="11">
        <v>913</v>
      </c>
      <c r="F31" s="11">
        <v>50</v>
      </c>
      <c r="G31" s="5"/>
      <c r="H31" s="24"/>
      <c r="I31" s="7" t="s">
        <v>57</v>
      </c>
      <c r="J31" s="36"/>
    </row>
    <row r="32" s="1" customFormat="1" ht="25" customHeight="1" spans="1:10">
      <c r="A32" s="27" t="s">
        <v>30</v>
      </c>
      <c r="B32" s="28"/>
      <c r="C32" s="29"/>
      <c r="D32" s="30">
        <f>SUM(D20:D31)</f>
        <v>17928</v>
      </c>
      <c r="E32" s="5">
        <f>SUM(E20:E31)</f>
        <v>15128</v>
      </c>
      <c r="F32" s="5">
        <f>SUM(F20:F31)</f>
        <v>2600</v>
      </c>
      <c r="G32" s="5">
        <f>SUM(G20:G31)</f>
        <v>200</v>
      </c>
      <c r="H32" s="5">
        <f>SUM(H20:H31)</f>
        <v>0</v>
      </c>
      <c r="I32" s="5"/>
      <c r="J32" s="40"/>
    </row>
    <row r="33" s="1" customFormat="1" ht="25" customHeight="1" spans="1:10">
      <c r="A33" s="31" t="s">
        <v>45</v>
      </c>
      <c r="B33" s="32"/>
      <c r="C33" s="33"/>
      <c r="D33" s="34">
        <f>D17+D32</f>
        <v>36780</v>
      </c>
      <c r="E33" s="34">
        <f>E17+E32</f>
        <v>32880</v>
      </c>
      <c r="F33" s="34">
        <f>F17+F32</f>
        <v>3700</v>
      </c>
      <c r="G33" s="34">
        <f>G17+G32</f>
        <v>200</v>
      </c>
      <c r="H33" s="34">
        <f>SUM(H17+H32)</f>
        <v>0</v>
      </c>
      <c r="I33" s="41"/>
      <c r="J33" s="42"/>
    </row>
  </sheetData>
  <mergeCells count="4">
    <mergeCell ref="A1:J1"/>
    <mergeCell ref="A17:C17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2025年2月工资结算表</vt:lpstr>
      <vt:lpstr>2025年2月工资发放表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dell</cp:lastModifiedBy>
  <dcterms:created xsi:type="dcterms:W3CDTF">2023-05-12T11:15:00Z</dcterms:created>
  <dcterms:modified xsi:type="dcterms:W3CDTF">2025-03-12T02:22:18Z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A7020DB3FBB8498387A7736E7A7B3536_13</vt:lpwstr>
  </property>
</Properties>
</file>