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70"/>
  </bookViews>
  <sheets>
    <sheet name="新疆36中（新疆分公司发）" sheetId="1" r:id="rId1"/>
  </sheets>
  <externalReferences>
    <externalReference r:id="rId2"/>
  </externalReferences>
  <definedNames>
    <definedName name="A">'[1]14、应急厅'!$RL$5</definedName>
    <definedName name="_xlnm._FilterDatabase" localSheetId="0" hidden="1">'新疆36中（新疆分公司发）'!$K$1:$K$8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<sst xmlns="http://schemas.openxmlformats.org/spreadsheetml/2006/main" count="142" uniqueCount="88">
  <si>
    <t>新疆36中学校2025年2月工资表</t>
  </si>
  <si>
    <t>序号</t>
  </si>
  <si>
    <t>姓名</t>
  </si>
  <si>
    <t>职位</t>
  </si>
  <si>
    <t>入职
时间</t>
  </si>
  <si>
    <t>试用/转正</t>
  </si>
  <si>
    <t>应出勤天数</t>
  </si>
  <si>
    <t>迟到0旷工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</si>
  <si>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</si>
  <si>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</si>
  <si>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</si>
  <si>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</si>
  <si>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</si>
  <si>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</si>
  <si>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</si>
  <si>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</si>
  <si>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</si>
  <si>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</si>
  <si>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</si>
  <si>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</si>
  <si>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推荐奖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</si>
  <si>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</si>
  <si>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</si>
  <si>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</si>
  <si>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</si>
  <si>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</si>
  <si>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</si>
  <si>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</si>
  <si>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补贴</t>
  </si>
  <si>
    <t>其它补贴</t>
  </si>
  <si>
    <t>彩铃补贴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</si>
  <si>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</si>
  <si>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</si>
  <si>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</si>
  <si>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</si>
  <si>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</si>
  <si>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</si>
  <si>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</si>
  <si>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扣假</t>
  </si>
  <si>
    <t>迟到</t>
  </si>
  <si>
    <t>扣款</t>
  </si>
  <si>
    <t>其它扣款</t>
  </si>
  <si>
    <t>扣款合计</t>
  </si>
  <si>
    <t>实发工资</t>
  </si>
  <si>
    <t>签字</t>
  </si>
  <si>
    <t>备注</t>
  </si>
  <si>
    <t>病-事假</t>
  </si>
  <si>
    <t>袁彩文</t>
  </si>
  <si>
    <t>项目经理</t>
  </si>
  <si>
    <t>2024.8.1</t>
  </si>
  <si>
    <t>转正</t>
  </si>
  <si>
    <t>28</t>
  </si>
  <si>
    <t>假期休假12个班（1-12日）按100%工资计发；</t>
  </si>
  <si>
    <t>其中446元在美尘计发；
工资暂不发</t>
  </si>
  <si>
    <t>其中3000元在美尘计发；
工资暂不发</t>
  </si>
  <si>
    <t>唐言泽</t>
  </si>
  <si>
    <t>事务助理</t>
  </si>
  <si>
    <t>假期休假12个班（1-12日）按100%工资计发；请假1个班（19日）</t>
  </si>
  <si>
    <t>/</t>
  </si>
  <si>
    <t>扣五险549.90元，假期休假12个班（1-12日）按100%工资计发；请假1个班（19日）</t>
  </si>
  <si>
    <t>徐芳</t>
  </si>
  <si>
    <t>助理</t>
  </si>
  <si>
    <t>2024.8.2</t>
  </si>
  <si>
    <t>假期休假12个班（1-12日）按50%工资计发；</t>
  </si>
  <si>
    <t>拉依汗·沙合都拉</t>
  </si>
  <si>
    <t>服务员</t>
  </si>
  <si>
    <t>假期休假12个班（1-12日）按50%工资计发；请假1个班（14日）</t>
  </si>
  <si>
    <t>哈地夏·胡山</t>
  </si>
  <si>
    <t>服务员班长</t>
  </si>
  <si>
    <t>努尔古丽·伊斯马伊力</t>
  </si>
  <si>
    <t>2024.8.19</t>
  </si>
  <si>
    <t>假期休假12个班（1-12日）按50%工资计发；迟到15分钟</t>
  </si>
  <si>
    <t>麦麦提艾力·阿吉</t>
  </si>
  <si>
    <t>切配</t>
  </si>
  <si>
    <t>祖拉木·马木提</t>
  </si>
  <si>
    <t>2024.8.22</t>
  </si>
  <si>
    <t>麦祖热姆·艾则孜</t>
  </si>
  <si>
    <t>面点师</t>
  </si>
  <si>
    <t>2024.9.10</t>
  </si>
  <si>
    <t>依力牙斯·吐尔洪</t>
  </si>
  <si>
    <t>厨师</t>
  </si>
  <si>
    <t>2024.9.9</t>
  </si>
  <si>
    <t>卡地尔·托乎提</t>
  </si>
  <si>
    <t>2024.9.18</t>
  </si>
  <si>
    <t>努尔阿米娜·阿卜杜拉</t>
  </si>
  <si>
    <t>洗碗工</t>
  </si>
  <si>
    <t>仝啊伟</t>
  </si>
  <si>
    <t>2024.12.26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</si>
</sst>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4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4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6" fontId="4" fillId="0" borderId="3" xfId="49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8" fillId="0" borderId="1" xfId="49" applyNumberFormat="1" applyFont="1" applyBorder="1" applyAlignment="1">
      <alignment horizontal="center"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3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5" fillId="2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6" fontId="5" fillId="4" borderId="2" xfId="49" applyNumberFormat="1" applyFont="1" applyFill="1" applyBorder="1" applyAlignment="1">
      <alignment horizontal="center" vertical="center" wrapText="1"/>
    </xf>
    <xf numFmtId="176" fontId="5" fillId="4" borderId="1" xfId="49" applyNumberFormat="1" applyFont="1" applyFill="1" applyBorder="1" applyAlignment="1">
      <alignment horizontal="center" vertical="center" wrapText="1"/>
    </xf>
    <xf numFmtId="176" fontId="5" fillId="5" borderId="1" xfId="50" applyNumberFormat="1" applyFont="1" applyFill="1" applyBorder="1" applyAlignment="1">
      <alignment horizontal="center" vertical="center" wrapText="1"/>
    </xf>
    <xf numFmtId="176" fontId="5" fillId="4" borderId="3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/>
    </xf>
    <xf numFmtId="176" fontId="8" fillId="5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 wrapText="1"/>
    </xf>
    <xf numFmtId="176" fontId="5" fillId="5" borderId="2" xfId="50" applyNumberFormat="1" applyFont="1" applyFill="1" applyBorder="1" applyAlignment="1">
      <alignment horizontal="center" vertical="center" wrapText="1"/>
    </xf>
    <xf numFmtId="176" fontId="5" fillId="5" borderId="2" xfId="51" applyNumberFormat="1" applyFont="1" applyFill="1" applyBorder="1" applyAlignment="1">
      <alignment horizontal="center" vertical="center" wrapText="1"/>
    </xf>
    <xf numFmtId="176" fontId="5" fillId="5" borderId="3" xfId="50" applyNumberFormat="1" applyFont="1" applyFill="1" applyBorder="1" applyAlignment="1">
      <alignment horizontal="center" vertical="center" wrapText="1"/>
    </xf>
    <xf numFmtId="176" fontId="5" fillId="5" borderId="3" xfId="51" applyNumberFormat="1" applyFont="1" applyFill="1" applyBorder="1" applyAlignment="1">
      <alignment horizontal="center" vertical="center" wrapText="1"/>
    </xf>
    <xf numFmtId="176" fontId="8" fillId="5" borderId="3" xfId="50" applyNumberFormat="1" applyFont="1" applyFill="1" applyBorder="1" applyAlignment="1">
      <alignment horizontal="center" vertical="center" wrapText="1"/>
    </xf>
    <xf numFmtId="176" fontId="8" fillId="5" borderId="3" xfId="5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left" vertical="center" wrapText="1"/>
    </xf>
    <xf numFmtId="176" fontId="19" fillId="0" borderId="7" xfId="0" applyNumberFormat="1" applyFont="1" applyFill="1" applyBorder="1" applyAlignment="1" applyProtection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U18"/>
  <sheetViews>
    <sheetView tabSelected="1" zoomScale="82" zoomScaleNormal="82" workbookViewId="0">
      <pane xSplit="2" ySplit="3" topLeftCell="AC4" activePane="bottomRight" state="frozen"/>
      <selection/>
      <selection pane="topRight"/>
      <selection pane="bottomLeft"/>
      <selection pane="bottomRight" activeCell="AR6" sqref="AR6:AR16"/>
    </sheetView>
  </sheetViews>
  <sheetFormatPr defaultColWidth="10.825" defaultRowHeight="18.75"/>
  <cols>
    <col min="1" max="1" width="10.825" style="3" customWidth="1"/>
    <col min="2" max="2" width="35.2" style="3" customWidth="1"/>
    <col min="3" max="3" width="10.825" style="1" customWidth="1"/>
    <col min="4" max="4" width="15.0833333333333" style="1" customWidth="1"/>
    <col min="5" max="5" width="10.825" style="4" customWidth="1"/>
    <col min="6" max="14" width="10.825" style="1" customWidth="1"/>
    <col min="15" max="15" width="20.45" style="1" customWidth="1"/>
    <col min="16" max="18" width="10.825" style="1" customWidth="1"/>
    <col min="19" max="19" width="31.5583333333333" style="1" customWidth="1"/>
    <col min="20" max="20" width="19.2" style="1" customWidth="1"/>
    <col min="21" max="21" width="11.9166666666667" style="1" customWidth="1"/>
    <col min="22" max="22" width="13" style="1" customWidth="1"/>
    <col min="23" max="36" width="10.825" style="1" customWidth="1"/>
    <col min="37" max="37" width="13.8166666666667" style="1" customWidth="1"/>
    <col min="38" max="38" width="10.825" style="1" customWidth="1"/>
    <col min="39" max="39" width="12.1916666666667" style="1" customWidth="1"/>
    <col min="40" max="42" width="10.825" style="1" customWidth="1"/>
    <col min="43" max="43" width="13.1416666666667" style="1" customWidth="1"/>
    <col min="44" max="44" width="15.7166666666667" style="1" customWidth="1"/>
    <col min="45" max="45" width="10.825" style="1" customWidth="1"/>
    <col min="46" max="46" width="19.8083333333333" style="1" customWidth="1"/>
    <col min="47" max="16383" width="10.825" style="1" customWidth="1"/>
    <col min="16384" max="16384" width="10.825" style="1"/>
  </cols>
  <sheetData>
    <row r="1" s="1" customFormat="1" ht="45" customHeight="1" spans="1:46">
      <c r="A1" s="3"/>
      <c r="B1" s="3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5"/>
      <c r="U1" s="35" t="s">
        <v>0</v>
      </c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</row>
    <row r="2" s="1" customFormat="1" ht="28" customHeight="1" spans="1:46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32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36" t="s">
        <v>20</v>
      </c>
      <c r="U2" s="37" t="s">
        <v>21</v>
      </c>
      <c r="V2" s="38" t="s">
        <v>22</v>
      </c>
      <c r="W2" s="38" t="s">
        <v>23</v>
      </c>
      <c r="X2" s="38" t="s">
        <v>24</v>
      </c>
      <c r="Y2" s="38" t="s">
        <v>25</v>
      </c>
      <c r="Z2" s="38" t="s">
        <v>26</v>
      </c>
      <c r="AA2" s="38" t="s">
        <v>27</v>
      </c>
      <c r="AB2" s="38" t="s">
        <v>28</v>
      </c>
      <c r="AC2" s="38" t="s">
        <v>29</v>
      </c>
      <c r="AD2" s="57" t="s">
        <v>30</v>
      </c>
      <c r="AE2" s="38" t="s">
        <v>31</v>
      </c>
      <c r="AF2" s="58" t="s">
        <v>32</v>
      </c>
      <c r="AG2" s="58" t="s">
        <v>33</v>
      </c>
      <c r="AH2" s="58" t="s">
        <v>34</v>
      </c>
      <c r="AI2" s="58" t="s">
        <v>35</v>
      </c>
      <c r="AJ2" s="57" t="s">
        <v>20</v>
      </c>
      <c r="AK2" s="38" t="s">
        <v>36</v>
      </c>
      <c r="AL2" s="38" t="s">
        <v>37</v>
      </c>
      <c r="AM2" s="38" t="s">
        <v>38</v>
      </c>
      <c r="AN2" s="57" t="s">
        <v>39</v>
      </c>
      <c r="AO2" s="38" t="s">
        <v>40</v>
      </c>
      <c r="AP2" s="38" t="s">
        <v>41</v>
      </c>
      <c r="AQ2" s="38" t="s">
        <v>42</v>
      </c>
      <c r="AR2" s="38" t="s">
        <v>43</v>
      </c>
      <c r="AS2" s="38" t="s">
        <v>44</v>
      </c>
      <c r="AT2" s="38" t="s">
        <v>45</v>
      </c>
    </row>
    <row r="3" s="1" customFormat="1" ht="28" customHeight="1" spans="1:46">
      <c r="A3" s="7"/>
      <c r="B3" s="10"/>
      <c r="C3" s="9"/>
      <c r="D3" s="9"/>
      <c r="E3" s="9"/>
      <c r="F3" s="9"/>
      <c r="G3" s="9"/>
      <c r="H3" s="9" t="s">
        <v>46</v>
      </c>
      <c r="I3" s="9"/>
      <c r="J3" s="9"/>
      <c r="K3" s="32"/>
      <c r="L3" s="9"/>
      <c r="M3" s="9"/>
      <c r="N3" s="9"/>
      <c r="O3" s="9"/>
      <c r="P3" s="9"/>
      <c r="Q3" s="9"/>
      <c r="R3" s="9"/>
      <c r="S3" s="9"/>
      <c r="T3" s="39"/>
      <c r="U3" s="37"/>
      <c r="V3" s="38"/>
      <c r="W3" s="38"/>
      <c r="X3" s="38"/>
      <c r="Y3" s="38"/>
      <c r="Z3" s="38"/>
      <c r="AA3" s="38"/>
      <c r="AB3" s="38"/>
      <c r="AC3" s="38"/>
      <c r="AD3" s="59"/>
      <c r="AE3" s="38"/>
      <c r="AF3" s="60"/>
      <c r="AG3" s="60"/>
      <c r="AH3" s="60"/>
      <c r="AI3" s="60"/>
      <c r="AJ3" s="59"/>
      <c r="AK3" s="38"/>
      <c r="AL3" s="38"/>
      <c r="AM3" s="38"/>
      <c r="AN3" s="59"/>
      <c r="AO3" s="38"/>
      <c r="AP3" s="38"/>
      <c r="AQ3" s="38"/>
      <c r="AR3" s="38"/>
      <c r="AS3" s="38"/>
      <c r="AT3" s="38"/>
    </row>
    <row r="4" s="1" customFormat="1" ht="78" customHeight="1" spans="1:47">
      <c r="A4" s="7">
        <v>1</v>
      </c>
      <c r="B4" s="11" t="s">
        <v>47</v>
      </c>
      <c r="C4" s="12" t="s">
        <v>48</v>
      </c>
      <c r="D4" s="12" t="s">
        <v>49</v>
      </c>
      <c r="E4" s="13" t="s">
        <v>50</v>
      </c>
      <c r="F4" s="14" t="s">
        <v>51</v>
      </c>
      <c r="G4" s="15">
        <v>0</v>
      </c>
      <c r="H4" s="15">
        <v>0</v>
      </c>
      <c r="I4" s="15">
        <v>0</v>
      </c>
      <c r="J4" s="15">
        <v>12</v>
      </c>
      <c r="K4" s="15">
        <v>0</v>
      </c>
      <c r="L4" s="15">
        <v>0</v>
      </c>
      <c r="M4" s="15">
        <v>0</v>
      </c>
      <c r="N4" s="15">
        <v>0</v>
      </c>
      <c r="O4" s="33" t="s">
        <v>52</v>
      </c>
      <c r="P4" s="15">
        <v>0</v>
      </c>
      <c r="Q4" s="15">
        <v>0</v>
      </c>
      <c r="R4" s="15">
        <v>0</v>
      </c>
      <c r="S4" s="40" t="s">
        <v>53</v>
      </c>
      <c r="T4" s="41"/>
      <c r="U4" s="37">
        <v>4000</v>
      </c>
      <c r="V4" s="42">
        <v>1000</v>
      </c>
      <c r="W4" s="42">
        <v>300</v>
      </c>
      <c r="X4" s="42">
        <v>300</v>
      </c>
      <c r="Y4" s="42">
        <v>500</v>
      </c>
      <c r="Z4" s="42">
        <v>500</v>
      </c>
      <c r="AA4" s="42">
        <v>500</v>
      </c>
      <c r="AB4" s="42">
        <v>900</v>
      </c>
      <c r="AC4" s="42"/>
      <c r="AD4" s="61">
        <v>10</v>
      </c>
      <c r="AE4" s="42">
        <v>0</v>
      </c>
      <c r="AF4" s="62">
        <v>0</v>
      </c>
      <c r="AG4" s="62">
        <v>0</v>
      </c>
      <c r="AH4" s="62">
        <v>0</v>
      </c>
      <c r="AI4" s="62">
        <v>0</v>
      </c>
      <c r="AJ4" s="65"/>
      <c r="AK4" s="47">
        <f t="shared" ref="AK4:AK16" si="0">SUM(V4:AI4)</f>
        <v>4010</v>
      </c>
      <c r="AL4" s="47">
        <f>H4</f>
        <v>0</v>
      </c>
      <c r="AM4" s="66">
        <f t="shared" ref="AM4:AM16" si="1">U4/F4*AL4</f>
        <v>0</v>
      </c>
      <c r="AN4" s="47">
        <f t="shared" ref="AN4:AN16" si="2">G4*2</f>
        <v>0</v>
      </c>
      <c r="AO4" s="47"/>
      <c r="AP4" s="38"/>
      <c r="AQ4" s="47">
        <f t="shared" ref="AQ4:AQ16" si="3">SUM(AM4:AP4)</f>
        <v>0</v>
      </c>
      <c r="AR4" s="47">
        <f t="shared" ref="AR4:AR16" si="4">AK4-AQ4</f>
        <v>4010</v>
      </c>
      <c r="AS4" s="38"/>
      <c r="AT4" s="67" t="s">
        <v>52</v>
      </c>
      <c r="AU4" s="2" t="s">
        <v>54</v>
      </c>
    </row>
    <row r="5" s="2" customFormat="1" ht="106" customHeight="1" spans="1:46">
      <c r="A5" s="7">
        <v>2</v>
      </c>
      <c r="B5" s="16" t="s">
        <v>55</v>
      </c>
      <c r="C5" s="17" t="s">
        <v>56</v>
      </c>
      <c r="D5" s="18">
        <v>45545</v>
      </c>
      <c r="E5" s="19" t="s">
        <v>50</v>
      </c>
      <c r="F5" s="14" t="s">
        <v>51</v>
      </c>
      <c r="G5" s="17">
        <v>0</v>
      </c>
      <c r="H5" s="17">
        <v>1</v>
      </c>
      <c r="I5" s="17">
        <v>0</v>
      </c>
      <c r="J5" s="17">
        <v>12</v>
      </c>
      <c r="K5" s="17">
        <v>0</v>
      </c>
      <c r="L5" s="17">
        <v>0</v>
      </c>
      <c r="M5" s="17">
        <v>0</v>
      </c>
      <c r="N5" s="17">
        <v>0</v>
      </c>
      <c r="O5" s="17" t="s">
        <v>57</v>
      </c>
      <c r="P5" s="17">
        <v>0</v>
      </c>
      <c r="Q5" s="17">
        <v>0</v>
      </c>
      <c r="R5" s="17">
        <v>0</v>
      </c>
      <c r="S5" s="43" t="s">
        <v>58</v>
      </c>
      <c r="T5" s="44"/>
      <c r="U5" s="45">
        <v>4000</v>
      </c>
      <c r="V5" s="46">
        <v>1500</v>
      </c>
      <c r="W5" s="47">
        <v>500</v>
      </c>
      <c r="X5" s="47">
        <v>500</v>
      </c>
      <c r="Y5" s="47">
        <v>500</v>
      </c>
      <c r="Z5" s="47">
        <v>400</v>
      </c>
      <c r="AA5" s="47">
        <v>200</v>
      </c>
      <c r="AB5" s="47">
        <v>400</v>
      </c>
      <c r="AC5" s="63"/>
      <c r="AD5" s="47">
        <v>10</v>
      </c>
      <c r="AE5" s="47">
        <f t="shared" ref="AE5:AE16" si="5">L5</f>
        <v>0</v>
      </c>
      <c r="AF5" s="47">
        <v>530</v>
      </c>
      <c r="AG5" s="47">
        <v>0</v>
      </c>
      <c r="AH5" s="47">
        <v>0</v>
      </c>
      <c r="AI5" s="47">
        <v>0</v>
      </c>
      <c r="AJ5" s="47"/>
      <c r="AK5" s="47">
        <f t="shared" si="0"/>
        <v>4540</v>
      </c>
      <c r="AL5" s="47">
        <f>H5</f>
        <v>1</v>
      </c>
      <c r="AM5" s="66">
        <f t="shared" si="1"/>
        <v>142.857142857143</v>
      </c>
      <c r="AN5" s="47">
        <f t="shared" si="2"/>
        <v>0</v>
      </c>
      <c r="AO5" s="47">
        <v>0</v>
      </c>
      <c r="AP5" s="47">
        <v>549.9</v>
      </c>
      <c r="AQ5" s="47">
        <f t="shared" si="3"/>
        <v>692.757142857143</v>
      </c>
      <c r="AR5" s="47">
        <f t="shared" si="4"/>
        <v>3847.24285714286</v>
      </c>
      <c r="AS5" s="47"/>
      <c r="AT5" s="68" t="s">
        <v>59</v>
      </c>
    </row>
    <row r="6" s="2" customFormat="1" ht="117" customHeight="1" spans="1:46">
      <c r="A6" s="7">
        <v>3</v>
      </c>
      <c r="B6" s="20" t="s">
        <v>60</v>
      </c>
      <c r="C6" s="21" t="s">
        <v>61</v>
      </c>
      <c r="D6" s="22" t="s">
        <v>62</v>
      </c>
      <c r="E6" s="13" t="s">
        <v>50</v>
      </c>
      <c r="F6" s="14" t="s">
        <v>51</v>
      </c>
      <c r="G6" s="15">
        <v>0</v>
      </c>
      <c r="H6" s="15">
        <v>0</v>
      </c>
      <c r="I6" s="15">
        <v>0</v>
      </c>
      <c r="J6" s="15">
        <v>12</v>
      </c>
      <c r="K6" s="15">
        <v>0</v>
      </c>
      <c r="L6" s="15">
        <v>0</v>
      </c>
      <c r="M6" s="15">
        <v>0</v>
      </c>
      <c r="N6" s="15">
        <v>0</v>
      </c>
      <c r="O6" s="33" t="s">
        <v>63</v>
      </c>
      <c r="P6" s="15">
        <v>0</v>
      </c>
      <c r="Q6" s="15">
        <v>0</v>
      </c>
      <c r="R6" s="15">
        <v>0</v>
      </c>
      <c r="S6" s="48"/>
      <c r="T6" s="44"/>
      <c r="U6" s="45">
        <v>4500</v>
      </c>
      <c r="V6" s="46">
        <v>2000</v>
      </c>
      <c r="W6" s="47">
        <v>500</v>
      </c>
      <c r="X6" s="47">
        <v>500</v>
      </c>
      <c r="Y6" s="47">
        <v>500</v>
      </c>
      <c r="Z6" s="47">
        <v>400</v>
      </c>
      <c r="AA6" s="47">
        <v>200</v>
      </c>
      <c r="AB6" s="47">
        <v>400</v>
      </c>
      <c r="AC6" s="47"/>
      <c r="AD6" s="47">
        <v>0</v>
      </c>
      <c r="AE6" s="47">
        <v>0</v>
      </c>
      <c r="AF6" s="47"/>
      <c r="AG6" s="47">
        <v>0</v>
      </c>
      <c r="AH6" s="47">
        <v>0</v>
      </c>
      <c r="AI6" s="47">
        <v>0</v>
      </c>
      <c r="AJ6" s="47"/>
      <c r="AK6" s="47">
        <f t="shared" si="0"/>
        <v>4500</v>
      </c>
      <c r="AL6" s="47">
        <f t="shared" ref="AL6:AL16" si="6">H6+I6+J6/2</f>
        <v>6</v>
      </c>
      <c r="AM6" s="66">
        <f t="shared" si="1"/>
        <v>964.285714285714</v>
      </c>
      <c r="AN6" s="47">
        <f t="shared" si="2"/>
        <v>0</v>
      </c>
      <c r="AO6" s="47">
        <v>0</v>
      </c>
      <c r="AP6" s="47">
        <v>0</v>
      </c>
      <c r="AQ6" s="47">
        <f t="shared" si="3"/>
        <v>964.285714285714</v>
      </c>
      <c r="AR6" s="47">
        <f t="shared" si="4"/>
        <v>3535.71428571429</v>
      </c>
      <c r="AS6" s="47"/>
      <c r="AT6" s="67" t="s">
        <v>63</v>
      </c>
    </row>
    <row r="7" s="2" customFormat="1" ht="99" customHeight="1" spans="1:47">
      <c r="A7" s="7">
        <v>4</v>
      </c>
      <c r="B7" s="23" t="s">
        <v>64</v>
      </c>
      <c r="C7" s="21" t="s">
        <v>65</v>
      </c>
      <c r="D7" s="22" t="s">
        <v>49</v>
      </c>
      <c r="E7" s="13" t="s">
        <v>50</v>
      </c>
      <c r="F7" s="14" t="s">
        <v>51</v>
      </c>
      <c r="G7" s="15">
        <v>0</v>
      </c>
      <c r="H7" s="15">
        <v>1</v>
      </c>
      <c r="I7" s="15">
        <v>0</v>
      </c>
      <c r="J7" s="15">
        <v>12</v>
      </c>
      <c r="K7" s="15">
        <v>0</v>
      </c>
      <c r="L7" s="15">
        <v>0</v>
      </c>
      <c r="M7" s="15">
        <v>0</v>
      </c>
      <c r="N7" s="15">
        <v>0</v>
      </c>
      <c r="O7" s="33" t="s">
        <v>66</v>
      </c>
      <c r="P7" s="15">
        <v>0</v>
      </c>
      <c r="Q7" s="15">
        <v>0</v>
      </c>
      <c r="R7" s="15">
        <v>0</v>
      </c>
      <c r="S7" s="49"/>
      <c r="T7" s="44"/>
      <c r="U7" s="45">
        <v>3500</v>
      </c>
      <c r="V7" s="46">
        <v>1500</v>
      </c>
      <c r="W7" s="47">
        <v>500</v>
      </c>
      <c r="X7" s="47">
        <v>300</v>
      </c>
      <c r="Y7" s="47">
        <v>200</v>
      </c>
      <c r="Z7" s="47">
        <v>500</v>
      </c>
      <c r="AA7" s="47">
        <v>200</v>
      </c>
      <c r="AB7" s="47">
        <v>300</v>
      </c>
      <c r="AC7" s="47"/>
      <c r="AD7" s="47">
        <v>0</v>
      </c>
      <c r="AE7" s="47">
        <f t="shared" si="5"/>
        <v>0</v>
      </c>
      <c r="AF7" s="47"/>
      <c r="AG7" s="47">
        <v>0</v>
      </c>
      <c r="AH7" s="47">
        <v>0</v>
      </c>
      <c r="AI7" s="47">
        <v>0</v>
      </c>
      <c r="AJ7" s="47"/>
      <c r="AK7" s="47">
        <f t="shared" si="0"/>
        <v>3500</v>
      </c>
      <c r="AL7" s="47">
        <f t="shared" si="6"/>
        <v>7</v>
      </c>
      <c r="AM7" s="66">
        <f t="shared" si="1"/>
        <v>875</v>
      </c>
      <c r="AN7" s="47">
        <f t="shared" si="2"/>
        <v>0</v>
      </c>
      <c r="AO7" s="47"/>
      <c r="AP7" s="47">
        <v>550</v>
      </c>
      <c r="AQ7" s="47">
        <f t="shared" si="3"/>
        <v>1425</v>
      </c>
      <c r="AR7" s="47">
        <f t="shared" si="4"/>
        <v>2075</v>
      </c>
      <c r="AS7" s="47"/>
      <c r="AT7" s="67" t="s">
        <v>66</v>
      </c>
      <c r="AU7" s="69"/>
    </row>
    <row r="8" s="2" customFormat="1" ht="105" customHeight="1" spans="1:46">
      <c r="A8" s="7">
        <v>5</v>
      </c>
      <c r="B8" s="24" t="s">
        <v>67</v>
      </c>
      <c r="C8" s="21" t="s">
        <v>68</v>
      </c>
      <c r="D8" s="22" t="s">
        <v>49</v>
      </c>
      <c r="E8" s="13" t="s">
        <v>50</v>
      </c>
      <c r="F8" s="14" t="s">
        <v>51</v>
      </c>
      <c r="G8" s="15">
        <v>0</v>
      </c>
      <c r="H8" s="15">
        <v>1</v>
      </c>
      <c r="I8" s="15">
        <v>0</v>
      </c>
      <c r="J8" s="15">
        <v>12</v>
      </c>
      <c r="K8" s="15">
        <v>0</v>
      </c>
      <c r="L8" s="15">
        <v>0</v>
      </c>
      <c r="M8" s="15">
        <v>0</v>
      </c>
      <c r="N8" s="15">
        <v>0</v>
      </c>
      <c r="O8" s="33" t="s">
        <v>66</v>
      </c>
      <c r="P8" s="15">
        <v>0</v>
      </c>
      <c r="Q8" s="15">
        <v>0</v>
      </c>
      <c r="R8" s="15">
        <v>0</v>
      </c>
      <c r="S8" s="49"/>
      <c r="T8" s="44"/>
      <c r="U8" s="45">
        <v>4000</v>
      </c>
      <c r="V8" s="46">
        <v>2200</v>
      </c>
      <c r="W8" s="47">
        <v>800</v>
      </c>
      <c r="X8" s="47">
        <v>300</v>
      </c>
      <c r="Y8" s="47">
        <v>200</v>
      </c>
      <c r="Z8" s="47">
        <v>100</v>
      </c>
      <c r="AA8" s="47">
        <v>200</v>
      </c>
      <c r="AB8" s="47">
        <v>200</v>
      </c>
      <c r="AC8" s="63"/>
      <c r="AD8" s="47">
        <v>0</v>
      </c>
      <c r="AE8" s="47">
        <f t="shared" si="5"/>
        <v>0</v>
      </c>
      <c r="AF8" s="47"/>
      <c r="AG8" s="47">
        <v>0</v>
      </c>
      <c r="AH8" s="47">
        <v>0</v>
      </c>
      <c r="AI8" s="47">
        <v>0</v>
      </c>
      <c r="AJ8" s="47"/>
      <c r="AK8" s="47">
        <f t="shared" si="0"/>
        <v>4000</v>
      </c>
      <c r="AL8" s="47">
        <f t="shared" si="6"/>
        <v>7</v>
      </c>
      <c r="AM8" s="66">
        <f t="shared" si="1"/>
        <v>1000</v>
      </c>
      <c r="AN8" s="47">
        <f t="shared" si="2"/>
        <v>0</v>
      </c>
      <c r="AO8" s="47">
        <v>0</v>
      </c>
      <c r="AP8" s="47">
        <v>0</v>
      </c>
      <c r="AQ8" s="47">
        <f t="shared" si="3"/>
        <v>1000</v>
      </c>
      <c r="AR8" s="47">
        <f t="shared" si="4"/>
        <v>3000</v>
      </c>
      <c r="AS8" s="70"/>
      <c r="AT8" s="67" t="s">
        <v>66</v>
      </c>
    </row>
    <row r="9" s="2" customFormat="1" ht="85" customHeight="1" spans="1:46">
      <c r="A9" s="7">
        <v>6</v>
      </c>
      <c r="B9" s="11" t="s">
        <v>69</v>
      </c>
      <c r="C9" s="12" t="s">
        <v>65</v>
      </c>
      <c r="D9" s="12" t="s">
        <v>70</v>
      </c>
      <c r="E9" s="13" t="s">
        <v>50</v>
      </c>
      <c r="F9" s="14" t="s">
        <v>51</v>
      </c>
      <c r="G9" s="15">
        <v>15</v>
      </c>
      <c r="H9" s="15">
        <v>0</v>
      </c>
      <c r="I9" s="15">
        <v>0</v>
      </c>
      <c r="J9" s="15">
        <v>12</v>
      </c>
      <c r="K9" s="15">
        <v>0</v>
      </c>
      <c r="L9" s="15">
        <v>0</v>
      </c>
      <c r="M9" s="15">
        <v>0</v>
      </c>
      <c r="N9" s="15">
        <v>0</v>
      </c>
      <c r="O9" s="33" t="s">
        <v>71</v>
      </c>
      <c r="P9" s="15">
        <v>0</v>
      </c>
      <c r="Q9" s="15">
        <v>0</v>
      </c>
      <c r="R9" s="15">
        <v>0</v>
      </c>
      <c r="S9" s="50"/>
      <c r="T9" s="44"/>
      <c r="U9" s="45">
        <v>3500</v>
      </c>
      <c r="V9" s="46">
        <v>2000</v>
      </c>
      <c r="W9" s="47">
        <v>300</v>
      </c>
      <c r="X9" s="47">
        <v>300</v>
      </c>
      <c r="Y9" s="47">
        <v>200</v>
      </c>
      <c r="Z9" s="47">
        <v>100</v>
      </c>
      <c r="AA9" s="47">
        <v>200</v>
      </c>
      <c r="AB9" s="47">
        <v>400</v>
      </c>
      <c r="AC9" s="64"/>
      <c r="AD9" s="47">
        <v>0</v>
      </c>
      <c r="AE9" s="47">
        <f t="shared" si="5"/>
        <v>0</v>
      </c>
      <c r="AF9" s="47"/>
      <c r="AG9" s="47">
        <v>0</v>
      </c>
      <c r="AH9" s="47">
        <v>0</v>
      </c>
      <c r="AI9" s="47">
        <v>0</v>
      </c>
      <c r="AJ9" s="47"/>
      <c r="AK9" s="47">
        <f t="shared" si="0"/>
        <v>3500</v>
      </c>
      <c r="AL9" s="47">
        <f t="shared" si="6"/>
        <v>6</v>
      </c>
      <c r="AM9" s="66">
        <f t="shared" si="1"/>
        <v>750</v>
      </c>
      <c r="AN9" s="47">
        <f t="shared" si="2"/>
        <v>30</v>
      </c>
      <c r="AO9" s="47">
        <v>0</v>
      </c>
      <c r="AP9" s="47">
        <v>0</v>
      </c>
      <c r="AQ9" s="47">
        <f t="shared" si="3"/>
        <v>780</v>
      </c>
      <c r="AR9" s="47">
        <f t="shared" si="4"/>
        <v>2720</v>
      </c>
      <c r="AS9" s="70"/>
      <c r="AT9" s="67" t="s">
        <v>71</v>
      </c>
    </row>
    <row r="10" s="2" customFormat="1" ht="85" customHeight="1" spans="1:46">
      <c r="A10" s="7">
        <v>7</v>
      </c>
      <c r="B10" s="11" t="s">
        <v>72</v>
      </c>
      <c r="C10" s="12" t="s">
        <v>73</v>
      </c>
      <c r="D10" s="12" t="s">
        <v>70</v>
      </c>
      <c r="E10" s="13" t="s">
        <v>50</v>
      </c>
      <c r="F10" s="14" t="s">
        <v>51</v>
      </c>
      <c r="G10" s="15">
        <v>0</v>
      </c>
      <c r="H10" s="15">
        <v>0</v>
      </c>
      <c r="I10" s="15">
        <v>0</v>
      </c>
      <c r="J10" s="15">
        <v>12</v>
      </c>
      <c r="K10" s="15">
        <v>0</v>
      </c>
      <c r="L10" s="15">
        <v>0</v>
      </c>
      <c r="M10" s="15">
        <v>0</v>
      </c>
      <c r="N10" s="15">
        <v>0</v>
      </c>
      <c r="O10" s="34" t="s">
        <v>63</v>
      </c>
      <c r="P10" s="15">
        <v>0</v>
      </c>
      <c r="Q10" s="15">
        <v>0</v>
      </c>
      <c r="R10" s="15">
        <v>0</v>
      </c>
      <c r="S10" s="43"/>
      <c r="T10" s="44"/>
      <c r="U10" s="45">
        <v>4500</v>
      </c>
      <c r="V10" s="46">
        <v>2500</v>
      </c>
      <c r="W10" s="47">
        <v>500</v>
      </c>
      <c r="X10" s="47">
        <v>300</v>
      </c>
      <c r="Y10" s="47">
        <v>200</v>
      </c>
      <c r="Z10" s="47">
        <v>200</v>
      </c>
      <c r="AA10" s="47">
        <v>200</v>
      </c>
      <c r="AB10" s="47">
        <v>600</v>
      </c>
      <c r="AC10" s="64"/>
      <c r="AD10" s="47">
        <v>0</v>
      </c>
      <c r="AE10" s="47">
        <f t="shared" si="5"/>
        <v>0</v>
      </c>
      <c r="AF10" s="47"/>
      <c r="AG10" s="47">
        <v>0</v>
      </c>
      <c r="AH10" s="47">
        <v>0</v>
      </c>
      <c r="AI10" s="47">
        <v>0</v>
      </c>
      <c r="AJ10" s="47"/>
      <c r="AK10" s="47">
        <f t="shared" si="0"/>
        <v>4500</v>
      </c>
      <c r="AL10" s="47">
        <f t="shared" si="6"/>
        <v>6</v>
      </c>
      <c r="AM10" s="66">
        <f t="shared" si="1"/>
        <v>964.285714285714</v>
      </c>
      <c r="AN10" s="47">
        <f t="shared" si="2"/>
        <v>0</v>
      </c>
      <c r="AO10" s="47">
        <v>0</v>
      </c>
      <c r="AP10" s="47">
        <v>0</v>
      </c>
      <c r="AQ10" s="47">
        <f t="shared" si="3"/>
        <v>964.285714285714</v>
      </c>
      <c r="AR10" s="47">
        <f t="shared" si="4"/>
        <v>3535.71428571429</v>
      </c>
      <c r="AS10" s="70"/>
      <c r="AT10" s="67" t="s">
        <v>63</v>
      </c>
    </row>
    <row r="11" s="2" customFormat="1" ht="95" customHeight="1" spans="1:46">
      <c r="A11" s="7">
        <v>8</v>
      </c>
      <c r="B11" s="11" t="s">
        <v>74</v>
      </c>
      <c r="C11" s="12" t="s">
        <v>65</v>
      </c>
      <c r="D11" s="12" t="s">
        <v>75</v>
      </c>
      <c r="E11" s="13" t="s">
        <v>50</v>
      </c>
      <c r="F11" s="14" t="s">
        <v>51</v>
      </c>
      <c r="G11" s="15">
        <v>0</v>
      </c>
      <c r="H11" s="15">
        <v>0</v>
      </c>
      <c r="I11" s="15">
        <v>0</v>
      </c>
      <c r="J11" s="15">
        <v>12</v>
      </c>
      <c r="K11" s="15">
        <v>0</v>
      </c>
      <c r="L11" s="15">
        <v>0</v>
      </c>
      <c r="M11" s="15">
        <v>0</v>
      </c>
      <c r="N11" s="15">
        <v>0</v>
      </c>
      <c r="O11" s="33" t="s">
        <v>63</v>
      </c>
      <c r="P11" s="15">
        <v>0</v>
      </c>
      <c r="Q11" s="15">
        <v>0</v>
      </c>
      <c r="R11" s="15">
        <v>0</v>
      </c>
      <c r="S11" s="51"/>
      <c r="T11" s="44"/>
      <c r="U11" s="45">
        <v>3500</v>
      </c>
      <c r="V11" s="46">
        <v>2000</v>
      </c>
      <c r="W11" s="47">
        <v>300</v>
      </c>
      <c r="X11" s="47">
        <v>300</v>
      </c>
      <c r="Y11" s="47">
        <v>200</v>
      </c>
      <c r="Z11" s="47">
        <v>100</v>
      </c>
      <c r="AA11" s="47">
        <v>200</v>
      </c>
      <c r="AB11" s="47">
        <v>400</v>
      </c>
      <c r="AC11" s="64"/>
      <c r="AD11" s="47">
        <v>0</v>
      </c>
      <c r="AE11" s="47">
        <f t="shared" si="5"/>
        <v>0</v>
      </c>
      <c r="AF11" s="47"/>
      <c r="AG11" s="47">
        <v>0</v>
      </c>
      <c r="AH11" s="47">
        <v>0</v>
      </c>
      <c r="AI11" s="47">
        <v>0</v>
      </c>
      <c r="AJ11" s="47"/>
      <c r="AK11" s="47">
        <f t="shared" si="0"/>
        <v>3500</v>
      </c>
      <c r="AL11" s="47">
        <f t="shared" si="6"/>
        <v>6</v>
      </c>
      <c r="AM11" s="66">
        <f t="shared" si="1"/>
        <v>750</v>
      </c>
      <c r="AN11" s="47">
        <f t="shared" si="2"/>
        <v>0</v>
      </c>
      <c r="AO11" s="47">
        <v>0</v>
      </c>
      <c r="AP11" s="47">
        <v>0</v>
      </c>
      <c r="AQ11" s="47">
        <f t="shared" si="3"/>
        <v>750</v>
      </c>
      <c r="AR11" s="47">
        <f t="shared" si="4"/>
        <v>2750</v>
      </c>
      <c r="AS11" s="70"/>
      <c r="AT11" s="67" t="s">
        <v>63</v>
      </c>
    </row>
    <row r="12" s="2" customFormat="1" ht="83" customHeight="1" spans="1:46">
      <c r="A12" s="7">
        <v>9</v>
      </c>
      <c r="B12" s="11" t="s">
        <v>76</v>
      </c>
      <c r="C12" s="12" t="s">
        <v>77</v>
      </c>
      <c r="D12" s="25" t="s">
        <v>78</v>
      </c>
      <c r="E12" s="13" t="s">
        <v>50</v>
      </c>
      <c r="F12" s="14" t="s">
        <v>51</v>
      </c>
      <c r="G12" s="15">
        <v>0</v>
      </c>
      <c r="H12" s="15">
        <v>0</v>
      </c>
      <c r="I12" s="15">
        <v>0</v>
      </c>
      <c r="J12" s="15">
        <v>12</v>
      </c>
      <c r="K12" s="15">
        <v>0</v>
      </c>
      <c r="L12" s="15">
        <v>0</v>
      </c>
      <c r="M12" s="15">
        <v>0</v>
      </c>
      <c r="N12" s="15">
        <v>0</v>
      </c>
      <c r="O12" s="33" t="s">
        <v>63</v>
      </c>
      <c r="P12" s="15">
        <v>0</v>
      </c>
      <c r="Q12" s="15">
        <v>0</v>
      </c>
      <c r="R12" s="15">
        <v>0</v>
      </c>
      <c r="S12" s="51"/>
      <c r="T12" s="44"/>
      <c r="U12" s="52">
        <v>4000</v>
      </c>
      <c r="V12" s="46">
        <v>2500</v>
      </c>
      <c r="W12" s="47">
        <v>300</v>
      </c>
      <c r="X12" s="47">
        <v>300</v>
      </c>
      <c r="Y12" s="47">
        <v>200</v>
      </c>
      <c r="Z12" s="47">
        <v>100</v>
      </c>
      <c r="AA12" s="47">
        <v>200</v>
      </c>
      <c r="AB12" s="63">
        <v>400</v>
      </c>
      <c r="AC12" s="64"/>
      <c r="AD12" s="47">
        <v>0</v>
      </c>
      <c r="AE12" s="47">
        <f t="shared" si="5"/>
        <v>0</v>
      </c>
      <c r="AF12" s="47"/>
      <c r="AG12" s="47">
        <v>0</v>
      </c>
      <c r="AH12" s="47">
        <v>0</v>
      </c>
      <c r="AI12" s="47">
        <v>0</v>
      </c>
      <c r="AJ12" s="47"/>
      <c r="AK12" s="47">
        <f t="shared" si="0"/>
        <v>4000</v>
      </c>
      <c r="AL12" s="47">
        <f t="shared" si="6"/>
        <v>6</v>
      </c>
      <c r="AM12" s="66">
        <f t="shared" si="1"/>
        <v>857.142857142857</v>
      </c>
      <c r="AN12" s="47">
        <f t="shared" si="2"/>
        <v>0</v>
      </c>
      <c r="AO12" s="47">
        <v>0</v>
      </c>
      <c r="AP12" s="47">
        <v>0</v>
      </c>
      <c r="AQ12" s="47">
        <f t="shared" si="3"/>
        <v>857.142857142857</v>
      </c>
      <c r="AR12" s="47">
        <f t="shared" si="4"/>
        <v>3142.85714285714</v>
      </c>
      <c r="AS12" s="70"/>
      <c r="AT12" s="67" t="s">
        <v>63</v>
      </c>
    </row>
    <row r="13" s="2" customFormat="1" ht="88" customHeight="1" spans="1:46">
      <c r="A13" s="7">
        <v>10</v>
      </c>
      <c r="B13" s="11" t="s">
        <v>79</v>
      </c>
      <c r="C13" s="12" t="s">
        <v>80</v>
      </c>
      <c r="D13" s="25" t="s">
        <v>81</v>
      </c>
      <c r="E13" s="13" t="s">
        <v>50</v>
      </c>
      <c r="F13" s="14" t="s">
        <v>51</v>
      </c>
      <c r="G13" s="15">
        <v>0</v>
      </c>
      <c r="H13" s="15">
        <v>0</v>
      </c>
      <c r="I13" s="15">
        <v>0</v>
      </c>
      <c r="J13" s="15">
        <v>12</v>
      </c>
      <c r="K13" s="15">
        <v>0</v>
      </c>
      <c r="L13" s="15">
        <v>0</v>
      </c>
      <c r="M13" s="15">
        <v>0</v>
      </c>
      <c r="N13" s="15">
        <v>0</v>
      </c>
      <c r="O13" s="34" t="s">
        <v>63</v>
      </c>
      <c r="P13" s="15">
        <v>0</v>
      </c>
      <c r="Q13" s="15">
        <v>0</v>
      </c>
      <c r="R13" s="15">
        <v>0</v>
      </c>
      <c r="S13" s="50"/>
      <c r="T13" s="44"/>
      <c r="U13" s="52">
        <v>5800</v>
      </c>
      <c r="V13" s="46">
        <v>3300</v>
      </c>
      <c r="W13" s="47">
        <v>700</v>
      </c>
      <c r="X13" s="47">
        <v>300</v>
      </c>
      <c r="Y13" s="47">
        <v>300</v>
      </c>
      <c r="Z13" s="47">
        <v>300</v>
      </c>
      <c r="AA13" s="47">
        <v>300</v>
      </c>
      <c r="AB13" s="47">
        <v>600</v>
      </c>
      <c r="AC13" s="64"/>
      <c r="AD13" s="47">
        <v>0</v>
      </c>
      <c r="AE13" s="47">
        <f t="shared" si="5"/>
        <v>0</v>
      </c>
      <c r="AF13" s="47"/>
      <c r="AG13" s="47">
        <v>0</v>
      </c>
      <c r="AH13" s="47">
        <v>0</v>
      </c>
      <c r="AI13" s="47">
        <v>0</v>
      </c>
      <c r="AJ13" s="47"/>
      <c r="AK13" s="47">
        <f t="shared" si="0"/>
        <v>5800</v>
      </c>
      <c r="AL13" s="47">
        <f t="shared" si="6"/>
        <v>6</v>
      </c>
      <c r="AM13" s="66">
        <f t="shared" si="1"/>
        <v>1242.85714285714</v>
      </c>
      <c r="AN13" s="47">
        <f t="shared" si="2"/>
        <v>0</v>
      </c>
      <c r="AO13" s="47">
        <v>0</v>
      </c>
      <c r="AP13" s="47">
        <v>0</v>
      </c>
      <c r="AQ13" s="47">
        <f t="shared" si="3"/>
        <v>1242.85714285714</v>
      </c>
      <c r="AR13" s="47">
        <f t="shared" si="4"/>
        <v>4557.14285714286</v>
      </c>
      <c r="AS13" s="70"/>
      <c r="AT13" s="67" t="s">
        <v>63</v>
      </c>
    </row>
    <row r="14" s="2" customFormat="1" ht="75" customHeight="1" spans="1:46">
      <c r="A14" s="7">
        <v>11</v>
      </c>
      <c r="B14" s="11" t="s">
        <v>82</v>
      </c>
      <c r="C14" s="12" t="s">
        <v>73</v>
      </c>
      <c r="D14" s="25" t="s">
        <v>83</v>
      </c>
      <c r="E14" s="13" t="s">
        <v>50</v>
      </c>
      <c r="F14" s="14" t="s">
        <v>51</v>
      </c>
      <c r="G14" s="15">
        <v>0</v>
      </c>
      <c r="H14" s="15">
        <v>0</v>
      </c>
      <c r="I14" s="15">
        <v>0</v>
      </c>
      <c r="J14" s="15">
        <v>12</v>
      </c>
      <c r="K14" s="15">
        <v>0</v>
      </c>
      <c r="L14" s="15">
        <v>0</v>
      </c>
      <c r="M14" s="15">
        <v>0</v>
      </c>
      <c r="N14" s="15">
        <v>0</v>
      </c>
      <c r="O14" s="34" t="s">
        <v>63</v>
      </c>
      <c r="P14" s="15">
        <v>0</v>
      </c>
      <c r="Q14" s="15">
        <v>0</v>
      </c>
      <c r="R14" s="15">
        <v>0</v>
      </c>
      <c r="S14" s="51"/>
      <c r="T14" s="44"/>
      <c r="U14" s="45">
        <v>4000</v>
      </c>
      <c r="V14" s="46">
        <v>2500</v>
      </c>
      <c r="W14" s="47">
        <v>300</v>
      </c>
      <c r="X14" s="47">
        <v>300</v>
      </c>
      <c r="Y14" s="47">
        <v>200</v>
      </c>
      <c r="Z14" s="47">
        <v>100</v>
      </c>
      <c r="AA14" s="47">
        <v>200</v>
      </c>
      <c r="AB14" s="47">
        <v>400</v>
      </c>
      <c r="AC14" s="64"/>
      <c r="AD14" s="47">
        <v>0</v>
      </c>
      <c r="AE14" s="47">
        <f t="shared" si="5"/>
        <v>0</v>
      </c>
      <c r="AF14" s="47"/>
      <c r="AG14" s="47">
        <v>0</v>
      </c>
      <c r="AH14" s="47">
        <v>0</v>
      </c>
      <c r="AI14" s="47">
        <v>0</v>
      </c>
      <c r="AJ14" s="47"/>
      <c r="AK14" s="47">
        <f t="shared" si="0"/>
        <v>4000</v>
      </c>
      <c r="AL14" s="47">
        <f t="shared" si="6"/>
        <v>6</v>
      </c>
      <c r="AM14" s="66">
        <f t="shared" si="1"/>
        <v>857.142857142857</v>
      </c>
      <c r="AN14" s="47">
        <f t="shared" si="2"/>
        <v>0</v>
      </c>
      <c r="AO14" s="47">
        <v>0</v>
      </c>
      <c r="AP14" s="47">
        <v>0</v>
      </c>
      <c r="AQ14" s="47">
        <f t="shared" si="3"/>
        <v>857.142857142857</v>
      </c>
      <c r="AR14" s="47">
        <f t="shared" si="4"/>
        <v>3142.85714285714</v>
      </c>
      <c r="AS14" s="70"/>
      <c r="AT14" s="71" t="s">
        <v>63</v>
      </c>
    </row>
    <row r="15" s="2" customFormat="1" ht="69" customHeight="1" spans="1:46">
      <c r="A15" s="7">
        <v>12</v>
      </c>
      <c r="B15" s="11" t="s">
        <v>84</v>
      </c>
      <c r="C15" s="12" t="s">
        <v>85</v>
      </c>
      <c r="D15" s="25" t="s">
        <v>83</v>
      </c>
      <c r="E15" s="13" t="s">
        <v>50</v>
      </c>
      <c r="F15" s="14" t="s">
        <v>51</v>
      </c>
      <c r="G15" s="15">
        <v>0</v>
      </c>
      <c r="H15" s="15">
        <v>0</v>
      </c>
      <c r="I15" s="15">
        <v>0</v>
      </c>
      <c r="J15" s="15">
        <v>12</v>
      </c>
      <c r="K15" s="15">
        <v>0</v>
      </c>
      <c r="L15" s="15">
        <v>0</v>
      </c>
      <c r="M15" s="15">
        <v>0</v>
      </c>
      <c r="N15" s="15">
        <v>0</v>
      </c>
      <c r="O15" s="33" t="s">
        <v>63</v>
      </c>
      <c r="P15" s="15">
        <v>0</v>
      </c>
      <c r="Q15" s="15">
        <v>0</v>
      </c>
      <c r="R15" s="15">
        <v>0</v>
      </c>
      <c r="S15" s="51"/>
      <c r="T15" s="44"/>
      <c r="U15" s="52">
        <v>3500</v>
      </c>
      <c r="V15" s="46">
        <v>2000</v>
      </c>
      <c r="W15" s="47">
        <v>300</v>
      </c>
      <c r="X15" s="47">
        <v>300</v>
      </c>
      <c r="Y15" s="47">
        <v>200</v>
      </c>
      <c r="Z15" s="47">
        <v>100</v>
      </c>
      <c r="AA15" s="47">
        <v>200</v>
      </c>
      <c r="AB15" s="63">
        <v>400</v>
      </c>
      <c r="AC15" s="64"/>
      <c r="AD15" s="47">
        <v>0</v>
      </c>
      <c r="AE15" s="47">
        <f t="shared" si="5"/>
        <v>0</v>
      </c>
      <c r="AF15" s="47"/>
      <c r="AG15" s="47">
        <v>0</v>
      </c>
      <c r="AH15" s="47">
        <v>0</v>
      </c>
      <c r="AI15" s="47">
        <v>0</v>
      </c>
      <c r="AJ15" s="47"/>
      <c r="AK15" s="47">
        <f t="shared" si="0"/>
        <v>3500</v>
      </c>
      <c r="AL15" s="47">
        <f t="shared" si="6"/>
        <v>6</v>
      </c>
      <c r="AM15" s="66">
        <f t="shared" si="1"/>
        <v>750</v>
      </c>
      <c r="AN15" s="47">
        <f t="shared" si="2"/>
        <v>0</v>
      </c>
      <c r="AO15" s="47">
        <v>0</v>
      </c>
      <c r="AP15" s="47">
        <v>0</v>
      </c>
      <c r="AQ15" s="47">
        <f t="shared" si="3"/>
        <v>750</v>
      </c>
      <c r="AR15" s="47">
        <f t="shared" si="4"/>
        <v>2750</v>
      </c>
      <c r="AS15" s="70"/>
      <c r="AT15" s="67" t="s">
        <v>63</v>
      </c>
    </row>
    <row r="16" s="2" customFormat="1" ht="72" customHeight="1" spans="1:46">
      <c r="A16" s="7">
        <v>13</v>
      </c>
      <c r="B16" s="11" t="s">
        <v>86</v>
      </c>
      <c r="C16" s="26" t="s">
        <v>80</v>
      </c>
      <c r="D16" s="27" t="s">
        <v>87</v>
      </c>
      <c r="E16" s="13" t="s">
        <v>50</v>
      </c>
      <c r="F16" s="14" t="s">
        <v>51</v>
      </c>
      <c r="G16" s="15">
        <v>0</v>
      </c>
      <c r="H16" s="15">
        <v>0</v>
      </c>
      <c r="I16" s="15">
        <v>0</v>
      </c>
      <c r="J16" s="15">
        <v>12</v>
      </c>
      <c r="K16" s="15">
        <v>0</v>
      </c>
      <c r="L16" s="15">
        <v>0</v>
      </c>
      <c r="M16" s="15">
        <v>0</v>
      </c>
      <c r="N16" s="15">
        <v>0</v>
      </c>
      <c r="O16" s="34" t="s">
        <v>63</v>
      </c>
      <c r="P16" s="27"/>
      <c r="Q16" s="27"/>
      <c r="R16" s="27"/>
      <c r="S16" s="53"/>
      <c r="T16" s="54"/>
      <c r="U16" s="45">
        <v>8000</v>
      </c>
      <c r="V16" s="46">
        <v>4000</v>
      </c>
      <c r="W16" s="47">
        <v>1100</v>
      </c>
      <c r="X16" s="47">
        <v>2000</v>
      </c>
      <c r="Y16" s="47">
        <v>200</v>
      </c>
      <c r="Z16" s="47">
        <v>100</v>
      </c>
      <c r="AA16" s="47">
        <v>200</v>
      </c>
      <c r="AB16" s="47">
        <v>400</v>
      </c>
      <c r="AC16" s="64"/>
      <c r="AD16" s="47">
        <v>0</v>
      </c>
      <c r="AE16" s="47">
        <f t="shared" si="5"/>
        <v>0</v>
      </c>
      <c r="AF16" s="47"/>
      <c r="AG16" s="47">
        <v>0</v>
      </c>
      <c r="AH16" s="47">
        <v>0</v>
      </c>
      <c r="AI16" s="47">
        <v>0</v>
      </c>
      <c r="AJ16" s="47"/>
      <c r="AK16" s="47">
        <f t="shared" si="0"/>
        <v>8000</v>
      </c>
      <c r="AL16" s="47">
        <f t="shared" si="6"/>
        <v>6</v>
      </c>
      <c r="AM16" s="66">
        <f t="shared" si="1"/>
        <v>1714.28571428571</v>
      </c>
      <c r="AN16" s="47">
        <f t="shared" si="2"/>
        <v>0</v>
      </c>
      <c r="AO16" s="47">
        <v>0</v>
      </c>
      <c r="AP16" s="47">
        <v>0</v>
      </c>
      <c r="AQ16" s="47">
        <f t="shared" si="3"/>
        <v>1714.28571428571</v>
      </c>
      <c r="AR16" s="47">
        <f t="shared" si="4"/>
        <v>6285.71428571429</v>
      </c>
      <c r="AS16" s="70"/>
      <c r="AT16" s="67" t="s">
        <v>63</v>
      </c>
    </row>
    <row r="17" s="2" customFormat="1" ht="28" customHeight="1" spans="1:46">
      <c r="A17" s="28"/>
      <c r="B17" s="29" t="s">
        <v>36</v>
      </c>
      <c r="C17" s="30"/>
      <c r="D17" s="30"/>
      <c r="E17" s="3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55"/>
      <c r="R17" s="30"/>
      <c r="S17" s="30"/>
      <c r="T17" s="56"/>
      <c r="U17" s="56">
        <f t="shared" ref="U17:AE17" si="7">SUM(U4:U16)</f>
        <v>56800</v>
      </c>
      <c r="V17" s="56">
        <f t="shared" si="7"/>
        <v>29000</v>
      </c>
      <c r="W17" s="56">
        <f t="shared" si="7"/>
        <v>6400</v>
      </c>
      <c r="X17" s="56">
        <f t="shared" si="7"/>
        <v>6000</v>
      </c>
      <c r="Y17" s="56">
        <f t="shared" si="7"/>
        <v>3600</v>
      </c>
      <c r="Z17" s="56">
        <f t="shared" si="7"/>
        <v>3000</v>
      </c>
      <c r="AA17" s="56">
        <f t="shared" si="7"/>
        <v>3000</v>
      </c>
      <c r="AB17" s="56">
        <f t="shared" si="7"/>
        <v>5800</v>
      </c>
      <c r="AC17" s="56">
        <f t="shared" si="7"/>
        <v>0</v>
      </c>
      <c r="AD17" s="56">
        <f t="shared" si="7"/>
        <v>20</v>
      </c>
      <c r="AE17" s="56">
        <f t="shared" si="7"/>
        <v>0</v>
      </c>
      <c r="AF17" s="56"/>
      <c r="AG17" s="56">
        <f t="shared" ref="AG17:AR17" si="8">SUM(AG4:AG16)</f>
        <v>0</v>
      </c>
      <c r="AH17" s="56">
        <f t="shared" si="8"/>
        <v>0</v>
      </c>
      <c r="AI17" s="56">
        <f t="shared" si="8"/>
        <v>0</v>
      </c>
      <c r="AJ17" s="56">
        <f t="shared" si="8"/>
        <v>0</v>
      </c>
      <c r="AK17" s="56">
        <f t="shared" si="8"/>
        <v>57350</v>
      </c>
      <c r="AL17" s="56">
        <f t="shared" si="8"/>
        <v>69</v>
      </c>
      <c r="AM17" s="56">
        <f t="shared" si="8"/>
        <v>10867.8571428571</v>
      </c>
      <c r="AN17" s="56">
        <f t="shared" si="8"/>
        <v>30</v>
      </c>
      <c r="AO17" s="56">
        <f t="shared" si="8"/>
        <v>0</v>
      </c>
      <c r="AP17" s="56">
        <f t="shared" si="8"/>
        <v>1099.9</v>
      </c>
      <c r="AQ17" s="56">
        <f t="shared" si="8"/>
        <v>11997.7571428571</v>
      </c>
      <c r="AR17" s="56">
        <f t="shared" si="8"/>
        <v>45352.2428571429</v>
      </c>
      <c r="AS17" s="72"/>
      <c r="AT17" s="73"/>
    </row>
    <row r="18" s="1" customFormat="1" spans="1:5">
      <c r="A18" s="3"/>
      <c r="B18" s="3"/>
      <c r="E18" s="4"/>
    </row>
  </sheetData>
  <mergeCells count="46">
    <mergeCell ref="U1:AT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6">
    <cfRule type="duplicateValues" dxfId="0" priority="1"/>
  </conditionalFormatting>
  <pageMargins left="0.751388888888889" right="0.751388888888889" top="0.118055555555556" bottom="0.550694444444444" header="0.5" footer="0.5"/>
  <pageSetup paperSize="9" scale="22" fitToHeight="0" orientation="landscape" horizontalDpi="600"/>
  <headerFooter>
    <oddFooter>&amp;L审批：&amp;C审核：&amp;R制表：陶刘燕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新疆36中（新疆分公司发）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2025-03-13T09:53:00Z</dcterms:created>
  <dcterms:modified xsi:type="dcterms:W3CDTF">2025-03-17T06:59:21Z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8828639852BA4E52B1D7A8BB158CD673_11</vt:lpwstr>
  </property>
  <property fmtid="{D5CDD505-2E9C-101B-9397-08002B2CF9AE}" pid="3" name="KSOProductBuildVer">
    <vt:lpwstr>2052-12.1.0.20305</vt:lpwstr>
  </property>
</Properties>
</file>