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000" sheetId="1" r:id="rId1"/>
    <sheet name="000 (2)" sheetId="3" r:id="rId2"/>
    <sheet name="现金" sheetId="2" r:id="rId3"/>
  </sheets>
  <externalReferences>
    <externalReference r:id="rId4"/>
  </externalReferences>
  <definedNames>
    <definedName name="A">'[1]14、应急厅'!$RL$5</definedName>
    <definedName name="_xlnm._FilterDatabase" localSheetId="0" hidden="1">'000'!$A$1:$L$63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<sst xmlns="http://schemas.openxmlformats.org/spreadsheetml/2006/main" count="234" uniqueCount="126">
  <si>
    <t>2025年3月云南</t>
  </si>
  <si>
    <t>序号</t>
  </si>
  <si>
    <t>项目</t>
  </si>
  <si>
    <t>工资总额</t>
  </si>
  <si>
    <t>委托部分</t>
  </si>
  <si>
    <t>人数</t>
  </si>
  <si>
    <t>工资卡部分</t>
  </si>
  <si>
    <t>劳务派遣</t>
  </si>
  <si>
    <t>现金和补发</t>
  </si>
  <si>
    <t>总部</t>
  </si>
  <si>
    <t>基地</t>
  </si>
  <si>
    <t>北辰</t>
  </si>
  <si>
    <t>安宁</t>
  </si>
  <si>
    <t>国土阳宗</t>
  </si>
  <si>
    <t>国土经开</t>
  </si>
  <si>
    <t>云大东陆</t>
  </si>
  <si>
    <t>应急厅</t>
  </si>
  <si>
    <t>体院</t>
  </si>
  <si>
    <t>森林公安</t>
  </si>
  <si>
    <t>云艺</t>
  </si>
  <si>
    <t>小龙潭监狱</t>
  </si>
  <si>
    <t>陆军学院点位1</t>
  </si>
  <si>
    <t>陆军学院点位2</t>
  </si>
  <si>
    <t>开放大学</t>
  </si>
  <si>
    <t>省委党校</t>
  </si>
  <si>
    <t>烟草公司</t>
  </si>
  <si>
    <t>林职院</t>
  </si>
  <si>
    <t>省二监2标段</t>
  </si>
  <si>
    <t>陆军学院生活区</t>
  </si>
  <si>
    <t>女三监</t>
  </si>
  <si>
    <t>海埂训练中心</t>
  </si>
  <si>
    <t>涠洲岛</t>
  </si>
  <si>
    <t>昆明医科大学</t>
  </si>
  <si>
    <t>昆明学院</t>
  </si>
  <si>
    <t>轻纺学院</t>
  </si>
  <si>
    <t>林科院</t>
  </si>
  <si>
    <t>工程院</t>
  </si>
  <si>
    <t>女子二监</t>
  </si>
  <si>
    <t>云南师范大学（呈贡校区）</t>
  </si>
  <si>
    <t>海埂基地</t>
  </si>
  <si>
    <t>非全日制</t>
  </si>
  <si>
    <t>师大附中</t>
  </si>
  <si>
    <t>现金</t>
  </si>
  <si>
    <t>昆师路</t>
  </si>
  <si>
    <t>云南公司发</t>
  </si>
  <si>
    <t>昆明学院2期</t>
  </si>
  <si>
    <t>志云劳务工资代发</t>
  </si>
  <si>
    <t>志云服务费</t>
  </si>
  <si>
    <t>2025年2月上海</t>
  </si>
  <si>
    <t>安宁-新希望C标段</t>
  </si>
  <si>
    <t>上海发</t>
  </si>
  <si>
    <t>2025年2月大理党校</t>
  </si>
  <si>
    <t>志云服务费单独申请</t>
  </si>
  <si>
    <t>大理党校</t>
  </si>
  <si>
    <t>大理分发公司</t>
  </si>
  <si>
    <t>合计</t>
  </si>
  <si>
    <t>2025年2月云南有限公司新疆  分公司</t>
  </si>
  <si>
    <t>新疆分发公司</t>
  </si>
  <si>
    <t>36中</t>
  </si>
  <si>
    <t>昌吉学学院</t>
  </si>
  <si>
    <t>2025年2月中高新疆  公司</t>
  </si>
  <si>
    <t>新疆公司发</t>
  </si>
  <si>
    <t>职能部门</t>
  </si>
  <si>
    <t>昌吉学院（管理人员）</t>
  </si>
  <si>
    <t>新疆大学</t>
  </si>
  <si>
    <t>石河子项目单独申请</t>
  </si>
  <si>
    <t>石河子大学（中区）</t>
  </si>
  <si>
    <t>石河子大学（南区）</t>
  </si>
  <si>
    <t xml:space="preserve"> </t>
  </si>
  <si>
    <t>2025年2月上海中高石河子分公司</t>
  </si>
  <si>
    <t xml:space="preserve"> 备注</t>
  </si>
  <si>
    <t>石河子分公司发</t>
  </si>
  <si>
    <t>石河子大学（管理层）</t>
  </si>
  <si>
    <t>买保险部分</t>
  </si>
  <si>
    <t>石河子大学（新北区）</t>
  </si>
  <si>
    <t>工资表反馈名单</t>
  </si>
  <si>
    <t>个人明细</t>
  </si>
  <si>
    <t>新疆职能部门</t>
  </si>
  <si>
    <t>墨相麟</t>
  </si>
  <si>
    <t>李建华</t>
  </si>
  <si>
    <t>张艳</t>
  </si>
  <si>
    <t>舒勇琴</t>
  </si>
  <si>
    <t>张云艳</t>
  </si>
  <si>
    <t>陈建霞/迟艳琼</t>
  </si>
  <si>
    <t>杨应玲</t>
  </si>
  <si>
    <t>交警支队</t>
  </si>
  <si>
    <t>王莉娜</t>
  </si>
  <si>
    <t>史迎庆/孙溪蔓</t>
  </si>
  <si>
    <t>龙慧</t>
  </si>
  <si>
    <t>小龙潭矿务局</t>
  </si>
  <si>
    <t>王丽娇</t>
  </si>
  <si>
    <t>赵德清</t>
  </si>
  <si>
    <t>师秋宏</t>
  </si>
  <si>
    <t>董亮</t>
  </si>
  <si>
    <t>蒋厚荣</t>
  </si>
  <si>
    <t>李玉琼</t>
  </si>
  <si>
    <t>张艳稳</t>
  </si>
  <si>
    <t>陈春林</t>
  </si>
  <si>
    <t>王源</t>
  </si>
  <si>
    <t>李秀灵</t>
  </si>
  <si>
    <t>郭瑞娇</t>
  </si>
  <si>
    <t>栗云霞</t>
  </si>
  <si>
    <t>查桃青</t>
  </si>
  <si>
    <t>李琼</t>
  </si>
  <si>
    <t>新疆昌吉学院</t>
  </si>
  <si>
    <t>狄刚</t>
  </si>
  <si>
    <t>陈新玉</t>
  </si>
  <si>
    <t>欧阳海菊</t>
  </si>
  <si>
    <t>省二监1标段</t>
  </si>
  <si>
    <t>宋婷</t>
  </si>
  <si>
    <t>张石平/墨相麟</t>
  </si>
  <si>
    <t>陈震</t>
  </si>
  <si>
    <t>墨相麟/王丽娇</t>
  </si>
  <si>
    <t>2025年3月云南现金部分工资</t>
  </si>
  <si>
    <t>人员</t>
  </si>
  <si>
    <t>金额（元）</t>
  </si>
  <si>
    <t>签名</t>
  </si>
  <si>
    <t>日期</t>
  </si>
  <si>
    <t>王绍琼</t>
  </si>
  <si>
    <t>刘惠钧</t>
  </si>
  <si>
    <t>杨金梅</t>
  </si>
  <si>
    <t>毛克宝</t>
  </si>
  <si>
    <t>刘富学</t>
  </si>
  <si>
    <t>海埂训练基地</t>
  </si>
  <si>
    <t>徐朝鸿</t>
  </si>
  <si>
    <t>制表人：陶刘燕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</si>
</sst>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7">
    <font>
      <sz val="11"/>
      <color indexed="8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6"/>
      <color indexed="8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4"/>
      <color rgb="FF333333"/>
      <name val="Arial"/>
      <charset val="134"/>
    </font>
    <font>
      <sz val="16"/>
      <color rgb="FFFF0000"/>
      <name val="宋体"/>
      <charset val="134"/>
    </font>
    <font>
      <sz val="16"/>
      <color theme="1"/>
      <name val="宋体"/>
      <charset val="134"/>
    </font>
    <font>
      <sz val="22"/>
      <color indexed="8"/>
      <name val="宋体"/>
      <charset val="134"/>
    </font>
    <font>
      <sz val="20"/>
      <name val="宋体"/>
      <charset val="134"/>
    </font>
    <font>
      <sz val="20"/>
      <color indexed="8"/>
      <name val="宋体"/>
      <charset val="134"/>
    </font>
    <font>
      <sz val="18"/>
      <color indexed="8"/>
      <name val="宋体"/>
      <charset val="134"/>
    </font>
    <font>
      <sz val="24"/>
      <color indexed="8"/>
      <name val="宋体"/>
      <charset val="134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7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57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57" fontId="5" fillId="0" borderId="5" xfId="0" applyNumberFormat="1" applyFont="1" applyFill="1" applyBorder="1" applyAlignment="1">
      <alignment horizontal="center" vertical="center"/>
    </xf>
    <xf numFmtId="57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177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/>
    </xf>
    <xf numFmtId="177" fontId="6" fillId="2" borderId="0" xfId="0" applyNumberFormat="1" applyFont="1" applyFill="1" applyAlignment="1">
      <alignment horizontal="center" vertical="center"/>
    </xf>
    <xf numFmtId="177" fontId="3" fillId="2" borderId="7" xfId="0" applyNumberFormat="1" applyFont="1" applyFill="1" applyBorder="1" applyAlignment="1">
      <alignment horizontal="center" vertical="center"/>
    </xf>
    <xf numFmtId="177" fontId="6" fillId="2" borderId="7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/>
    </xf>
    <xf numFmtId="177" fontId="9" fillId="0" borderId="8" xfId="0" applyNumberFormat="1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7" fontId="6" fillId="0" borderId="7" xfId="0" applyNumberFormat="1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horizontal="center" vertical="center"/>
    </xf>
    <xf numFmtId="177" fontId="6" fillId="3" borderId="7" xfId="0" applyNumberFormat="1" applyFont="1" applyFill="1" applyBorder="1" applyAlignment="1">
      <alignment horizontal="center" vertical="center"/>
    </xf>
    <xf numFmtId="177" fontId="6" fillId="3" borderId="6" xfId="0" applyNumberFormat="1" applyFont="1" applyFill="1" applyBorder="1" applyAlignment="1">
      <alignment horizontal="center" vertical="center"/>
    </xf>
    <xf numFmtId="177" fontId="6" fillId="3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7" fontId="4" fillId="0" borderId="0" xfId="0" applyNumberFormat="1" applyFont="1" applyFill="1" applyAlignment="1">
      <alignment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177" fontId="11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7" fontId="12" fillId="0" borderId="0" xfId="0" applyNumberFormat="1" applyFont="1" applyFill="1" applyAlignment="1">
      <alignment horizontal="center" vertical="center"/>
    </xf>
    <xf numFmtId="177" fontId="13" fillId="0" borderId="0" xfId="0" applyNumberFormat="1" applyFont="1" applyFill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177" fontId="3" fillId="0" borderId="8" xfId="0" applyNumberFormat="1" applyFont="1" applyFill="1" applyBorder="1" applyAlignment="1">
      <alignment horizontal="center" vertical="center"/>
    </xf>
    <xf numFmtId="177" fontId="6" fillId="3" borderId="0" xfId="0" applyNumberFormat="1" applyFont="1" applyFill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/>
    </xf>
    <xf numFmtId="177" fontId="14" fillId="0" borderId="0" xfId="0" applyNumberFormat="1" applyFont="1" applyFill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177" fontId="15" fillId="0" borderId="0" xfId="0" applyNumberFormat="1" applyFont="1" applyFill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</cellStyles>
  <tableStyles count="0" defaultTableStyle="TableStyleMedium2" defaultPivotStyle="PivotStyleLight16"/>
  <colors>
    <mruColors>
      <color rgb="00F3BFF7"/>
      <color rgb="00FFFF00"/>
      <color rgb="00FFFFFF"/>
      <color rgb="0092D050"/>
      <color rgb="0075BD42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cpnb47ttmte721\FileStorage\File\2021-09\2021&#24180;08&#26376;&#32771;&#21220;&#27719;&#24635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1"/>
  <sheetViews>
    <sheetView tabSelected="1" zoomScale="55" zoomScaleNormal="55" workbookViewId="0">
      <pane ySplit="2" topLeftCell="A41" activePane="bottomLeft" state="frozen"/>
      <selection/>
      <selection pane="bottomLeft" activeCell="C63" sqref="C63:I63"/>
    </sheetView>
  </sheetViews>
  <sheetFormatPr defaultColWidth="9" defaultRowHeight="20.25"/>
  <cols>
    <col min="1" max="1" width="9" style="29"/>
    <col min="2" max="2" width="34.4666666666667" style="30" customWidth="1"/>
    <col min="3" max="3" width="18.3916666666667" style="31" customWidth="1"/>
    <col min="4" max="4" width="18.0333333333333" style="31" customWidth="1"/>
    <col min="5" max="6" width="18.0916666666667" style="31" customWidth="1"/>
    <col min="7" max="7" width="18.0916666666667" style="31" hidden="1" customWidth="1"/>
    <col min="8" max="9" width="17.8833333333333" style="31" customWidth="1"/>
    <col min="10" max="10" width="31.2416666666667" style="31" customWidth="1"/>
    <col min="11" max="11" width="25.8833333333333" style="32" customWidth="1"/>
    <col min="12" max="12" width="40.8916666666667" style="26" customWidth="1"/>
    <col min="13" max="13" width="35.675" style="26" customWidth="1"/>
    <col min="14" max="16" width="17.1416666666667" style="26" customWidth="1"/>
    <col min="17" max="17" width="7.31666666666667" style="26" customWidth="1"/>
    <col min="18" max="16384" width="9" style="26"/>
  </cols>
  <sheetData>
    <row r="1" s="26" customFormat="1" ht="44" customHeight="1" spans="1:11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2"/>
    </row>
    <row r="2" s="26" customFormat="1" ht="56" customHeight="1" spans="1:11">
      <c r="A2" s="35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  <c r="G2" s="37" t="s">
        <v>7</v>
      </c>
      <c r="H2" s="36" t="s">
        <v>5</v>
      </c>
      <c r="I2" s="36" t="s">
        <v>8</v>
      </c>
      <c r="J2" s="36" t="s">
        <v>5</v>
      </c>
      <c r="K2" s="32"/>
    </row>
    <row r="3" s="26" customFormat="1" ht="31" customHeight="1" spans="1:11">
      <c r="A3" s="38">
        <f>ROW()-2</f>
        <v>1</v>
      </c>
      <c r="B3" s="39" t="s">
        <v>9</v>
      </c>
      <c r="C3" s="39">
        <f t="shared" ref="C3:C26" si="0">D3+F3+I3</f>
        <v>224653.37</v>
      </c>
      <c r="D3" s="39"/>
      <c r="E3" s="39"/>
      <c r="F3" s="40">
        <v>224653.37</v>
      </c>
      <c r="G3" s="39"/>
      <c r="H3" s="39">
        <v>38</v>
      </c>
      <c r="I3" s="36"/>
      <c r="J3" s="36"/>
      <c r="K3" s="32"/>
    </row>
    <row r="4" s="26" customFormat="1" ht="31" customHeight="1" spans="1:11">
      <c r="A4" s="38">
        <f t="shared" ref="A4:A13" si="1">ROW()-2</f>
        <v>2</v>
      </c>
      <c r="B4" s="39" t="s">
        <v>10</v>
      </c>
      <c r="C4" s="39">
        <f t="shared" si="0"/>
        <v>63663.35</v>
      </c>
      <c r="D4" s="39">
        <v>49443.55</v>
      </c>
      <c r="E4" s="40">
        <v>22</v>
      </c>
      <c r="F4" s="40">
        <v>12189.8</v>
      </c>
      <c r="G4" s="39"/>
      <c r="H4" s="39">
        <v>2</v>
      </c>
      <c r="I4" s="39">
        <v>2030</v>
      </c>
      <c r="J4" s="39">
        <v>1</v>
      </c>
      <c r="K4" s="32"/>
    </row>
    <row r="5" s="26" customFormat="1" ht="31" customHeight="1" spans="1:11">
      <c r="A5" s="38">
        <f t="shared" si="1"/>
        <v>3</v>
      </c>
      <c r="B5" s="39" t="s">
        <v>11</v>
      </c>
      <c r="C5" s="39">
        <f t="shared" si="0"/>
        <v>91453.62</v>
      </c>
      <c r="D5" s="39">
        <v>69146.77</v>
      </c>
      <c r="E5" s="40">
        <v>24</v>
      </c>
      <c r="F5" s="40">
        <v>22306.85</v>
      </c>
      <c r="G5" s="39"/>
      <c r="H5" s="39">
        <v>5</v>
      </c>
      <c r="I5" s="36"/>
      <c r="J5" s="36"/>
      <c r="K5" s="68"/>
    </row>
    <row r="6" s="26" customFormat="1" ht="31" customHeight="1" spans="1:11">
      <c r="A6" s="38">
        <f t="shared" si="1"/>
        <v>4</v>
      </c>
      <c r="B6" s="39" t="s">
        <v>12</v>
      </c>
      <c r="C6" s="39">
        <f t="shared" si="0"/>
        <v>164454.48</v>
      </c>
      <c r="D6" s="39">
        <v>142646.9</v>
      </c>
      <c r="E6" s="39">
        <v>58</v>
      </c>
      <c r="F6" s="39">
        <v>21807.58</v>
      </c>
      <c r="G6" s="39"/>
      <c r="H6" s="39">
        <v>6</v>
      </c>
      <c r="I6" s="36"/>
      <c r="J6" s="36"/>
      <c r="K6" s="32"/>
    </row>
    <row r="7" s="26" customFormat="1" ht="31" customHeight="1" spans="1:11">
      <c r="A7" s="38">
        <f t="shared" si="1"/>
        <v>5</v>
      </c>
      <c r="B7" s="39" t="s">
        <v>13</v>
      </c>
      <c r="C7" s="39">
        <f t="shared" si="0"/>
        <v>134962.53</v>
      </c>
      <c r="D7" s="39">
        <v>111981.68</v>
      </c>
      <c r="E7" s="39">
        <v>42</v>
      </c>
      <c r="F7" s="39">
        <v>22980.85</v>
      </c>
      <c r="G7" s="39"/>
      <c r="H7" s="39">
        <v>4</v>
      </c>
      <c r="I7" s="36"/>
      <c r="J7" s="36"/>
      <c r="K7" s="32"/>
    </row>
    <row r="8" s="26" customFormat="1" ht="31" customHeight="1" spans="1:11">
      <c r="A8" s="38">
        <f t="shared" si="1"/>
        <v>6</v>
      </c>
      <c r="B8" s="39" t="s">
        <v>14</v>
      </c>
      <c r="C8" s="39">
        <f t="shared" si="0"/>
        <v>38549.99</v>
      </c>
      <c r="D8" s="39">
        <v>34214.51</v>
      </c>
      <c r="E8" s="39">
        <v>14</v>
      </c>
      <c r="F8" s="39">
        <v>4335.48</v>
      </c>
      <c r="G8" s="39"/>
      <c r="H8" s="39">
        <v>1</v>
      </c>
      <c r="I8" s="36"/>
      <c r="J8" s="36"/>
      <c r="K8" s="32"/>
    </row>
    <row r="9" s="26" customFormat="1" ht="31" customHeight="1" spans="1:11">
      <c r="A9" s="38">
        <f t="shared" si="1"/>
        <v>7</v>
      </c>
      <c r="B9" s="39" t="s">
        <v>15</v>
      </c>
      <c r="C9" s="39">
        <f t="shared" si="0"/>
        <v>185564.86</v>
      </c>
      <c r="D9" s="39">
        <v>173555.65</v>
      </c>
      <c r="E9" s="39">
        <v>61</v>
      </c>
      <c r="F9" s="39">
        <v>12009.21</v>
      </c>
      <c r="G9" s="39"/>
      <c r="H9" s="39">
        <v>3</v>
      </c>
      <c r="I9" s="36"/>
      <c r="J9" s="36"/>
      <c r="K9" s="32"/>
    </row>
    <row r="10" s="26" customFormat="1" ht="31" customHeight="1" spans="1:11">
      <c r="A10" s="38">
        <f t="shared" si="1"/>
        <v>8</v>
      </c>
      <c r="B10" s="39" t="s">
        <v>16</v>
      </c>
      <c r="C10" s="39">
        <f t="shared" si="0"/>
        <v>67658.32</v>
      </c>
      <c r="D10" s="39">
        <v>52078.76</v>
      </c>
      <c r="E10" s="39">
        <v>18</v>
      </c>
      <c r="F10" s="39">
        <v>15579.56</v>
      </c>
      <c r="G10" s="39"/>
      <c r="H10" s="39">
        <v>4</v>
      </c>
      <c r="I10" s="36"/>
      <c r="J10" s="36"/>
      <c r="K10" s="32"/>
    </row>
    <row r="11" s="26" customFormat="1" ht="34" customHeight="1" spans="1:11">
      <c r="A11" s="38">
        <f t="shared" si="1"/>
        <v>9</v>
      </c>
      <c r="B11" s="39" t="s">
        <v>17</v>
      </c>
      <c r="C11" s="39">
        <f t="shared" si="0"/>
        <v>223594.75</v>
      </c>
      <c r="D11" s="39">
        <v>184423.73</v>
      </c>
      <c r="E11" s="39">
        <v>65</v>
      </c>
      <c r="F11" s="39">
        <v>32416.5</v>
      </c>
      <c r="G11" s="39"/>
      <c r="H11" s="39">
        <v>8</v>
      </c>
      <c r="I11" s="39">
        <v>6754.52</v>
      </c>
      <c r="J11" s="39">
        <v>4</v>
      </c>
      <c r="K11" s="32"/>
    </row>
    <row r="12" s="26" customFormat="1" ht="31" customHeight="1" spans="1:11">
      <c r="A12" s="38">
        <f t="shared" si="1"/>
        <v>10</v>
      </c>
      <c r="B12" s="39" t="s">
        <v>18</v>
      </c>
      <c r="C12" s="39">
        <f t="shared" si="0"/>
        <v>74656.94</v>
      </c>
      <c r="D12" s="39">
        <v>61726.01</v>
      </c>
      <c r="E12" s="39">
        <v>20</v>
      </c>
      <c r="F12" s="39">
        <v>12930.93</v>
      </c>
      <c r="G12" s="39"/>
      <c r="H12" s="39">
        <v>3</v>
      </c>
      <c r="I12" s="36"/>
      <c r="J12" s="36"/>
      <c r="K12" s="32"/>
    </row>
    <row r="13" s="26" customFormat="1" ht="31" customHeight="1" spans="1:11">
      <c r="A13" s="38">
        <f t="shared" ref="A13:A22" si="2">ROW()-2</f>
        <v>11</v>
      </c>
      <c r="B13" s="39" t="s">
        <v>19</v>
      </c>
      <c r="C13" s="39">
        <f t="shared" si="0"/>
        <v>57084.85</v>
      </c>
      <c r="D13" s="39">
        <v>46733.55</v>
      </c>
      <c r="E13" s="39">
        <v>20</v>
      </c>
      <c r="F13" s="39">
        <v>10351.3</v>
      </c>
      <c r="G13" s="39"/>
      <c r="H13" s="39">
        <v>2</v>
      </c>
      <c r="I13" s="36"/>
      <c r="J13" s="36"/>
      <c r="K13" s="32"/>
    </row>
    <row r="14" s="26" customFormat="1" ht="31" customHeight="1" spans="1:11">
      <c r="A14" s="38">
        <f t="shared" si="2"/>
        <v>12</v>
      </c>
      <c r="B14" s="41" t="s">
        <v>20</v>
      </c>
      <c r="C14" s="39">
        <f t="shared" si="0"/>
        <v>82050</v>
      </c>
      <c r="D14" s="39">
        <v>82050</v>
      </c>
      <c r="E14" s="39">
        <v>38</v>
      </c>
      <c r="F14" s="39">
        <v>0</v>
      </c>
      <c r="G14" s="39"/>
      <c r="H14" s="39">
        <v>0</v>
      </c>
      <c r="I14" s="36"/>
      <c r="J14" s="36"/>
      <c r="K14" s="32"/>
    </row>
    <row r="15" s="26" customFormat="1" ht="31" customHeight="1" spans="1:11">
      <c r="A15" s="38">
        <f t="shared" si="2"/>
        <v>13</v>
      </c>
      <c r="B15" s="41" t="s">
        <v>21</v>
      </c>
      <c r="C15" s="39">
        <f t="shared" si="0"/>
        <v>109349.64</v>
      </c>
      <c r="D15" s="39">
        <v>99718.63</v>
      </c>
      <c r="E15" s="39">
        <v>38</v>
      </c>
      <c r="F15" s="39">
        <v>9631.01</v>
      </c>
      <c r="G15" s="39"/>
      <c r="H15" s="39">
        <v>2</v>
      </c>
      <c r="I15" s="36"/>
      <c r="J15" s="36"/>
      <c r="K15" s="32"/>
    </row>
    <row r="16" s="26" customFormat="1" ht="31" customHeight="1" spans="1:11">
      <c r="A16" s="38">
        <f t="shared" si="2"/>
        <v>14</v>
      </c>
      <c r="B16" s="41" t="s">
        <v>22</v>
      </c>
      <c r="C16" s="39">
        <f t="shared" si="0"/>
        <v>52349.48</v>
      </c>
      <c r="D16" s="39">
        <v>47800</v>
      </c>
      <c r="E16" s="39">
        <v>14</v>
      </c>
      <c r="F16" s="39">
        <v>4549.48</v>
      </c>
      <c r="G16" s="39"/>
      <c r="H16" s="39">
        <v>1</v>
      </c>
      <c r="I16" s="36"/>
      <c r="J16" s="36"/>
      <c r="K16" s="32"/>
    </row>
    <row r="17" s="26" customFormat="1" ht="31" customHeight="1" spans="1:11">
      <c r="A17" s="38">
        <f t="shared" si="2"/>
        <v>15</v>
      </c>
      <c r="B17" s="41" t="s">
        <v>23</v>
      </c>
      <c r="C17" s="39">
        <f t="shared" si="0"/>
        <v>152926.9</v>
      </c>
      <c r="D17" s="39">
        <v>144121.94</v>
      </c>
      <c r="E17" s="39">
        <v>63</v>
      </c>
      <c r="F17" s="39">
        <v>8804.96</v>
      </c>
      <c r="G17" s="39"/>
      <c r="H17" s="39">
        <v>2</v>
      </c>
      <c r="I17" s="36"/>
      <c r="J17" s="36"/>
      <c r="K17" s="32"/>
    </row>
    <row r="18" s="26" customFormat="1" ht="31" customHeight="1" spans="1:11">
      <c r="A18" s="38">
        <f t="shared" si="2"/>
        <v>16</v>
      </c>
      <c r="B18" s="41" t="s">
        <v>24</v>
      </c>
      <c r="C18" s="39">
        <f t="shared" si="0"/>
        <v>27044.83</v>
      </c>
      <c r="D18" s="39">
        <v>21600</v>
      </c>
      <c r="E18" s="39">
        <v>9</v>
      </c>
      <c r="F18" s="39">
        <v>5444.83</v>
      </c>
      <c r="G18" s="39"/>
      <c r="H18" s="39">
        <v>1</v>
      </c>
      <c r="I18" s="69"/>
      <c r="J18" s="69"/>
      <c r="K18" s="32"/>
    </row>
    <row r="19" ht="30" customHeight="1" spans="1:10">
      <c r="A19" s="38">
        <f t="shared" si="2"/>
        <v>17</v>
      </c>
      <c r="B19" s="41" t="s">
        <v>25</v>
      </c>
      <c r="C19" s="39">
        <f t="shared" si="0"/>
        <v>16553.55</v>
      </c>
      <c r="D19" s="39">
        <v>12222.58</v>
      </c>
      <c r="E19" s="39">
        <v>5</v>
      </c>
      <c r="F19" s="39">
        <v>4330.97</v>
      </c>
      <c r="G19" s="39"/>
      <c r="H19" s="39">
        <v>1</v>
      </c>
      <c r="I19" s="36"/>
      <c r="J19" s="36"/>
    </row>
    <row r="20" ht="30" customHeight="1" spans="1:10">
      <c r="A20" s="38">
        <f t="shared" si="2"/>
        <v>18</v>
      </c>
      <c r="B20" s="41" t="s">
        <v>26</v>
      </c>
      <c r="C20" s="39">
        <f t="shared" si="0"/>
        <v>48034.18</v>
      </c>
      <c r="D20" s="39">
        <v>43000</v>
      </c>
      <c r="E20" s="39">
        <v>17</v>
      </c>
      <c r="F20" s="39">
        <v>5034.18</v>
      </c>
      <c r="G20" s="42"/>
      <c r="H20" s="39">
        <v>1</v>
      </c>
      <c r="I20" s="36"/>
      <c r="J20" s="36"/>
    </row>
    <row r="21" ht="30" customHeight="1" spans="1:10">
      <c r="A21" s="38">
        <f t="shared" si="2"/>
        <v>19</v>
      </c>
      <c r="B21" s="41" t="s">
        <v>27</v>
      </c>
      <c r="C21" s="39">
        <f t="shared" si="0"/>
        <v>61810.25</v>
      </c>
      <c r="D21" s="43">
        <v>54761.29</v>
      </c>
      <c r="E21" s="43">
        <v>20</v>
      </c>
      <c r="F21" s="39">
        <v>7048.96</v>
      </c>
      <c r="G21" s="44"/>
      <c r="H21" s="44">
        <v>2</v>
      </c>
      <c r="I21" s="36"/>
      <c r="J21" s="36"/>
    </row>
    <row r="22" ht="30" customHeight="1" spans="1:10">
      <c r="A22" s="38">
        <f t="shared" si="2"/>
        <v>20</v>
      </c>
      <c r="B22" s="45" t="s">
        <v>28</v>
      </c>
      <c r="C22" s="39">
        <f t="shared" si="0"/>
        <v>157076.46</v>
      </c>
      <c r="D22" s="39">
        <v>137923.1</v>
      </c>
      <c r="E22" s="39">
        <v>49</v>
      </c>
      <c r="F22" s="42">
        <v>19153.36</v>
      </c>
      <c r="G22" s="39"/>
      <c r="H22" s="39">
        <v>5</v>
      </c>
      <c r="I22" s="36"/>
      <c r="J22" s="36"/>
    </row>
    <row r="23" ht="30" customHeight="1" spans="1:10">
      <c r="A23" s="38">
        <f t="shared" ref="A23:A38" si="3">ROW()-2</f>
        <v>21</v>
      </c>
      <c r="B23" s="45" t="s">
        <v>29</v>
      </c>
      <c r="C23" s="39">
        <f t="shared" si="0"/>
        <v>39324.18</v>
      </c>
      <c r="D23" s="39">
        <v>34258.06</v>
      </c>
      <c r="E23" s="39">
        <v>14</v>
      </c>
      <c r="F23" s="42">
        <v>5066.12</v>
      </c>
      <c r="G23" s="39"/>
      <c r="H23" s="39">
        <v>1</v>
      </c>
      <c r="I23" s="36"/>
      <c r="J23" s="36"/>
    </row>
    <row r="24" ht="35" customHeight="1" spans="1:10">
      <c r="A24" s="38">
        <f t="shared" si="3"/>
        <v>22</v>
      </c>
      <c r="B24" s="39" t="s">
        <v>30</v>
      </c>
      <c r="C24" s="39">
        <f t="shared" si="0"/>
        <v>20070</v>
      </c>
      <c r="D24" s="39">
        <v>16850</v>
      </c>
      <c r="E24" s="39">
        <v>6</v>
      </c>
      <c r="F24" s="39">
        <v>0</v>
      </c>
      <c r="G24" s="39"/>
      <c r="H24" s="39">
        <v>0</v>
      </c>
      <c r="I24" s="39">
        <v>3220</v>
      </c>
      <c r="J24" s="39">
        <v>1</v>
      </c>
    </row>
    <row r="25" ht="35" customHeight="1" spans="1:10">
      <c r="A25" s="38">
        <f t="shared" si="3"/>
        <v>23</v>
      </c>
      <c r="B25" s="39" t="s">
        <v>31</v>
      </c>
      <c r="C25" s="39">
        <f t="shared" si="0"/>
        <v>8000</v>
      </c>
      <c r="D25" s="39">
        <v>8000</v>
      </c>
      <c r="E25" s="39">
        <v>2</v>
      </c>
      <c r="F25" s="39">
        <v>0</v>
      </c>
      <c r="G25" s="39"/>
      <c r="H25" s="39">
        <v>0</v>
      </c>
      <c r="I25" s="36"/>
      <c r="J25" s="36"/>
    </row>
    <row r="26" ht="35" customHeight="1" spans="1:10">
      <c r="A26" s="38">
        <f t="shared" si="3"/>
        <v>24</v>
      </c>
      <c r="B26" s="39" t="s">
        <v>32</v>
      </c>
      <c r="C26" s="39">
        <f t="shared" si="0"/>
        <v>52721.98</v>
      </c>
      <c r="D26" s="39">
        <v>46585.16</v>
      </c>
      <c r="E26" s="39">
        <v>19</v>
      </c>
      <c r="F26" s="39">
        <v>6136.82</v>
      </c>
      <c r="G26" s="39"/>
      <c r="H26" s="39">
        <v>1</v>
      </c>
      <c r="I26" s="36"/>
      <c r="J26" s="36"/>
    </row>
    <row r="27" ht="30" customHeight="1" spans="1:10">
      <c r="A27" s="38">
        <f t="shared" si="3"/>
        <v>25</v>
      </c>
      <c r="B27" s="45" t="s">
        <v>33</v>
      </c>
      <c r="C27" s="39">
        <f t="shared" ref="C27:C38" si="4">D27+F27+I27</f>
        <v>273860.49</v>
      </c>
      <c r="D27" s="39">
        <v>247683.81</v>
      </c>
      <c r="E27" s="39">
        <v>80</v>
      </c>
      <c r="F27" s="42">
        <v>26176.68</v>
      </c>
      <c r="G27" s="39"/>
      <c r="H27" s="39">
        <v>5</v>
      </c>
      <c r="I27" s="36"/>
      <c r="J27" s="36"/>
    </row>
    <row r="28" ht="30" customHeight="1" spans="1:10">
      <c r="A28" s="38">
        <f t="shared" si="3"/>
        <v>26</v>
      </c>
      <c r="B28" s="45" t="s">
        <v>34</v>
      </c>
      <c r="C28" s="39">
        <f t="shared" si="4"/>
        <v>30906.77</v>
      </c>
      <c r="D28" s="39">
        <v>27571.29</v>
      </c>
      <c r="E28" s="39">
        <v>12</v>
      </c>
      <c r="F28" s="42">
        <v>3335.48</v>
      </c>
      <c r="G28" s="39"/>
      <c r="H28" s="39">
        <v>2</v>
      </c>
      <c r="I28" s="36"/>
      <c r="J28" s="36"/>
    </row>
    <row r="29" ht="35" customHeight="1" spans="1:10">
      <c r="A29" s="38">
        <f t="shared" si="3"/>
        <v>27</v>
      </c>
      <c r="B29" s="46" t="s">
        <v>35</v>
      </c>
      <c r="C29" s="39">
        <f t="shared" si="4"/>
        <v>53342.48</v>
      </c>
      <c r="D29" s="39">
        <v>49417</v>
      </c>
      <c r="E29" s="39">
        <v>19</v>
      </c>
      <c r="F29" s="42">
        <v>3925.48</v>
      </c>
      <c r="G29" s="39"/>
      <c r="H29" s="39">
        <v>1</v>
      </c>
      <c r="I29" s="36"/>
      <c r="J29" s="36"/>
    </row>
    <row r="30" ht="35" customHeight="1" spans="1:10">
      <c r="A30" s="38">
        <f t="shared" si="3"/>
        <v>28</v>
      </c>
      <c r="B30" s="46" t="s">
        <v>36</v>
      </c>
      <c r="C30" s="39">
        <f t="shared" si="4"/>
        <v>20740</v>
      </c>
      <c r="D30" s="39">
        <v>20740</v>
      </c>
      <c r="E30" s="39">
        <v>7</v>
      </c>
      <c r="F30" s="42">
        <v>0</v>
      </c>
      <c r="G30" s="39"/>
      <c r="H30" s="39">
        <v>0</v>
      </c>
      <c r="I30" s="36"/>
      <c r="J30" s="36"/>
    </row>
    <row r="31" ht="35" customHeight="1" spans="1:10">
      <c r="A31" s="38">
        <f t="shared" si="3"/>
        <v>29</v>
      </c>
      <c r="B31" s="46" t="s">
        <v>9</v>
      </c>
      <c r="C31" s="39">
        <f t="shared" si="4"/>
        <v>15000</v>
      </c>
      <c r="D31" s="39">
        <v>15000</v>
      </c>
      <c r="E31" s="39">
        <v>3</v>
      </c>
      <c r="F31" s="42"/>
      <c r="G31" s="39"/>
      <c r="H31" s="39"/>
      <c r="I31" s="36"/>
      <c r="J31" s="36"/>
    </row>
    <row r="32" ht="35" customHeight="1" spans="1:10">
      <c r="A32" s="38">
        <f t="shared" si="3"/>
        <v>30</v>
      </c>
      <c r="B32" s="46" t="s">
        <v>37</v>
      </c>
      <c r="C32" s="39">
        <f t="shared" si="4"/>
        <v>44038.71</v>
      </c>
      <c r="D32" s="39">
        <v>44038.71</v>
      </c>
      <c r="E32" s="39">
        <v>17</v>
      </c>
      <c r="F32" s="42">
        <v>0</v>
      </c>
      <c r="G32" s="39"/>
      <c r="H32" s="39">
        <v>0</v>
      </c>
      <c r="I32" s="36"/>
      <c r="J32" s="36"/>
    </row>
    <row r="33" ht="35" customHeight="1" spans="1:10">
      <c r="A33" s="38">
        <f t="shared" si="3"/>
        <v>31</v>
      </c>
      <c r="B33" s="46" t="s">
        <v>38</v>
      </c>
      <c r="C33" s="39">
        <f t="shared" si="4"/>
        <v>228370</v>
      </c>
      <c r="D33" s="39">
        <v>220257.88</v>
      </c>
      <c r="E33" s="39">
        <v>110</v>
      </c>
      <c r="F33" s="42">
        <v>8112.12</v>
      </c>
      <c r="G33" s="39"/>
      <c r="H33" s="39">
        <v>2</v>
      </c>
      <c r="I33" s="36"/>
      <c r="J33" s="36"/>
    </row>
    <row r="34" ht="35" customHeight="1" spans="1:10">
      <c r="A34" s="38">
        <f t="shared" si="3"/>
        <v>32</v>
      </c>
      <c r="B34" s="46" t="s">
        <v>39</v>
      </c>
      <c r="C34" s="39">
        <f t="shared" si="4"/>
        <v>30539.48</v>
      </c>
      <c r="D34" s="39">
        <v>26700</v>
      </c>
      <c r="E34" s="39">
        <v>10</v>
      </c>
      <c r="F34" s="42">
        <v>3839.48</v>
      </c>
      <c r="G34" s="39"/>
      <c r="H34" s="39">
        <v>1</v>
      </c>
      <c r="I34" s="36"/>
      <c r="J34" s="36"/>
    </row>
    <row r="35" ht="35" customHeight="1" spans="1:10">
      <c r="A35" s="38">
        <f t="shared" si="3"/>
        <v>33</v>
      </c>
      <c r="B35" s="39" t="s">
        <v>40</v>
      </c>
      <c r="C35" s="39">
        <f t="shared" si="4"/>
        <v>10771</v>
      </c>
      <c r="D35" s="39">
        <v>0</v>
      </c>
      <c r="E35" s="39">
        <v>0</v>
      </c>
      <c r="F35" s="39">
        <v>10771</v>
      </c>
      <c r="G35" s="39"/>
      <c r="H35" s="39">
        <v>10</v>
      </c>
      <c r="I35" s="36"/>
      <c r="J35" s="36"/>
    </row>
    <row r="36" ht="35" customHeight="1" spans="1:12">
      <c r="A36" s="38">
        <f t="shared" si="3"/>
        <v>34</v>
      </c>
      <c r="B36" s="41" t="s">
        <v>41</v>
      </c>
      <c r="C36" s="39">
        <f t="shared" si="4"/>
        <v>14765.4</v>
      </c>
      <c r="D36" s="39">
        <v>0</v>
      </c>
      <c r="E36" s="39">
        <v>0</v>
      </c>
      <c r="F36" s="39">
        <v>14765.4</v>
      </c>
      <c r="G36" s="39"/>
      <c r="H36" s="39">
        <v>3</v>
      </c>
      <c r="I36" s="36"/>
      <c r="J36" s="36"/>
      <c r="K36" s="31" t="s">
        <v>42</v>
      </c>
      <c r="L36" s="70">
        <f>I39</f>
        <v>12004.52</v>
      </c>
    </row>
    <row r="37" ht="35" customHeight="1" spans="1:12">
      <c r="A37" s="38">
        <f t="shared" si="3"/>
        <v>35</v>
      </c>
      <c r="B37" s="41" t="s">
        <v>43</v>
      </c>
      <c r="C37" s="39">
        <f t="shared" si="4"/>
        <v>8766.68</v>
      </c>
      <c r="D37" s="39">
        <v>0</v>
      </c>
      <c r="E37" s="39">
        <v>0</v>
      </c>
      <c r="F37" s="46">
        <v>8766.68</v>
      </c>
      <c r="G37" s="42"/>
      <c r="H37" s="39">
        <v>3</v>
      </c>
      <c r="I37" s="36"/>
      <c r="J37" s="36"/>
      <c r="K37" s="31" t="s">
        <v>44</v>
      </c>
      <c r="L37" s="30">
        <f>F39</f>
        <v>565385.21</v>
      </c>
    </row>
    <row r="38" ht="35" customHeight="1" spans="1:13">
      <c r="A38" s="38">
        <f t="shared" si="3"/>
        <v>36</v>
      </c>
      <c r="B38" s="41" t="s">
        <v>45</v>
      </c>
      <c r="C38" s="39">
        <f t="shared" si="4"/>
        <v>18930.77</v>
      </c>
      <c r="D38" s="39">
        <v>0</v>
      </c>
      <c r="E38" s="39">
        <v>0</v>
      </c>
      <c r="F38" s="39">
        <v>18930.77</v>
      </c>
      <c r="G38" s="39"/>
      <c r="H38" s="39">
        <v>4</v>
      </c>
      <c r="I38" s="36"/>
      <c r="J38" s="36"/>
      <c r="K38" s="31" t="s">
        <v>46</v>
      </c>
      <c r="L38" s="30">
        <f>D39</f>
        <v>2326250.56</v>
      </c>
      <c r="M38" s="30"/>
    </row>
    <row r="39" ht="35" customHeight="1" spans="1:12">
      <c r="A39" s="47"/>
      <c r="B39" s="48"/>
      <c r="C39" s="36">
        <f>SUM(C3:C38)</f>
        <v>2903640.29</v>
      </c>
      <c r="D39" s="36">
        <f>SUM(D3:D38)</f>
        <v>2326250.56</v>
      </c>
      <c r="E39" s="36">
        <f>SUM(E3:E38)</f>
        <v>896</v>
      </c>
      <c r="F39" s="36">
        <f>SUM(F3:F38)</f>
        <v>565385.21</v>
      </c>
      <c r="G39" s="36">
        <v>0</v>
      </c>
      <c r="H39" s="36">
        <f>SUM(H3:H38)</f>
        <v>124</v>
      </c>
      <c r="I39" s="36">
        <v>12004.52</v>
      </c>
      <c r="J39" s="36">
        <v>6</v>
      </c>
      <c r="K39" s="31" t="s">
        <v>47</v>
      </c>
      <c r="L39" s="30">
        <f>E39*20</f>
        <v>17920</v>
      </c>
    </row>
    <row r="40" ht="47" customHeight="1" spans="1:12">
      <c r="A40" s="49"/>
      <c r="B40" s="50"/>
      <c r="C40" s="51"/>
      <c r="D40" s="51"/>
      <c r="E40" s="51"/>
      <c r="F40" s="51"/>
      <c r="G40" s="51"/>
      <c r="H40" s="51"/>
      <c r="I40" s="51"/>
      <c r="J40" s="54"/>
      <c r="L40" s="30"/>
    </row>
    <row r="41" ht="34" customHeight="1" spans="1:1">
      <c r="A41" s="52"/>
    </row>
    <row r="42" ht="21" customHeight="1" spans="1:10">
      <c r="A42" s="33" t="s">
        <v>48</v>
      </c>
      <c r="B42" s="34"/>
      <c r="C42" s="34"/>
      <c r="D42" s="34"/>
      <c r="E42" s="34"/>
      <c r="F42" s="34"/>
      <c r="G42" s="34"/>
      <c r="H42" s="34"/>
      <c r="I42" s="34"/>
      <c r="J42" s="71"/>
    </row>
    <row r="43" ht="33" customHeight="1" spans="1:9">
      <c r="A43" s="35" t="s">
        <v>1</v>
      </c>
      <c r="B43" s="36" t="s">
        <v>2</v>
      </c>
      <c r="C43" s="36" t="s">
        <v>3</v>
      </c>
      <c r="D43" s="36" t="s">
        <v>4</v>
      </c>
      <c r="E43" s="36" t="s">
        <v>5</v>
      </c>
      <c r="F43" s="53" t="s">
        <v>6</v>
      </c>
      <c r="G43" s="54"/>
      <c r="H43" s="36" t="s">
        <v>5</v>
      </c>
      <c r="I43" s="36" t="s">
        <v>47</v>
      </c>
    </row>
    <row r="44" ht="38" customHeight="1" spans="1:9">
      <c r="A44" s="38">
        <v>1</v>
      </c>
      <c r="B44" s="48" t="s">
        <v>9</v>
      </c>
      <c r="C44" s="36">
        <f>D44+F44</f>
        <v>46748.78</v>
      </c>
      <c r="D44" s="36">
        <v>0</v>
      </c>
      <c r="E44" s="36">
        <v>0</v>
      </c>
      <c r="F44" s="55">
        <v>46748.78</v>
      </c>
      <c r="G44" s="56"/>
      <c r="H44" s="57">
        <v>5</v>
      </c>
      <c r="I44" s="36">
        <f>E44*20</f>
        <v>0</v>
      </c>
    </row>
    <row r="45" ht="34" customHeight="1" spans="1:9">
      <c r="A45" s="38">
        <v>2</v>
      </c>
      <c r="B45" s="48" t="s">
        <v>41</v>
      </c>
      <c r="C45" s="36">
        <f>D45+F45</f>
        <v>39538.06</v>
      </c>
      <c r="D45" s="57">
        <v>39538.06</v>
      </c>
      <c r="E45" s="57">
        <v>19</v>
      </c>
      <c r="F45" s="36">
        <v>0</v>
      </c>
      <c r="G45" s="36"/>
      <c r="H45" s="36">
        <v>0</v>
      </c>
      <c r="I45" s="36">
        <f>E45*20</f>
        <v>380</v>
      </c>
    </row>
    <row r="46" ht="32" customHeight="1" spans="1:9">
      <c r="A46" s="38">
        <v>4</v>
      </c>
      <c r="B46" s="48" t="s">
        <v>49</v>
      </c>
      <c r="C46" s="36">
        <f>D46+F46</f>
        <v>68600</v>
      </c>
      <c r="D46" s="57">
        <v>68600</v>
      </c>
      <c r="E46" s="57">
        <v>26</v>
      </c>
      <c r="F46" s="53">
        <v>0</v>
      </c>
      <c r="G46" s="54"/>
      <c r="H46" s="36">
        <v>0</v>
      </c>
      <c r="I46" s="36">
        <f>E46*20</f>
        <v>520</v>
      </c>
    </row>
    <row r="47" ht="36" customHeight="1" spans="1:12">
      <c r="A47" s="38">
        <v>5</v>
      </c>
      <c r="B47" s="48" t="s">
        <v>43</v>
      </c>
      <c r="C47" s="36">
        <f>D47+F47</f>
        <v>127774.13</v>
      </c>
      <c r="D47" s="57">
        <v>127774.13</v>
      </c>
      <c r="E47" s="57">
        <v>53</v>
      </c>
      <c r="F47" s="53">
        <v>0</v>
      </c>
      <c r="G47" s="54"/>
      <c r="H47" s="36">
        <v>0</v>
      </c>
      <c r="I47" s="36">
        <f>E47*20</f>
        <v>1060</v>
      </c>
      <c r="K47" s="31" t="s">
        <v>50</v>
      </c>
      <c r="L47" s="72">
        <f>F49</f>
        <v>46748.78</v>
      </c>
    </row>
    <row r="48" ht="38" customHeight="1" spans="1:12">
      <c r="A48" s="38">
        <v>6</v>
      </c>
      <c r="B48" s="48" t="s">
        <v>45</v>
      </c>
      <c r="C48" s="36">
        <f>D48+F48</f>
        <v>55362.03</v>
      </c>
      <c r="D48" s="57">
        <v>55362.03</v>
      </c>
      <c r="E48" s="57">
        <v>22</v>
      </c>
      <c r="F48" s="36">
        <v>0</v>
      </c>
      <c r="G48" s="36"/>
      <c r="H48" s="36">
        <v>0</v>
      </c>
      <c r="I48" s="36">
        <f>E48*20</f>
        <v>440</v>
      </c>
      <c r="K48" s="31" t="s">
        <v>46</v>
      </c>
      <c r="L48" s="72">
        <f>D49</f>
        <v>291274.22</v>
      </c>
    </row>
    <row r="49" ht="32" customHeight="1" spans="1:15">
      <c r="A49" s="47"/>
      <c r="B49" s="58"/>
      <c r="C49" s="36">
        <f>SUM(C44:C48)</f>
        <v>338023</v>
      </c>
      <c r="D49" s="36">
        <f>SUM(D44:D48)</f>
        <v>291274.22</v>
      </c>
      <c r="E49" s="36">
        <f t="shared" ref="D49:I49" si="5">SUM(E44:E48)</f>
        <v>120</v>
      </c>
      <c r="F49" s="36">
        <f t="shared" si="5"/>
        <v>46748.78</v>
      </c>
      <c r="G49" s="36">
        <f t="shared" si="5"/>
        <v>0</v>
      </c>
      <c r="H49" s="36">
        <f t="shared" si="5"/>
        <v>5</v>
      </c>
      <c r="I49" s="36">
        <f t="shared" si="5"/>
        <v>2400</v>
      </c>
      <c r="K49" s="31" t="s">
        <v>47</v>
      </c>
      <c r="L49" s="72">
        <f>E49*20</f>
        <v>2400</v>
      </c>
      <c r="O49" s="73"/>
    </row>
    <row r="50" s="26" customFormat="1" ht="32" customHeight="1" spans="1:15">
      <c r="A50" s="59"/>
      <c r="B50" s="60"/>
      <c r="C50" s="31"/>
      <c r="D50" s="31"/>
      <c r="E50" s="31"/>
      <c r="F50" s="31"/>
      <c r="G50" s="31"/>
      <c r="H50" s="31"/>
      <c r="I50" s="31"/>
      <c r="J50" s="31"/>
      <c r="K50" s="32"/>
      <c r="L50" s="74"/>
      <c r="O50" s="73"/>
    </row>
    <row r="51" s="26" customFormat="1" ht="32" customHeight="1" spans="1:15">
      <c r="A51" s="59"/>
      <c r="B51" s="60"/>
      <c r="C51" s="31"/>
      <c r="D51" s="31"/>
      <c r="E51" s="31"/>
      <c r="F51" s="31"/>
      <c r="G51" s="31"/>
      <c r="H51" s="31"/>
      <c r="I51" s="31"/>
      <c r="J51" s="31"/>
      <c r="K51" s="32"/>
      <c r="O51" s="73"/>
    </row>
    <row r="52" s="26" customFormat="1" ht="32" customHeight="1" spans="1:15">
      <c r="A52" s="59"/>
      <c r="B52" s="60"/>
      <c r="C52" s="31"/>
      <c r="D52" s="31"/>
      <c r="E52" s="31"/>
      <c r="F52" s="31"/>
      <c r="G52" s="31"/>
      <c r="H52" s="31"/>
      <c r="I52" s="31"/>
      <c r="J52" s="31"/>
      <c r="K52" s="32"/>
      <c r="O52" s="73"/>
    </row>
    <row r="53" ht="24" customHeight="1" spans="1:1">
      <c r="A53" s="52"/>
    </row>
    <row r="54" ht="24" customHeight="1" spans="1:10">
      <c r="A54" s="33" t="s">
        <v>51</v>
      </c>
      <c r="B54" s="34"/>
      <c r="C54" s="34"/>
      <c r="D54" s="34"/>
      <c r="E54" s="34"/>
      <c r="F54" s="34"/>
      <c r="G54" s="34"/>
      <c r="H54" s="34"/>
      <c r="I54" s="34"/>
      <c r="J54" s="34"/>
    </row>
    <row r="55" ht="41" customHeight="1" spans="1:10">
      <c r="A55" s="35" t="s">
        <v>1</v>
      </c>
      <c r="B55" s="36" t="s">
        <v>2</v>
      </c>
      <c r="C55" s="36" t="s">
        <v>3</v>
      </c>
      <c r="D55" s="36" t="s">
        <v>4</v>
      </c>
      <c r="E55" s="36" t="s">
        <v>5</v>
      </c>
      <c r="F55" s="36" t="s">
        <v>6</v>
      </c>
      <c r="G55" s="36"/>
      <c r="H55" s="36" t="s">
        <v>5</v>
      </c>
      <c r="I55" s="37" t="s">
        <v>52</v>
      </c>
      <c r="J55" s="37" t="s">
        <v>42</v>
      </c>
    </row>
    <row r="56" s="26" customFormat="1" ht="55" customHeight="1" spans="1:12">
      <c r="A56" s="61">
        <v>1</v>
      </c>
      <c r="B56" s="48" t="s">
        <v>53</v>
      </c>
      <c r="C56" s="57">
        <f>D56+F56+J56</f>
        <v>57036.48</v>
      </c>
      <c r="D56" s="57">
        <v>48480</v>
      </c>
      <c r="E56" s="57">
        <v>17</v>
      </c>
      <c r="F56" s="57">
        <v>8556.48</v>
      </c>
      <c r="G56" s="57"/>
      <c r="H56" s="57">
        <v>2</v>
      </c>
      <c r="I56" s="36">
        <f>E56*20</f>
        <v>340</v>
      </c>
      <c r="J56" s="36"/>
      <c r="K56" s="31" t="s">
        <v>54</v>
      </c>
      <c r="L56" s="30">
        <f>F57</f>
        <v>8556.48</v>
      </c>
    </row>
    <row r="57" s="26" customFormat="1" ht="24" customHeight="1" spans="1:12">
      <c r="A57" s="61"/>
      <c r="B57" s="48" t="s">
        <v>55</v>
      </c>
      <c r="C57" s="36">
        <f>SUM(C55:C56)</f>
        <v>57036.48</v>
      </c>
      <c r="D57" s="36">
        <f>SUM(D55:D56)</f>
        <v>48480</v>
      </c>
      <c r="E57" s="36">
        <f>SUM(E55:E56)</f>
        <v>17</v>
      </c>
      <c r="F57" s="36">
        <f>SUM(F55:F56)</f>
        <v>8556.48</v>
      </c>
      <c r="G57" s="36"/>
      <c r="H57" s="36">
        <f>SUM(H55:H56)</f>
        <v>2</v>
      </c>
      <c r="I57" s="36">
        <f>SUM(I56)</f>
        <v>340</v>
      </c>
      <c r="J57" s="36"/>
      <c r="K57" s="31" t="s">
        <v>46</v>
      </c>
      <c r="L57" s="30">
        <f>D57</f>
        <v>48480</v>
      </c>
    </row>
    <row r="58" s="27" customFormat="1" ht="24" customHeight="1" spans="1:12">
      <c r="A58" s="62"/>
      <c r="B58" s="63"/>
      <c r="C58" s="64"/>
      <c r="D58" s="64"/>
      <c r="E58" s="64"/>
      <c r="F58" s="64"/>
      <c r="G58" s="64"/>
      <c r="H58" s="64"/>
      <c r="I58" s="64"/>
      <c r="J58" s="64"/>
      <c r="K58" s="31" t="s">
        <v>47</v>
      </c>
      <c r="L58" s="63">
        <f>E57*20</f>
        <v>340</v>
      </c>
    </row>
    <row r="59" ht="36" customHeight="1" spans="1:12">
      <c r="A59" s="65" t="s">
        <v>56</v>
      </c>
      <c r="B59" s="66"/>
      <c r="C59" s="66"/>
      <c r="D59" s="66"/>
      <c r="E59" s="66"/>
      <c r="F59" s="66"/>
      <c r="G59" s="66"/>
      <c r="H59" s="66"/>
      <c r="I59" s="66"/>
      <c r="J59" s="66"/>
      <c r="K59" s="31"/>
      <c r="L59" s="30"/>
    </row>
    <row r="60" ht="40.5" spans="1:12">
      <c r="A60" s="35" t="s">
        <v>1</v>
      </c>
      <c r="B60" s="36" t="s">
        <v>2</v>
      </c>
      <c r="C60" s="36" t="s">
        <v>3</v>
      </c>
      <c r="D60" s="36" t="s">
        <v>4</v>
      </c>
      <c r="E60" s="36" t="s">
        <v>5</v>
      </c>
      <c r="F60" s="36" t="s">
        <v>6</v>
      </c>
      <c r="G60" s="36"/>
      <c r="H60" s="36" t="s">
        <v>5</v>
      </c>
      <c r="I60" s="37" t="s">
        <v>52</v>
      </c>
      <c r="J60" s="37" t="s">
        <v>42</v>
      </c>
      <c r="K60" s="31" t="s">
        <v>57</v>
      </c>
      <c r="L60" s="30">
        <f>F63</f>
        <v>3304.94</v>
      </c>
    </row>
    <row r="61" ht="34" customHeight="1" spans="1:14">
      <c r="A61" s="67">
        <v>1</v>
      </c>
      <c r="B61" s="48" t="s">
        <v>58</v>
      </c>
      <c r="C61" s="57">
        <f>D61+F61</f>
        <v>47088.81</v>
      </c>
      <c r="D61" s="57">
        <v>43783.87</v>
      </c>
      <c r="E61" s="57">
        <v>10</v>
      </c>
      <c r="F61" s="57">
        <v>3304.94</v>
      </c>
      <c r="G61" s="36"/>
      <c r="H61" s="57">
        <v>1</v>
      </c>
      <c r="I61" s="36">
        <f>E61*20</f>
        <v>200</v>
      </c>
      <c r="J61" s="36"/>
      <c r="K61" s="31" t="s">
        <v>46</v>
      </c>
      <c r="L61" s="30">
        <f>D63</f>
        <v>72106.45</v>
      </c>
      <c r="N61" s="75"/>
    </row>
    <row r="62" ht="34" customHeight="1" spans="1:12">
      <c r="A62" s="67"/>
      <c r="B62" s="48" t="s">
        <v>59</v>
      </c>
      <c r="C62" s="57">
        <v>28322.58</v>
      </c>
      <c r="D62" s="57">
        <v>28322.58</v>
      </c>
      <c r="E62" s="57">
        <v>14</v>
      </c>
      <c r="F62" s="36"/>
      <c r="G62" s="36"/>
      <c r="H62" s="36"/>
      <c r="I62" s="36">
        <f>E62*20</f>
        <v>280</v>
      </c>
      <c r="J62" s="36"/>
      <c r="K62" s="31"/>
      <c r="L62" s="30"/>
    </row>
    <row r="63" ht="34" customHeight="1" spans="1:14">
      <c r="A63" s="67"/>
      <c r="B63" s="48"/>
      <c r="C63" s="36">
        <f>SUM(C61:C62)</f>
        <v>75411.39</v>
      </c>
      <c r="D63" s="36">
        <f t="shared" ref="D63:I63" si="6">SUM(D61:D62)</f>
        <v>72106.45</v>
      </c>
      <c r="E63" s="36">
        <f t="shared" si="6"/>
        <v>24</v>
      </c>
      <c r="F63" s="36">
        <f t="shared" si="6"/>
        <v>3304.94</v>
      </c>
      <c r="G63" s="36">
        <f t="shared" si="6"/>
        <v>0</v>
      </c>
      <c r="H63" s="36">
        <f t="shared" si="6"/>
        <v>1</v>
      </c>
      <c r="I63" s="36">
        <f t="shared" si="6"/>
        <v>480</v>
      </c>
      <c r="J63" s="36">
        <f>SUM(J61:J61)</f>
        <v>0</v>
      </c>
      <c r="K63" s="31" t="s">
        <v>47</v>
      </c>
      <c r="L63" s="30">
        <f>E63*20</f>
        <v>480</v>
      </c>
      <c r="N63" s="74"/>
    </row>
    <row r="64" spans="12:12">
      <c r="L64" s="30"/>
    </row>
    <row r="65" ht="5" customHeight="1" spans="12:12">
      <c r="L65" s="30"/>
    </row>
    <row r="66" ht="31" customHeight="1" spans="1:12">
      <c r="A66" s="33" t="s">
        <v>60</v>
      </c>
      <c r="B66" s="34"/>
      <c r="C66" s="34"/>
      <c r="D66" s="34"/>
      <c r="E66" s="34"/>
      <c r="F66" s="34"/>
      <c r="G66" s="34"/>
      <c r="H66" s="34"/>
      <c r="I66" s="34"/>
      <c r="J66" s="34"/>
      <c r="L66" s="30"/>
    </row>
    <row r="67" ht="40.5" spans="1:12">
      <c r="A67" s="35" t="s">
        <v>1</v>
      </c>
      <c r="B67" s="36" t="s">
        <v>2</v>
      </c>
      <c r="C67" s="36" t="s">
        <v>3</v>
      </c>
      <c r="D67" s="36" t="s">
        <v>4</v>
      </c>
      <c r="E67" s="36" t="s">
        <v>5</v>
      </c>
      <c r="F67" s="36" t="s">
        <v>6</v>
      </c>
      <c r="G67" s="36"/>
      <c r="H67" s="36" t="s">
        <v>5</v>
      </c>
      <c r="I67" s="37" t="s">
        <v>52</v>
      </c>
      <c r="J67" s="37" t="s">
        <v>42</v>
      </c>
      <c r="K67" s="32" t="s">
        <v>61</v>
      </c>
      <c r="L67" s="30">
        <f>F72</f>
        <v>198138.42</v>
      </c>
    </row>
    <row r="68" ht="29" customHeight="1" spans="1:15">
      <c r="A68" s="67">
        <v>1</v>
      </c>
      <c r="B68" s="48" t="s">
        <v>62</v>
      </c>
      <c r="C68" s="57">
        <f>D68+F68+J68</f>
        <v>24136.9</v>
      </c>
      <c r="D68" s="36">
        <v>0</v>
      </c>
      <c r="E68" s="36">
        <v>0</v>
      </c>
      <c r="F68" s="57">
        <v>24136.9</v>
      </c>
      <c r="G68" s="36"/>
      <c r="H68" s="57">
        <v>5</v>
      </c>
      <c r="I68" s="36">
        <f>E68*20</f>
        <v>0</v>
      </c>
      <c r="J68" s="36"/>
      <c r="K68" s="31" t="s">
        <v>46</v>
      </c>
      <c r="L68" s="30">
        <f>D72+D77</f>
        <v>0</v>
      </c>
      <c r="N68" s="32"/>
      <c r="O68" s="32"/>
    </row>
    <row r="69" ht="29" customHeight="1" spans="1:15">
      <c r="A69" s="67">
        <v>2</v>
      </c>
      <c r="B69" s="48" t="s">
        <v>63</v>
      </c>
      <c r="C69" s="57">
        <f>D69+F69+J69</f>
        <v>4925.1</v>
      </c>
      <c r="D69" s="36">
        <v>0</v>
      </c>
      <c r="E69" s="36">
        <v>0</v>
      </c>
      <c r="F69" s="57">
        <v>4925.1</v>
      </c>
      <c r="G69" s="36"/>
      <c r="H69" s="57">
        <v>1</v>
      </c>
      <c r="I69" s="36">
        <f>E69*20</f>
        <v>0</v>
      </c>
      <c r="J69" s="36"/>
      <c r="K69" s="31" t="s">
        <v>47</v>
      </c>
      <c r="L69" s="30">
        <f>E72*20</f>
        <v>0</v>
      </c>
      <c r="N69" s="32"/>
      <c r="O69" s="32"/>
    </row>
    <row r="70" s="28" customFormat="1" ht="29" customHeight="1" spans="1:15">
      <c r="A70" s="67">
        <v>3</v>
      </c>
      <c r="B70" s="48" t="s">
        <v>64</v>
      </c>
      <c r="C70" s="57">
        <f>D70+F70+J70</f>
        <v>165066.32</v>
      </c>
      <c r="D70" s="36">
        <v>0</v>
      </c>
      <c r="E70" s="36">
        <v>0</v>
      </c>
      <c r="F70" s="57">
        <v>165066.32</v>
      </c>
      <c r="G70" s="36"/>
      <c r="H70" s="57">
        <v>47</v>
      </c>
      <c r="I70" s="36">
        <f>E70*20</f>
        <v>0</v>
      </c>
      <c r="J70" s="36"/>
      <c r="K70" s="32"/>
      <c r="N70" s="32"/>
      <c r="O70" s="32"/>
    </row>
    <row r="71" s="28" customFormat="1" ht="29" customHeight="1" spans="1:15">
      <c r="A71" s="67">
        <v>4</v>
      </c>
      <c r="B71" s="48" t="s">
        <v>58</v>
      </c>
      <c r="C71" s="57">
        <f>D71+F71+J71</f>
        <v>4010.1</v>
      </c>
      <c r="D71" s="36">
        <v>0</v>
      </c>
      <c r="E71" s="36">
        <v>0</v>
      </c>
      <c r="F71" s="57">
        <v>4010.1</v>
      </c>
      <c r="G71" s="36"/>
      <c r="H71" s="57">
        <v>1</v>
      </c>
      <c r="I71" s="36">
        <v>200</v>
      </c>
      <c r="J71" s="36"/>
      <c r="K71" s="32"/>
      <c r="N71" s="32"/>
      <c r="O71" s="32"/>
    </row>
    <row r="72" s="28" customFormat="1" ht="29" customHeight="1" spans="1:15">
      <c r="A72" s="67"/>
      <c r="B72" s="48"/>
      <c r="C72" s="36">
        <f>SUM(C68:C71)</f>
        <v>198138.42</v>
      </c>
      <c r="D72" s="36">
        <f>SUM(D68:D71)</f>
        <v>0</v>
      </c>
      <c r="E72" s="36">
        <f>SUM(E68:E71)</f>
        <v>0</v>
      </c>
      <c r="F72" s="36">
        <f>SUM(F68:F71)</f>
        <v>198138.42</v>
      </c>
      <c r="G72" s="36">
        <f>SUM(G68:G70)</f>
        <v>0</v>
      </c>
      <c r="H72" s="36">
        <f>SUM(H68:H71)</f>
        <v>54</v>
      </c>
      <c r="I72" s="36">
        <f>SUM(I68:I71)</f>
        <v>200</v>
      </c>
      <c r="J72" s="36"/>
      <c r="K72" s="32"/>
      <c r="N72" s="32"/>
      <c r="O72" s="32"/>
    </row>
    <row r="73" s="28" customFormat="1" ht="29" customHeight="1" spans="1:15">
      <c r="A73" s="76" t="s">
        <v>65</v>
      </c>
      <c r="B73" s="77"/>
      <c r="C73" s="77"/>
      <c r="D73" s="77"/>
      <c r="E73" s="77"/>
      <c r="F73" s="77"/>
      <c r="G73" s="77"/>
      <c r="H73" s="77"/>
      <c r="I73" s="77"/>
      <c r="J73" s="79"/>
      <c r="K73" s="32"/>
      <c r="N73" s="32"/>
      <c r="O73" s="32"/>
    </row>
    <row r="74" s="28" customFormat="1" ht="29" customHeight="1" spans="1:15">
      <c r="A74" s="67">
        <v>2</v>
      </c>
      <c r="B74" s="48" t="s">
        <v>66</v>
      </c>
      <c r="C74" s="57">
        <f>D74+F74+J74</f>
        <v>293235.04</v>
      </c>
      <c r="D74" s="36">
        <v>0</v>
      </c>
      <c r="E74" s="36">
        <v>0</v>
      </c>
      <c r="F74" s="57">
        <v>293235.04</v>
      </c>
      <c r="G74" s="36"/>
      <c r="H74" s="57">
        <v>136</v>
      </c>
      <c r="I74" s="36">
        <f>E74*20</f>
        <v>0</v>
      </c>
      <c r="J74" s="36"/>
      <c r="K74" s="32"/>
      <c r="N74" s="32"/>
      <c r="O74" s="32"/>
    </row>
    <row r="75" s="28" customFormat="1" ht="29" customHeight="1" spans="1:11">
      <c r="A75" s="67">
        <v>3</v>
      </c>
      <c r="B75" s="48" t="s">
        <v>67</v>
      </c>
      <c r="C75" s="57">
        <f>D75+F75+J75</f>
        <v>118573.23</v>
      </c>
      <c r="D75" s="36">
        <v>0</v>
      </c>
      <c r="E75" s="36">
        <v>0</v>
      </c>
      <c r="F75" s="57">
        <v>118573.23</v>
      </c>
      <c r="G75" s="36"/>
      <c r="H75" s="57">
        <v>66</v>
      </c>
      <c r="I75" s="36">
        <f>E75*20</f>
        <v>0</v>
      </c>
      <c r="J75" s="36"/>
      <c r="K75" s="32"/>
    </row>
    <row r="76" ht="29" customHeight="1" spans="1:10">
      <c r="A76" s="67"/>
      <c r="B76" s="48" t="s">
        <v>40</v>
      </c>
      <c r="C76" s="57">
        <v>4000</v>
      </c>
      <c r="D76" s="36"/>
      <c r="E76" s="36"/>
      <c r="F76" s="57">
        <v>4000</v>
      </c>
      <c r="G76" s="36"/>
      <c r="H76" s="57">
        <v>2</v>
      </c>
      <c r="I76" s="36"/>
      <c r="J76" s="36"/>
    </row>
    <row r="77" ht="29" customHeight="1" spans="1:12">
      <c r="A77" s="67" t="s">
        <v>68</v>
      </c>
      <c r="B77" s="48" t="s">
        <v>55</v>
      </c>
      <c r="C77" s="36">
        <f>C74+C75+C76</f>
        <v>415808.27</v>
      </c>
      <c r="D77" s="36">
        <f t="shared" ref="D77:I77" si="7">D74+D75+D76</f>
        <v>0</v>
      </c>
      <c r="E77" s="36">
        <f t="shared" si="7"/>
        <v>0</v>
      </c>
      <c r="F77" s="36">
        <f t="shared" si="7"/>
        <v>415808.27</v>
      </c>
      <c r="G77" s="36">
        <f t="shared" si="7"/>
        <v>0</v>
      </c>
      <c r="H77" s="36">
        <f t="shared" si="7"/>
        <v>204</v>
      </c>
      <c r="I77" s="36">
        <f t="shared" si="7"/>
        <v>0</v>
      </c>
      <c r="J77" s="36">
        <f>SUM(J68:J75)</f>
        <v>0</v>
      </c>
      <c r="L77" s="32"/>
    </row>
    <row r="78" ht="31.5" spans="13:13">
      <c r="M78" s="80"/>
    </row>
    <row r="79" spans="1:10">
      <c r="A79" s="33" t="s">
        <v>69</v>
      </c>
      <c r="B79" s="34"/>
      <c r="C79" s="34"/>
      <c r="D79" s="34"/>
      <c r="E79" s="34"/>
      <c r="F79" s="34"/>
      <c r="G79" s="34"/>
      <c r="H79" s="34"/>
      <c r="I79" s="34"/>
      <c r="J79" s="34"/>
    </row>
    <row r="80" ht="40.5" spans="1:14">
      <c r="A80" s="35" t="s">
        <v>1</v>
      </c>
      <c r="B80" s="36" t="s">
        <v>2</v>
      </c>
      <c r="C80" s="36" t="s">
        <v>3</v>
      </c>
      <c r="D80" s="36" t="s">
        <v>4</v>
      </c>
      <c r="E80" s="36" t="s">
        <v>5</v>
      </c>
      <c r="F80" s="36" t="s">
        <v>6</v>
      </c>
      <c r="G80" s="36"/>
      <c r="H80" s="36" t="s">
        <v>5</v>
      </c>
      <c r="I80" s="37" t="s">
        <v>52</v>
      </c>
      <c r="J80" s="37" t="s">
        <v>70</v>
      </c>
      <c r="K80" s="32" t="s">
        <v>71</v>
      </c>
      <c r="L80" s="75">
        <f>F85</f>
        <v>152791.9</v>
      </c>
      <c r="N80" s="75"/>
    </row>
    <row r="81" ht="30" customHeight="1" spans="1:12">
      <c r="A81" s="67">
        <v>1</v>
      </c>
      <c r="B81" s="48" t="s">
        <v>72</v>
      </c>
      <c r="C81" s="57">
        <f>D81+F81</f>
        <v>34160.71</v>
      </c>
      <c r="D81" s="36">
        <v>0</v>
      </c>
      <c r="E81" s="36">
        <v>0</v>
      </c>
      <c r="F81" s="57">
        <v>34160.71</v>
      </c>
      <c r="G81" s="36"/>
      <c r="H81" s="57">
        <v>6</v>
      </c>
      <c r="I81" s="36">
        <f t="shared" ref="I81:I84" si="8">E81*20</f>
        <v>0</v>
      </c>
      <c r="J81" s="36"/>
      <c r="K81" s="31" t="s">
        <v>46</v>
      </c>
      <c r="L81" s="75">
        <f>D85</f>
        <v>0</v>
      </c>
    </row>
    <row r="82" ht="30" customHeight="1" spans="1:12">
      <c r="A82" s="67">
        <v>2</v>
      </c>
      <c r="B82" s="48" t="s">
        <v>66</v>
      </c>
      <c r="C82" s="57">
        <f>D82+F82</f>
        <v>24333.82</v>
      </c>
      <c r="D82" s="36">
        <v>0</v>
      </c>
      <c r="E82" s="36">
        <v>0</v>
      </c>
      <c r="F82" s="57">
        <v>24333.82</v>
      </c>
      <c r="G82" s="36"/>
      <c r="H82" s="57">
        <v>14</v>
      </c>
      <c r="I82" s="36">
        <f t="shared" si="8"/>
        <v>0</v>
      </c>
      <c r="J82" s="81" t="s">
        <v>73</v>
      </c>
      <c r="K82" s="31" t="s">
        <v>47</v>
      </c>
      <c r="L82" s="82">
        <f>E85*20</f>
        <v>0</v>
      </c>
    </row>
    <row r="83" ht="30" customHeight="1" spans="1:12">
      <c r="A83" s="67">
        <v>3</v>
      </c>
      <c r="B83" s="48" t="s">
        <v>67</v>
      </c>
      <c r="C83" s="57">
        <f>D83+F83</f>
        <v>2762.6</v>
      </c>
      <c r="D83" s="36">
        <v>0</v>
      </c>
      <c r="E83" s="36">
        <v>0</v>
      </c>
      <c r="F83" s="78">
        <v>2762.6</v>
      </c>
      <c r="G83" s="36"/>
      <c r="H83" s="57">
        <v>1</v>
      </c>
      <c r="I83" s="36">
        <f t="shared" si="8"/>
        <v>0</v>
      </c>
      <c r="J83" s="83"/>
      <c r="L83" s="75"/>
    </row>
    <row r="84" ht="30" customHeight="1" spans="1:12">
      <c r="A84" s="67">
        <v>4</v>
      </c>
      <c r="B84" s="48" t="s">
        <v>74</v>
      </c>
      <c r="C84" s="57">
        <f>D84+F84</f>
        <v>91534.77</v>
      </c>
      <c r="D84" s="36">
        <v>0</v>
      </c>
      <c r="E84" s="36">
        <v>0</v>
      </c>
      <c r="F84" s="57">
        <v>91534.77</v>
      </c>
      <c r="G84" s="36"/>
      <c r="H84" s="57">
        <v>63</v>
      </c>
      <c r="I84" s="36">
        <f t="shared" si="8"/>
        <v>0</v>
      </c>
      <c r="J84" s="84"/>
      <c r="L84" s="75"/>
    </row>
    <row r="85" ht="30" customHeight="1" spans="1:10">
      <c r="A85" s="67"/>
      <c r="B85" s="48"/>
      <c r="C85" s="36">
        <f>SUM(C81:C84)</f>
        <v>152791.9</v>
      </c>
      <c r="D85" s="36">
        <f t="shared" ref="D85:J85" si="9">SUM(D81:D84)</f>
        <v>0</v>
      </c>
      <c r="E85" s="36">
        <f t="shared" si="9"/>
        <v>0</v>
      </c>
      <c r="F85" s="36">
        <f t="shared" si="9"/>
        <v>152791.9</v>
      </c>
      <c r="G85" s="36">
        <f t="shared" si="9"/>
        <v>0</v>
      </c>
      <c r="H85" s="36">
        <f t="shared" si="9"/>
        <v>84</v>
      </c>
      <c r="I85" s="36">
        <f t="shared" si="9"/>
        <v>0</v>
      </c>
      <c r="J85" s="36">
        <f t="shared" si="9"/>
        <v>0</v>
      </c>
    </row>
    <row r="88" spans="3:9">
      <c r="C88" s="31">
        <f>C39+C49+C57+C63+C72+C77+C85</f>
        <v>4140849.75</v>
      </c>
      <c r="D88" s="31">
        <f>D39+D49+D57+D63+D72+D77+D85</f>
        <v>2738111.23</v>
      </c>
      <c r="F88" s="31">
        <f>F39+F49+F57+F63+F72+F77+F85</f>
        <v>1390734</v>
      </c>
      <c r="G88" s="31">
        <f>G39+G49+G57+G63+G72+G77+G85</f>
        <v>0</v>
      </c>
      <c r="I88" s="31">
        <f>L39+L49+L58+L63+L69+L82</f>
        <v>21140</v>
      </c>
    </row>
    <row r="91" spans="5:5">
      <c r="E91" s="31">
        <f>C88+I88</f>
        <v>4161989.75</v>
      </c>
    </row>
  </sheetData>
  <mergeCells count="16">
    <mergeCell ref="A1:J1"/>
    <mergeCell ref="A40:J40"/>
    <mergeCell ref="A42:I42"/>
    <mergeCell ref="F43:G43"/>
    <mergeCell ref="F44:G44"/>
    <mergeCell ref="A54:I54"/>
    <mergeCell ref="F55:G55"/>
    <mergeCell ref="F56:G56"/>
    <mergeCell ref="A59:I59"/>
    <mergeCell ref="F60:G60"/>
    <mergeCell ref="A66:I66"/>
    <mergeCell ref="F67:G67"/>
    <mergeCell ref="A73:J73"/>
    <mergeCell ref="A79:I79"/>
    <mergeCell ref="F80:G80"/>
    <mergeCell ref="J82:J84"/>
  </mergeCells>
  <pageMargins left="0.75" right="0.75" top="0.314583333333333" bottom="0.118055555555556" header="0.0784722222222222" footer="0.5"/>
  <pageSetup paperSize="9" scale="3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2"/>
  <sheetViews>
    <sheetView zoomScale="70" zoomScaleNormal="70" workbookViewId="0">
      <pane ySplit="2" topLeftCell="A3" activePane="bottomLeft" state="frozen"/>
      <selection/>
      <selection pane="bottomLeft" activeCell="C28" sqref="C28"/>
    </sheetView>
  </sheetViews>
  <sheetFormatPr defaultColWidth="9" defaultRowHeight="20.25" outlineLevelCol="5"/>
  <cols>
    <col min="1" max="1" width="9" style="11"/>
    <col min="2" max="2" width="34.4666666666667" style="12" customWidth="1"/>
    <col min="3" max="3" width="18.2166666666667" style="13" customWidth="1"/>
    <col min="4" max="5" width="11.6" style="1" customWidth="1"/>
    <col min="6" max="8" width="17.1416666666667" style="1" customWidth="1"/>
    <col min="9" max="9" width="7.31666666666667" style="1" customWidth="1"/>
    <col min="10" max="16384" width="9" style="1"/>
  </cols>
  <sheetData>
    <row r="1" s="1" customFormat="1" ht="28" customHeight="1" spans="1:3">
      <c r="A1" s="14" t="s">
        <v>75</v>
      </c>
      <c r="B1" s="15"/>
      <c r="C1" s="15"/>
    </row>
    <row r="2" s="1" customFormat="1" ht="28" customHeight="1" spans="1:3">
      <c r="A2" s="16" t="s">
        <v>1</v>
      </c>
      <c r="B2" s="16" t="s">
        <v>2</v>
      </c>
      <c r="C2" s="17"/>
    </row>
    <row r="3" s="1" customFormat="1" ht="28" customHeight="1" spans="1:3">
      <c r="A3" s="18">
        <f t="shared" ref="A3:A15" si="0">ROW()-2</f>
        <v>1</v>
      </c>
      <c r="B3" s="16" t="s">
        <v>9</v>
      </c>
      <c r="C3" s="17" t="s">
        <v>76</v>
      </c>
    </row>
    <row r="4" s="1" customFormat="1" ht="28" customHeight="1" spans="1:3">
      <c r="A4" s="18">
        <f t="shared" si="0"/>
        <v>2</v>
      </c>
      <c r="B4" s="19" t="s">
        <v>77</v>
      </c>
      <c r="C4" s="17" t="s">
        <v>78</v>
      </c>
    </row>
    <row r="5" s="1" customFormat="1" ht="28" customHeight="1" spans="1:3">
      <c r="A5" s="18">
        <f t="shared" si="0"/>
        <v>3</v>
      </c>
      <c r="B5" s="16" t="s">
        <v>10</v>
      </c>
      <c r="C5" s="17" t="s">
        <v>79</v>
      </c>
    </row>
    <row r="6" s="1" customFormat="1" ht="28" customHeight="1" spans="1:3">
      <c r="A6" s="18">
        <f t="shared" si="0"/>
        <v>4</v>
      </c>
      <c r="B6" s="16" t="s">
        <v>11</v>
      </c>
      <c r="C6" s="17" t="s">
        <v>80</v>
      </c>
    </row>
    <row r="7" s="1" customFormat="1" ht="28" customHeight="1" spans="1:4">
      <c r="A7" s="18">
        <f t="shared" si="0"/>
        <v>5</v>
      </c>
      <c r="B7" s="16" t="s">
        <v>12</v>
      </c>
      <c r="C7" s="20" t="s">
        <v>81</v>
      </c>
      <c r="D7" s="21"/>
    </row>
    <row r="8" s="1" customFormat="1" ht="28" customHeight="1" spans="1:3">
      <c r="A8" s="18">
        <f t="shared" si="0"/>
        <v>6</v>
      </c>
      <c r="B8" s="16" t="s">
        <v>13</v>
      </c>
      <c r="C8" s="22" t="s">
        <v>82</v>
      </c>
    </row>
    <row r="9" s="1" customFormat="1" ht="28" customHeight="1" spans="1:3">
      <c r="A9" s="18">
        <f t="shared" si="0"/>
        <v>7</v>
      </c>
      <c r="B9" s="16" t="s">
        <v>14</v>
      </c>
      <c r="C9" s="23"/>
    </row>
    <row r="10" s="1" customFormat="1" ht="28" customHeight="1" spans="1:3">
      <c r="A10" s="18">
        <f t="shared" si="0"/>
        <v>8</v>
      </c>
      <c r="B10" s="16" t="s">
        <v>15</v>
      </c>
      <c r="C10" s="17" t="s">
        <v>83</v>
      </c>
    </row>
    <row r="11" s="1" customFormat="1" ht="28" customHeight="1" spans="1:3">
      <c r="A11" s="18">
        <f t="shared" si="0"/>
        <v>9</v>
      </c>
      <c r="B11" s="16" t="s">
        <v>16</v>
      </c>
      <c r="C11" s="17" t="s">
        <v>84</v>
      </c>
    </row>
    <row r="12" s="1" customFormat="1" ht="28" customHeight="1" spans="1:3">
      <c r="A12" s="18">
        <f t="shared" si="0"/>
        <v>10</v>
      </c>
      <c r="B12" s="16" t="s">
        <v>85</v>
      </c>
      <c r="C12" s="17" t="s">
        <v>86</v>
      </c>
    </row>
    <row r="13" s="1" customFormat="1" ht="28" customHeight="1" spans="1:3">
      <c r="A13" s="18">
        <f t="shared" si="0"/>
        <v>11</v>
      </c>
      <c r="B13" s="16" t="s">
        <v>17</v>
      </c>
      <c r="C13" s="17" t="s">
        <v>87</v>
      </c>
    </row>
    <row r="14" s="1" customFormat="1" ht="28" customHeight="1" spans="1:3">
      <c r="A14" s="18">
        <f t="shared" si="0"/>
        <v>12</v>
      </c>
      <c r="B14" s="16" t="s">
        <v>18</v>
      </c>
      <c r="C14" s="17" t="s">
        <v>88</v>
      </c>
    </row>
    <row r="15" s="1" customFormat="1" ht="28" customHeight="1" spans="1:3">
      <c r="A15" s="18">
        <f t="shared" si="0"/>
        <v>13</v>
      </c>
      <c r="B15" s="16" t="s">
        <v>89</v>
      </c>
      <c r="C15" s="17" t="s">
        <v>90</v>
      </c>
    </row>
    <row r="16" s="1" customFormat="1" ht="28" customHeight="1" spans="1:3">
      <c r="A16" s="18">
        <f t="shared" ref="A16:A36" si="1">ROW()-2</f>
        <v>14</v>
      </c>
      <c r="B16" s="16" t="s">
        <v>19</v>
      </c>
      <c r="C16" s="17" t="s">
        <v>91</v>
      </c>
    </row>
    <row r="17" s="1" customFormat="1" ht="28" customHeight="1" spans="1:3">
      <c r="A17" s="18">
        <f t="shared" si="1"/>
        <v>15</v>
      </c>
      <c r="B17" s="19" t="s">
        <v>20</v>
      </c>
      <c r="C17" s="17" t="s">
        <v>92</v>
      </c>
    </row>
    <row r="18" s="1" customFormat="1" ht="28" customHeight="1" spans="1:3">
      <c r="A18" s="18">
        <f t="shared" si="1"/>
        <v>16</v>
      </c>
      <c r="B18" s="19" t="s">
        <v>21</v>
      </c>
      <c r="C18" s="17" t="s">
        <v>93</v>
      </c>
    </row>
    <row r="19" s="1" customFormat="1" ht="28" customHeight="1" spans="1:3">
      <c r="A19" s="18">
        <f t="shared" si="1"/>
        <v>17</v>
      </c>
      <c r="B19" s="19" t="s">
        <v>22</v>
      </c>
      <c r="C19" s="17" t="s">
        <v>94</v>
      </c>
    </row>
    <row r="20" s="1" customFormat="1" ht="28" customHeight="1" spans="1:3">
      <c r="A20" s="18">
        <f t="shared" si="1"/>
        <v>18</v>
      </c>
      <c r="B20" s="19" t="s">
        <v>23</v>
      </c>
      <c r="C20" s="17" t="s">
        <v>95</v>
      </c>
    </row>
    <row r="21" s="1" customFormat="1" ht="28" customHeight="1" spans="1:3">
      <c r="A21" s="18">
        <f t="shared" si="1"/>
        <v>19</v>
      </c>
      <c r="B21" s="19" t="s">
        <v>24</v>
      </c>
      <c r="C21" s="17" t="s">
        <v>96</v>
      </c>
    </row>
    <row r="22" s="1" customFormat="1" ht="28" customHeight="1" spans="1:3">
      <c r="A22" s="18">
        <f t="shared" si="1"/>
        <v>20</v>
      </c>
      <c r="B22" s="19" t="s">
        <v>41</v>
      </c>
      <c r="C22" s="17" t="s">
        <v>97</v>
      </c>
    </row>
    <row r="23" ht="28" customHeight="1" spans="1:6">
      <c r="A23" s="18">
        <f t="shared" si="1"/>
        <v>21</v>
      </c>
      <c r="B23" s="19" t="s">
        <v>25</v>
      </c>
      <c r="C23" s="17" t="s">
        <v>98</v>
      </c>
      <c r="D23" s="11"/>
      <c r="E23" s="11"/>
      <c r="F23" s="11"/>
    </row>
    <row r="24" ht="28" customHeight="1" spans="1:6">
      <c r="A24" s="18">
        <f t="shared" si="1"/>
        <v>22</v>
      </c>
      <c r="B24" s="19" t="s">
        <v>26</v>
      </c>
      <c r="C24" s="17" t="s">
        <v>99</v>
      </c>
      <c r="D24" s="11"/>
      <c r="E24" s="11"/>
      <c r="F24" s="11"/>
    </row>
    <row r="25" ht="28" customHeight="1" spans="1:3">
      <c r="A25" s="18">
        <f t="shared" si="1"/>
        <v>23</v>
      </c>
      <c r="B25" s="19" t="s">
        <v>27</v>
      </c>
      <c r="C25" s="17" t="s">
        <v>100</v>
      </c>
    </row>
    <row r="26" ht="28" customHeight="1" spans="1:3">
      <c r="A26" s="18">
        <f t="shared" si="1"/>
        <v>24</v>
      </c>
      <c r="B26" s="19" t="s">
        <v>43</v>
      </c>
      <c r="C26" s="17" t="s">
        <v>101</v>
      </c>
    </row>
    <row r="27" ht="28" customHeight="1" spans="1:3">
      <c r="A27" s="18">
        <f t="shared" si="1"/>
        <v>25</v>
      </c>
      <c r="B27" s="19" t="s">
        <v>28</v>
      </c>
      <c r="C27" s="17" t="s">
        <v>102</v>
      </c>
    </row>
    <row r="28" ht="28" customHeight="1" spans="1:3">
      <c r="A28" s="18">
        <f t="shared" si="1"/>
        <v>26</v>
      </c>
      <c r="B28" s="19" t="s">
        <v>29</v>
      </c>
      <c r="C28" s="17" t="s">
        <v>103</v>
      </c>
    </row>
    <row r="29" ht="28" customHeight="1" spans="1:3">
      <c r="A29" s="18">
        <f t="shared" si="1"/>
        <v>27</v>
      </c>
      <c r="B29" s="19" t="s">
        <v>104</v>
      </c>
      <c r="C29" s="17" t="s">
        <v>105</v>
      </c>
    </row>
    <row r="30" ht="28" customHeight="1" spans="1:3">
      <c r="A30" s="18">
        <f t="shared" si="1"/>
        <v>28</v>
      </c>
      <c r="B30" s="16" t="s">
        <v>39</v>
      </c>
      <c r="C30" s="17" t="s">
        <v>87</v>
      </c>
    </row>
    <row r="31" ht="28" customHeight="1" spans="1:3">
      <c r="A31" s="18">
        <f t="shared" si="1"/>
        <v>29</v>
      </c>
      <c r="B31" s="16" t="s">
        <v>31</v>
      </c>
      <c r="C31" s="17" t="s">
        <v>93</v>
      </c>
    </row>
    <row r="32" ht="28" customHeight="1" spans="1:3">
      <c r="A32" s="18">
        <f t="shared" si="1"/>
        <v>30</v>
      </c>
      <c r="B32" s="16" t="s">
        <v>32</v>
      </c>
      <c r="C32" s="17" t="s">
        <v>82</v>
      </c>
    </row>
    <row r="33" ht="28" customHeight="1" spans="1:3">
      <c r="A33" s="18">
        <f t="shared" si="1"/>
        <v>31</v>
      </c>
      <c r="B33" s="19" t="s">
        <v>33</v>
      </c>
      <c r="C33" s="22" t="s">
        <v>106</v>
      </c>
    </row>
    <row r="34" ht="28" customHeight="1" spans="1:3">
      <c r="A34" s="18">
        <f t="shared" si="1"/>
        <v>32</v>
      </c>
      <c r="B34" s="19" t="s">
        <v>45</v>
      </c>
      <c r="C34" s="23"/>
    </row>
    <row r="35" ht="28" customHeight="1" spans="1:3">
      <c r="A35" s="18">
        <f t="shared" si="1"/>
        <v>33</v>
      </c>
      <c r="B35" s="19" t="s">
        <v>34</v>
      </c>
      <c r="C35" s="17" t="s">
        <v>107</v>
      </c>
    </row>
    <row r="36" ht="28" customHeight="1" spans="1:3">
      <c r="A36" s="18">
        <v>3</v>
      </c>
      <c r="B36" s="19" t="s">
        <v>108</v>
      </c>
      <c r="C36" s="17" t="s">
        <v>100</v>
      </c>
    </row>
    <row r="37" ht="28" customHeight="1" spans="1:3">
      <c r="A37" s="18">
        <v>4</v>
      </c>
      <c r="B37" s="19" t="s">
        <v>49</v>
      </c>
      <c r="C37" s="17" t="s">
        <v>109</v>
      </c>
    </row>
    <row r="38" ht="28" customHeight="1" spans="1:3">
      <c r="A38" s="24">
        <v>1</v>
      </c>
      <c r="B38" s="19" t="s">
        <v>58</v>
      </c>
      <c r="C38" s="17" t="s">
        <v>110</v>
      </c>
    </row>
    <row r="39" customFormat="1" ht="28" customHeight="1" spans="1:3">
      <c r="A39" s="24">
        <v>3</v>
      </c>
      <c r="B39" s="19" t="s">
        <v>64</v>
      </c>
      <c r="C39" s="17" t="s">
        <v>111</v>
      </c>
    </row>
    <row r="40" customFormat="1" ht="28" customHeight="1" spans="1:3">
      <c r="A40" s="24">
        <v>2</v>
      </c>
      <c r="B40" s="19" t="s">
        <v>66</v>
      </c>
      <c r="C40" s="22" t="s">
        <v>112</v>
      </c>
    </row>
    <row r="41" customFormat="1" ht="28" customHeight="1" spans="1:3">
      <c r="A41" s="24">
        <v>3</v>
      </c>
      <c r="B41" s="19" t="s">
        <v>67</v>
      </c>
      <c r="C41" s="25"/>
    </row>
    <row r="42" s="11" customFormat="1" ht="28" customHeight="1" spans="1:3">
      <c r="A42" s="24">
        <v>4</v>
      </c>
      <c r="B42" s="19" t="s">
        <v>74</v>
      </c>
      <c r="C42" s="23"/>
    </row>
  </sheetData>
  <mergeCells count="4">
    <mergeCell ref="A1:C1"/>
    <mergeCell ref="C8:C9"/>
    <mergeCell ref="C33:C34"/>
    <mergeCell ref="C40:C42"/>
  </mergeCells>
  <pageMargins left="0.75" right="0.75" top="0.314583333333333" bottom="0.118055555555556" header="0.0784722222222222" footer="0.5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workbookViewId="0">
      <selection activeCell="E4" sqref="E4"/>
    </sheetView>
  </sheetViews>
  <sheetFormatPr defaultColWidth="9" defaultRowHeight="13.5" outlineLevelCol="4"/>
  <cols>
    <col min="1" max="1" width="22.75" customWidth="1"/>
    <col min="2" max="2" width="12.1333333333333" customWidth="1"/>
    <col min="3" max="3" width="16" style="1" customWidth="1"/>
    <col min="4" max="4" width="20.1333333333333" customWidth="1"/>
    <col min="5" max="5" width="26.8833333333333" customWidth="1"/>
  </cols>
  <sheetData>
    <row r="1" ht="42" customHeight="1" spans="1:5">
      <c r="A1" s="2" t="s">
        <v>113</v>
      </c>
      <c r="B1" s="3"/>
      <c r="C1" s="4"/>
      <c r="D1" s="4"/>
      <c r="E1" s="4"/>
    </row>
    <row r="2" ht="42" customHeight="1" spans="1:5">
      <c r="A2" s="2" t="s">
        <v>2</v>
      </c>
      <c r="B2" s="3" t="s">
        <v>114</v>
      </c>
      <c r="C2" s="4" t="s">
        <v>115</v>
      </c>
      <c r="D2" s="4" t="s">
        <v>116</v>
      </c>
      <c r="E2" s="4" t="s">
        <v>117</v>
      </c>
    </row>
    <row r="3" ht="26" customHeight="1" spans="1:5">
      <c r="A3" s="5" t="s">
        <v>10</v>
      </c>
      <c r="B3" s="5" t="s">
        <v>118</v>
      </c>
      <c r="C3" s="6">
        <v>2030</v>
      </c>
      <c r="D3" s="5"/>
      <c r="E3" s="5"/>
    </row>
    <row r="4" ht="26" customHeight="1" spans="1:5">
      <c r="A4" s="7" t="s">
        <v>17</v>
      </c>
      <c r="B4" s="5" t="s">
        <v>119</v>
      </c>
      <c r="C4" s="6">
        <v>794.774193548387</v>
      </c>
      <c r="D4" s="5"/>
      <c r="E4" s="5"/>
    </row>
    <row r="5" ht="26" customHeight="1" spans="1:5">
      <c r="A5" s="8"/>
      <c r="B5" s="5" t="s">
        <v>120</v>
      </c>
      <c r="C5" s="6">
        <v>2500</v>
      </c>
      <c r="D5" s="5"/>
      <c r="E5" s="5"/>
    </row>
    <row r="6" ht="26" customHeight="1" spans="1:5">
      <c r="A6" s="8"/>
      <c r="B6" s="9" t="s">
        <v>121</v>
      </c>
      <c r="C6" s="6">
        <v>2065.67741935484</v>
      </c>
      <c r="D6" s="5"/>
      <c r="E6" s="5"/>
    </row>
    <row r="7" ht="26" customHeight="1" spans="1:5">
      <c r="A7" s="10"/>
      <c r="B7" s="9" t="s">
        <v>122</v>
      </c>
      <c r="C7" s="6">
        <v>1394.06451612903</v>
      </c>
      <c r="D7" s="5"/>
      <c r="E7" s="5"/>
    </row>
    <row r="8" ht="26" customHeight="1" spans="1:5">
      <c r="A8" s="5" t="s">
        <v>123</v>
      </c>
      <c r="B8" s="9" t="s">
        <v>124</v>
      </c>
      <c r="C8" s="6">
        <v>3220</v>
      </c>
      <c r="D8" s="5"/>
      <c r="E8" s="5"/>
    </row>
    <row r="9" ht="36" customHeight="1" spans="1:3">
      <c r="A9" s="1"/>
      <c r="C9" s="1">
        <f>SUM(C3:C8)</f>
        <v>12004.5161290323</v>
      </c>
    </row>
    <row r="10" ht="25" customHeight="1"/>
    <row r="11" ht="25" customHeight="1" spans="4:4">
      <c r="D11" t="s">
        <v>125</v>
      </c>
    </row>
  </sheetData>
  <mergeCells count="2">
    <mergeCell ref="A1:E1"/>
    <mergeCell ref="A4:A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000</vt:lpstr>
      <vt:lpstr>000 (2)</vt:lpstr>
      <vt:lpstr>现金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liberil</cp:lastModifiedBy>
  <dcterms:created xsi:type="dcterms:W3CDTF">2022-02-18T05:13:00Z</dcterms:created>
  <dcterms:modified xsi:type="dcterms:W3CDTF">2025-04-15T08:08:29Z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7A4CEC58E506429FAF0665D327AB091D_13</vt:lpwstr>
  </property>
  <property fmtid="{D5CDD505-2E9C-101B-9397-08002B2CF9AE}" pid="3" name="KSOProductBuildVer">
    <vt:lpwstr>2052-12.1.0.20784</vt:lpwstr>
  </property>
</Properties>
</file>