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<sst xmlns="http://schemas.openxmlformats.org/spreadsheetml/2006/main" count="111" uniqueCount="80">
  <si>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2025年大理党校4月工资表</t>
  </si>
  <si>
    <t>序号</t>
  </si>
  <si>
    <t>姓名</t>
  </si>
  <si>
    <t>职 位</t>
  </si>
  <si>
    <t>入职
时间</t>
  </si>
  <si>
    <t>试用/转正</t>
  </si>
  <si>
    <t>应出勤班数</t>
  </si>
  <si>
    <t>迟到/旷工</t>
  </si>
  <si>
    <t>请假(班)</t>
  </si>
  <si>
    <t>假期休假（班）</t>
  </si>
  <si>
    <t>全勤</t>
  </si>
  <si>
    <t>原余休</t>
  </si>
  <si>
    <t>本月余休</t>
  </si>
  <si>
    <t>本月补休</t>
  </si>
  <si>
    <t>现余休</t>
  </si>
  <si>
    <t>其他信息</t>
  </si>
  <si>
    <t>绩效工资标准</t>
  </si>
  <si>
    <t>考核
等级</t>
  </si>
  <si>
    <t>考核奖励0处罚(元）</t>
  </si>
  <si>
    <t>备   注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</si>
  <si>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</si>
  <si>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</si>
  <si>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</si>
  <si>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</si>
  <si>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</si>
  <si>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</si>
  <si>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</si>
  <si>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</si>
  <si>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其它补贴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</si>
  <si>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</si>
  <si>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</si>
  <si>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</si>
  <si>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</si>
  <si>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</si>
  <si>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</si>
  <si>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</si>
  <si>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迟到</t>
  </si>
  <si>
    <t>扣个税</t>
  </si>
  <si>
    <t>其它扣款</t>
  </si>
  <si>
    <t>扣款合计</t>
  </si>
  <si>
    <t>实发工资</t>
  </si>
  <si>
    <t>签字</t>
  </si>
  <si>
    <t>病、事假</t>
  </si>
  <si>
    <t>其它假</t>
  </si>
  <si>
    <t>李映菊</t>
  </si>
  <si>
    <t>项目经理</t>
  </si>
  <si>
    <t>转正</t>
  </si>
  <si>
    <t>餐补300元，廊道清扫106元；2025年4月1日起工资调为4100+700绩效；</t>
  </si>
  <si>
    <t>修凯</t>
  </si>
  <si>
    <t>事务助理兼电教</t>
  </si>
  <si>
    <t>扣社保443.52</t>
  </si>
  <si>
    <t>王兵叶</t>
  </si>
  <si>
    <t>保洁</t>
  </si>
  <si>
    <t>刘孝琼</t>
  </si>
  <si>
    <t>住宿服务员</t>
  </si>
  <si>
    <t>餐补300元，廊道清扫106元</t>
  </si>
  <si>
    <t>苏木花</t>
  </si>
  <si>
    <t>熊鑫华</t>
  </si>
  <si>
    <t>住宿服务员领班</t>
  </si>
  <si>
    <t>王叶珍</t>
  </si>
  <si>
    <t>罗森</t>
  </si>
  <si>
    <t>保安组长</t>
  </si>
  <si>
    <t>李建标</t>
  </si>
  <si>
    <t>水电维修工</t>
  </si>
  <si>
    <t>兼职</t>
  </si>
  <si>
    <t>凌兴芝</t>
  </si>
  <si>
    <t>李涛</t>
  </si>
  <si>
    <t>保洁组长</t>
  </si>
  <si>
    <t>刘忠平</t>
  </si>
  <si>
    <t>保安</t>
  </si>
  <si>
    <t>李子元</t>
  </si>
  <si>
    <t>绿化员</t>
  </si>
  <si>
    <t>李国庆</t>
  </si>
  <si>
    <t>毕向琴</t>
  </si>
  <si>
    <t>保洁员</t>
  </si>
  <si>
    <t>田熊义</t>
  </si>
  <si>
    <t>赵荣利</t>
  </si>
  <si>
    <t>请假4个班（22-25日）</t>
  </si>
  <si>
    <t>李锐民</t>
  </si>
  <si>
    <t>黄鹂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</si>
</sst>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43" fontId="2" fillId="2" borderId="1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4" fontId="2" fillId="2" borderId="1" xfId="5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0" fillId="4" borderId="3" xfId="49" applyNumberFormat="1" applyFont="1" applyFill="1" applyBorder="1" applyAlignment="1">
      <alignment horizontal="center" vertical="center" wrapText="1"/>
    </xf>
    <xf numFmtId="176" fontId="10" fillId="4" borderId="1" xfId="49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10" fillId="4" borderId="4" xfId="49" applyNumberFormat="1" applyFont="1" applyFill="1" applyBorder="1" applyAlignment="1">
      <alignment horizontal="center" vertical="center" wrapText="1"/>
    </xf>
    <xf numFmtId="43" fontId="12" fillId="0" borderId="1" xfId="0" applyNumberFormat="1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/>
    </xf>
    <xf numFmtId="43" fontId="1" fillId="2" borderId="1" xfId="49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A1" sqref="$A1:$XFD1048576"/>
    </sheetView>
  </sheetViews>
  <sheetFormatPr defaultColWidth="9" defaultRowHeight="14.25"/>
  <cols>
    <col min="1" max="1" width="10.625" style="2" customWidth="1"/>
    <col min="2" max="3" width="10.625" style="3" customWidth="1"/>
    <col min="4" max="15" width="10.625" style="1" customWidth="1"/>
    <col min="16" max="16" width="14.225" style="1" customWidth="1"/>
    <col min="17" max="19" width="10.625" style="1" customWidth="1"/>
    <col min="20" max="20" width="36.25" style="1" customWidth="1"/>
    <col min="21" max="41" width="10.625" style="1" customWidth="1"/>
    <col min="42" max="42" width="13.4333333333333" style="1" customWidth="1"/>
    <col min="43" max="252" width="10.625" style="1" customWidth="1"/>
    <col min="253" max="253" width="10.625" style="1"/>
    <col min="254" max="16384" width="9" style="1"/>
  </cols>
  <sheetData>
    <row r="1" s="1" customFormat="1" ht="46" customHeight="1" spans="1:43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27" t="s">
        <v>0</v>
      </c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="1" customFormat="1" spans="1:43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8" t="s">
        <v>24</v>
      </c>
      <c r="Z2" s="28" t="s">
        <v>25</v>
      </c>
      <c r="AA2" s="28" t="s">
        <v>26</v>
      </c>
      <c r="AB2" s="35" t="s">
        <v>27</v>
      </c>
      <c r="AC2" s="28" t="s">
        <v>28</v>
      </c>
      <c r="AD2" s="36" t="s">
        <v>10</v>
      </c>
      <c r="AE2" s="36" t="s">
        <v>29</v>
      </c>
      <c r="AF2" s="37" t="s">
        <v>30</v>
      </c>
      <c r="AG2" s="37" t="s">
        <v>31</v>
      </c>
      <c r="AH2" s="37" t="s">
        <v>32</v>
      </c>
      <c r="AI2" s="36" t="s">
        <v>33</v>
      </c>
      <c r="AJ2" s="36" t="s">
        <v>34</v>
      </c>
      <c r="AK2" s="36" t="s">
        <v>35</v>
      </c>
      <c r="AL2" s="36" t="s">
        <v>36</v>
      </c>
      <c r="AM2" s="28" t="s">
        <v>37</v>
      </c>
      <c r="AN2" s="28" t="s">
        <v>38</v>
      </c>
      <c r="AO2" s="36" t="s">
        <v>39</v>
      </c>
      <c r="AP2" s="36" t="s">
        <v>40</v>
      </c>
      <c r="AQ2" s="28" t="s">
        <v>41</v>
      </c>
    </row>
    <row r="3" s="1" customFormat="1" spans="1:43">
      <c r="A3" s="7"/>
      <c r="B3" s="8"/>
      <c r="C3" s="8"/>
      <c r="D3" s="9"/>
      <c r="E3" s="9"/>
      <c r="F3" s="9"/>
      <c r="G3" s="9"/>
      <c r="H3" s="9" t="s">
        <v>42</v>
      </c>
      <c r="I3" s="9" t="s">
        <v>43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8"/>
      <c r="V3" s="28"/>
      <c r="W3" s="28"/>
      <c r="X3" s="28"/>
      <c r="Y3" s="28"/>
      <c r="Z3" s="28"/>
      <c r="AA3" s="28"/>
      <c r="AB3" s="38"/>
      <c r="AC3" s="28"/>
      <c r="AD3" s="36"/>
      <c r="AE3" s="36"/>
      <c r="AF3" s="37"/>
      <c r="AG3" s="37"/>
      <c r="AH3" s="37"/>
      <c r="AI3" s="36"/>
      <c r="AJ3" s="36"/>
      <c r="AK3" s="36"/>
      <c r="AL3" s="36"/>
      <c r="AM3" s="28"/>
      <c r="AN3" s="28"/>
      <c r="AO3" s="36"/>
      <c r="AP3" s="36"/>
      <c r="AQ3" s="28"/>
    </row>
    <row r="4" s="1" customFormat="1" ht="33" customHeight="1" spans="1:43">
      <c r="A4" s="10">
        <f t="shared" ref="A4:A22" si="0">ROW()-3</f>
        <v>1</v>
      </c>
      <c r="B4" s="11" t="s">
        <v>44</v>
      </c>
      <c r="C4" s="12" t="s">
        <v>45</v>
      </c>
      <c r="D4" s="13">
        <v>44757</v>
      </c>
      <c r="E4" s="14" t="s">
        <v>46</v>
      </c>
      <c r="F4" s="15">
        <v>30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29" t="s">
        <v>47</v>
      </c>
      <c r="U4" s="30">
        <v>2100</v>
      </c>
      <c r="V4" s="30">
        <v>300</v>
      </c>
      <c r="W4" s="30">
        <v>500</v>
      </c>
      <c r="X4" s="30">
        <v>300</v>
      </c>
      <c r="Y4" s="30">
        <v>200</v>
      </c>
      <c r="Z4" s="30">
        <v>200</v>
      </c>
      <c r="AA4" s="30">
        <v>500</v>
      </c>
      <c r="AB4" s="30">
        <f t="shared" ref="AB4:AB22" si="1">SUM(U4:AA4)</f>
        <v>4100</v>
      </c>
      <c r="AC4" s="30">
        <v>406</v>
      </c>
      <c r="AD4" s="30">
        <f t="shared" ref="AD4:AD22" si="2">K4</f>
        <v>0</v>
      </c>
      <c r="AE4" s="30">
        <v>770</v>
      </c>
      <c r="AF4" s="30">
        <v>200</v>
      </c>
      <c r="AG4" s="30">
        <v>0</v>
      </c>
      <c r="AH4" s="30">
        <v>0</v>
      </c>
      <c r="AI4" s="41">
        <f t="shared" ref="AI4:AI22" si="3">SUM(AB4:AH4)</f>
        <v>5476</v>
      </c>
      <c r="AJ4" s="41">
        <f t="shared" ref="AJ4:AJ22" si="4">H4+I4+J4</f>
        <v>0</v>
      </c>
      <c r="AK4" s="42">
        <f t="shared" ref="AK4:AK22" si="5">AB4/F4*AJ4</f>
        <v>0</v>
      </c>
      <c r="AL4" s="42">
        <f t="shared" ref="AL4:AL22" si="6">G4</f>
        <v>0</v>
      </c>
      <c r="AM4" s="42"/>
      <c r="AN4" s="42"/>
      <c r="AO4" s="41">
        <f t="shared" ref="AO4:AO22" si="7">SUM(AK4:AN4)</f>
        <v>0</v>
      </c>
      <c r="AP4" s="43">
        <f t="shared" ref="AP4:AP22" si="8">AI4-AO4</f>
        <v>5476</v>
      </c>
      <c r="AQ4" s="44"/>
    </row>
    <row r="5" s="1" customFormat="1" ht="39" customHeight="1" spans="1:44">
      <c r="A5" s="10">
        <f t="shared" si="0"/>
        <v>2</v>
      </c>
      <c r="B5" s="11" t="s">
        <v>48</v>
      </c>
      <c r="C5" s="17" t="s">
        <v>49</v>
      </c>
      <c r="D5" s="18">
        <v>44878</v>
      </c>
      <c r="E5" s="14" t="s">
        <v>46</v>
      </c>
      <c r="F5" s="15">
        <v>30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31"/>
      <c r="U5" s="30">
        <v>2100</v>
      </c>
      <c r="V5" s="30">
        <v>250</v>
      </c>
      <c r="W5" s="30">
        <v>300</v>
      </c>
      <c r="X5" s="30">
        <v>200</v>
      </c>
      <c r="Y5" s="30">
        <v>200</v>
      </c>
      <c r="Z5" s="30">
        <v>200</v>
      </c>
      <c r="AA5" s="30">
        <v>250</v>
      </c>
      <c r="AB5" s="30">
        <f t="shared" si="1"/>
        <v>3500</v>
      </c>
      <c r="AC5" s="30"/>
      <c r="AD5" s="30">
        <f t="shared" si="2"/>
        <v>0</v>
      </c>
      <c r="AE5" s="30">
        <f t="shared" ref="AE5:AE22" si="9">S5</f>
        <v>0</v>
      </c>
      <c r="AF5" s="30">
        <v>200</v>
      </c>
      <c r="AG5" s="30">
        <v>0</v>
      </c>
      <c r="AH5" s="30">
        <v>0</v>
      </c>
      <c r="AI5" s="41">
        <f t="shared" si="3"/>
        <v>3700</v>
      </c>
      <c r="AJ5" s="41">
        <f t="shared" si="4"/>
        <v>0</v>
      </c>
      <c r="AK5" s="42">
        <f t="shared" si="5"/>
        <v>0</v>
      </c>
      <c r="AL5" s="42">
        <f t="shared" si="6"/>
        <v>0</v>
      </c>
      <c r="AM5" s="42"/>
      <c r="AN5" s="42">
        <v>443.52</v>
      </c>
      <c r="AO5" s="41">
        <f t="shared" si="7"/>
        <v>443.52</v>
      </c>
      <c r="AP5" s="43">
        <f t="shared" si="8"/>
        <v>3256.48</v>
      </c>
      <c r="AQ5" s="44"/>
      <c r="AR5" s="1" t="s">
        <v>50</v>
      </c>
    </row>
    <row r="6" s="1" customFormat="1" ht="33" customHeight="1" spans="1:43">
      <c r="A6" s="10">
        <f t="shared" si="0"/>
        <v>3</v>
      </c>
      <c r="B6" s="19" t="s">
        <v>51</v>
      </c>
      <c r="C6" s="12" t="s">
        <v>52</v>
      </c>
      <c r="D6" s="13">
        <v>44757</v>
      </c>
      <c r="E6" s="14" t="s">
        <v>46</v>
      </c>
      <c r="F6" s="15">
        <v>30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31"/>
      <c r="U6" s="30">
        <v>1400</v>
      </c>
      <c r="V6" s="30">
        <v>100</v>
      </c>
      <c r="W6" s="30">
        <v>200</v>
      </c>
      <c r="X6" s="30">
        <v>200</v>
      </c>
      <c r="Y6" s="30">
        <v>200</v>
      </c>
      <c r="Z6" s="30">
        <v>200</v>
      </c>
      <c r="AA6" s="30">
        <v>300</v>
      </c>
      <c r="AB6" s="30">
        <f t="shared" si="1"/>
        <v>2600</v>
      </c>
      <c r="AC6" s="30"/>
      <c r="AD6" s="30">
        <f t="shared" si="2"/>
        <v>0</v>
      </c>
      <c r="AE6" s="30">
        <f t="shared" si="9"/>
        <v>0</v>
      </c>
      <c r="AF6" s="30">
        <v>0</v>
      </c>
      <c r="AG6" s="30">
        <v>0</v>
      </c>
      <c r="AH6" s="30">
        <v>0</v>
      </c>
      <c r="AI6" s="41">
        <f t="shared" si="3"/>
        <v>2600</v>
      </c>
      <c r="AJ6" s="41">
        <f t="shared" si="4"/>
        <v>0</v>
      </c>
      <c r="AK6" s="42">
        <f t="shared" si="5"/>
        <v>0</v>
      </c>
      <c r="AL6" s="42">
        <f t="shared" si="6"/>
        <v>0</v>
      </c>
      <c r="AM6" s="42"/>
      <c r="AN6" s="41">
        <v>0</v>
      </c>
      <c r="AO6" s="41">
        <f t="shared" si="7"/>
        <v>0</v>
      </c>
      <c r="AP6" s="43">
        <f t="shared" si="8"/>
        <v>2600</v>
      </c>
      <c r="AQ6" s="44"/>
    </row>
    <row r="7" s="1" customFormat="1" ht="33" customHeight="1" spans="1:43">
      <c r="A7" s="10">
        <f t="shared" si="0"/>
        <v>4</v>
      </c>
      <c r="B7" s="19" t="s">
        <v>53</v>
      </c>
      <c r="C7" s="20" t="s">
        <v>54</v>
      </c>
      <c r="D7" s="13">
        <v>44757</v>
      </c>
      <c r="E7" s="14" t="s">
        <v>46</v>
      </c>
      <c r="F7" s="15">
        <v>30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29" t="s">
        <v>55</v>
      </c>
      <c r="U7" s="30">
        <v>1500</v>
      </c>
      <c r="V7" s="30">
        <v>100</v>
      </c>
      <c r="W7" s="30">
        <v>200</v>
      </c>
      <c r="X7" s="30">
        <v>200</v>
      </c>
      <c r="Y7" s="30">
        <v>200</v>
      </c>
      <c r="Z7" s="30">
        <v>200</v>
      </c>
      <c r="AA7" s="30">
        <v>100</v>
      </c>
      <c r="AB7" s="30">
        <f t="shared" si="1"/>
        <v>2500</v>
      </c>
      <c r="AC7" s="30">
        <v>406</v>
      </c>
      <c r="AD7" s="30">
        <f t="shared" si="2"/>
        <v>0</v>
      </c>
      <c r="AE7" s="30">
        <f t="shared" si="9"/>
        <v>0</v>
      </c>
      <c r="AF7" s="30">
        <v>0</v>
      </c>
      <c r="AG7" s="30">
        <v>0</v>
      </c>
      <c r="AH7" s="30">
        <v>0</v>
      </c>
      <c r="AI7" s="41">
        <f t="shared" si="3"/>
        <v>2906</v>
      </c>
      <c r="AJ7" s="41">
        <f t="shared" si="4"/>
        <v>0</v>
      </c>
      <c r="AK7" s="42">
        <f t="shared" si="5"/>
        <v>0</v>
      </c>
      <c r="AL7" s="42">
        <f t="shared" si="6"/>
        <v>0</v>
      </c>
      <c r="AM7" s="42"/>
      <c r="AN7" s="41">
        <v>0</v>
      </c>
      <c r="AO7" s="41">
        <f t="shared" si="7"/>
        <v>0</v>
      </c>
      <c r="AP7" s="43">
        <f t="shared" si="8"/>
        <v>2906</v>
      </c>
      <c r="AQ7" s="44"/>
    </row>
    <row r="8" s="1" customFormat="1" ht="33" customHeight="1" spans="1:43">
      <c r="A8" s="10">
        <f t="shared" si="0"/>
        <v>5</v>
      </c>
      <c r="B8" s="19" t="s">
        <v>56</v>
      </c>
      <c r="C8" s="20" t="s">
        <v>54</v>
      </c>
      <c r="D8" s="13">
        <v>44757</v>
      </c>
      <c r="E8" s="14" t="s">
        <v>46</v>
      </c>
      <c r="F8" s="15">
        <v>30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29" t="s">
        <v>55</v>
      </c>
      <c r="U8" s="30">
        <v>1400</v>
      </c>
      <c r="V8" s="30">
        <v>100</v>
      </c>
      <c r="W8" s="30">
        <v>200</v>
      </c>
      <c r="X8" s="30">
        <v>200</v>
      </c>
      <c r="Y8" s="30">
        <v>200</v>
      </c>
      <c r="Z8" s="30">
        <v>200</v>
      </c>
      <c r="AA8" s="30">
        <v>100</v>
      </c>
      <c r="AB8" s="30">
        <f t="shared" si="1"/>
        <v>2400</v>
      </c>
      <c r="AC8" s="30">
        <v>406</v>
      </c>
      <c r="AD8" s="30">
        <f t="shared" si="2"/>
        <v>0</v>
      </c>
      <c r="AE8" s="30">
        <f t="shared" si="9"/>
        <v>0</v>
      </c>
      <c r="AF8" s="30">
        <v>0</v>
      </c>
      <c r="AG8" s="30">
        <v>0</v>
      </c>
      <c r="AH8" s="30">
        <v>0</v>
      </c>
      <c r="AI8" s="41">
        <f t="shared" si="3"/>
        <v>2806</v>
      </c>
      <c r="AJ8" s="41">
        <f t="shared" si="4"/>
        <v>0</v>
      </c>
      <c r="AK8" s="42">
        <f t="shared" si="5"/>
        <v>0</v>
      </c>
      <c r="AL8" s="42">
        <f t="shared" si="6"/>
        <v>0</v>
      </c>
      <c r="AM8" s="42">
        <v>0</v>
      </c>
      <c r="AN8" s="41">
        <v>0</v>
      </c>
      <c r="AO8" s="41">
        <f t="shared" si="7"/>
        <v>0</v>
      </c>
      <c r="AP8" s="43">
        <f t="shared" si="8"/>
        <v>2806</v>
      </c>
      <c r="AQ8" s="44"/>
    </row>
    <row r="9" s="1" customFormat="1" ht="33" customHeight="1" spans="1:43">
      <c r="A9" s="10">
        <f t="shared" si="0"/>
        <v>6</v>
      </c>
      <c r="B9" s="19" t="s">
        <v>57</v>
      </c>
      <c r="C9" s="20" t="s">
        <v>58</v>
      </c>
      <c r="D9" s="13">
        <v>44757</v>
      </c>
      <c r="E9" s="14" t="s">
        <v>46</v>
      </c>
      <c r="F9" s="15">
        <v>30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29" t="s">
        <v>55</v>
      </c>
      <c r="U9" s="30">
        <v>1500</v>
      </c>
      <c r="V9" s="30">
        <v>100</v>
      </c>
      <c r="W9" s="30">
        <v>200</v>
      </c>
      <c r="X9" s="30">
        <v>200</v>
      </c>
      <c r="Y9" s="30">
        <v>200</v>
      </c>
      <c r="Z9" s="30">
        <v>200</v>
      </c>
      <c r="AA9" s="30">
        <v>200</v>
      </c>
      <c r="AB9" s="30">
        <f t="shared" si="1"/>
        <v>2600</v>
      </c>
      <c r="AC9" s="30">
        <v>406</v>
      </c>
      <c r="AD9" s="30">
        <f t="shared" si="2"/>
        <v>0</v>
      </c>
      <c r="AE9" s="30">
        <f t="shared" si="9"/>
        <v>0</v>
      </c>
      <c r="AF9" s="30">
        <v>0</v>
      </c>
      <c r="AG9" s="30">
        <v>0</v>
      </c>
      <c r="AH9" s="30">
        <v>0</v>
      </c>
      <c r="AI9" s="41">
        <f t="shared" si="3"/>
        <v>3006</v>
      </c>
      <c r="AJ9" s="41">
        <f t="shared" si="4"/>
        <v>0</v>
      </c>
      <c r="AK9" s="42">
        <f t="shared" si="5"/>
        <v>0</v>
      </c>
      <c r="AL9" s="42">
        <f t="shared" si="6"/>
        <v>0</v>
      </c>
      <c r="AM9" s="42">
        <v>0</v>
      </c>
      <c r="AN9" s="41">
        <v>0</v>
      </c>
      <c r="AO9" s="41">
        <f t="shared" si="7"/>
        <v>0</v>
      </c>
      <c r="AP9" s="43">
        <f t="shared" si="8"/>
        <v>3006</v>
      </c>
      <c r="AQ9" s="44"/>
    </row>
    <row r="10" s="1" customFormat="1" ht="33" customHeight="1" spans="1:43">
      <c r="A10" s="10">
        <f t="shared" si="0"/>
        <v>7</v>
      </c>
      <c r="B10" s="19" t="s">
        <v>59</v>
      </c>
      <c r="C10" s="20" t="s">
        <v>54</v>
      </c>
      <c r="D10" s="13">
        <v>44757</v>
      </c>
      <c r="E10" s="14" t="s">
        <v>46</v>
      </c>
      <c r="F10" s="15">
        <v>30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29" t="s">
        <v>55</v>
      </c>
      <c r="U10" s="30">
        <v>1300</v>
      </c>
      <c r="V10" s="30">
        <v>150</v>
      </c>
      <c r="W10" s="30">
        <v>200</v>
      </c>
      <c r="X10" s="30">
        <v>200</v>
      </c>
      <c r="Y10" s="30">
        <v>200</v>
      </c>
      <c r="Z10" s="30">
        <v>100</v>
      </c>
      <c r="AA10" s="30">
        <v>100</v>
      </c>
      <c r="AB10" s="30">
        <f t="shared" si="1"/>
        <v>2250</v>
      </c>
      <c r="AC10" s="30">
        <v>406</v>
      </c>
      <c r="AD10" s="30">
        <f t="shared" si="2"/>
        <v>0</v>
      </c>
      <c r="AE10" s="30">
        <f t="shared" si="9"/>
        <v>0</v>
      </c>
      <c r="AF10" s="30">
        <v>0</v>
      </c>
      <c r="AG10" s="30">
        <v>0</v>
      </c>
      <c r="AH10" s="30">
        <v>0</v>
      </c>
      <c r="AI10" s="41">
        <f t="shared" si="3"/>
        <v>2656</v>
      </c>
      <c r="AJ10" s="41">
        <f t="shared" si="4"/>
        <v>0</v>
      </c>
      <c r="AK10" s="42">
        <f t="shared" si="5"/>
        <v>0</v>
      </c>
      <c r="AL10" s="42">
        <f t="shared" si="6"/>
        <v>0</v>
      </c>
      <c r="AM10" s="42">
        <v>0</v>
      </c>
      <c r="AN10" s="41">
        <v>0</v>
      </c>
      <c r="AO10" s="41">
        <f t="shared" si="7"/>
        <v>0</v>
      </c>
      <c r="AP10" s="43">
        <f t="shared" si="8"/>
        <v>2656</v>
      </c>
      <c r="AQ10" s="44"/>
    </row>
    <row r="11" s="1" customFormat="1" ht="25" customHeight="1" spans="1:43">
      <c r="A11" s="10">
        <f t="shared" si="0"/>
        <v>8</v>
      </c>
      <c r="B11" s="19" t="s">
        <v>60</v>
      </c>
      <c r="C11" s="21" t="s">
        <v>61</v>
      </c>
      <c r="D11" s="18">
        <v>44774</v>
      </c>
      <c r="E11" s="14" t="s">
        <v>46</v>
      </c>
      <c r="F11" s="15">
        <v>30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29"/>
      <c r="U11" s="30">
        <v>1500</v>
      </c>
      <c r="V11" s="30">
        <v>100</v>
      </c>
      <c r="W11" s="30">
        <v>200</v>
      </c>
      <c r="X11" s="30">
        <v>200</v>
      </c>
      <c r="Y11" s="30">
        <v>200</v>
      </c>
      <c r="Z11" s="30">
        <v>200</v>
      </c>
      <c r="AA11" s="30">
        <v>400</v>
      </c>
      <c r="AB11" s="30">
        <f t="shared" si="1"/>
        <v>2800</v>
      </c>
      <c r="AC11" s="30"/>
      <c r="AD11" s="30">
        <f t="shared" si="2"/>
        <v>0</v>
      </c>
      <c r="AE11" s="30">
        <f t="shared" si="9"/>
        <v>0</v>
      </c>
      <c r="AF11" s="30">
        <v>0</v>
      </c>
      <c r="AG11" s="30">
        <v>0</v>
      </c>
      <c r="AH11" s="30">
        <v>0</v>
      </c>
      <c r="AI11" s="41">
        <f t="shared" si="3"/>
        <v>2800</v>
      </c>
      <c r="AJ11" s="41">
        <f t="shared" si="4"/>
        <v>0</v>
      </c>
      <c r="AK11" s="42">
        <f t="shared" si="5"/>
        <v>0</v>
      </c>
      <c r="AL11" s="42">
        <f t="shared" si="6"/>
        <v>0</v>
      </c>
      <c r="AM11" s="42">
        <v>0</v>
      </c>
      <c r="AN11" s="42">
        <v>0</v>
      </c>
      <c r="AO11" s="41">
        <f t="shared" si="7"/>
        <v>0</v>
      </c>
      <c r="AP11" s="43">
        <f t="shared" si="8"/>
        <v>2800</v>
      </c>
      <c r="AQ11" s="44"/>
    </row>
    <row r="12" s="1" customFormat="1" ht="25" customHeight="1" spans="1:43">
      <c r="A12" s="10">
        <f t="shared" si="0"/>
        <v>9</v>
      </c>
      <c r="B12" s="19" t="s">
        <v>62</v>
      </c>
      <c r="C12" s="17" t="s">
        <v>63</v>
      </c>
      <c r="D12" s="18">
        <v>44805</v>
      </c>
      <c r="E12" s="21" t="s">
        <v>64</v>
      </c>
      <c r="F12" s="15">
        <v>30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29"/>
      <c r="U12" s="30">
        <v>1500</v>
      </c>
      <c r="V12" s="30">
        <v>100</v>
      </c>
      <c r="W12" s="30">
        <v>200</v>
      </c>
      <c r="X12" s="30">
        <v>200</v>
      </c>
      <c r="Y12" s="30">
        <v>200</v>
      </c>
      <c r="Z12" s="30">
        <v>0</v>
      </c>
      <c r="AA12" s="30">
        <v>300</v>
      </c>
      <c r="AB12" s="30">
        <f t="shared" si="1"/>
        <v>2500</v>
      </c>
      <c r="AC12" s="30"/>
      <c r="AD12" s="30">
        <f t="shared" si="2"/>
        <v>0</v>
      </c>
      <c r="AE12" s="30">
        <f t="shared" si="9"/>
        <v>0</v>
      </c>
      <c r="AF12" s="30">
        <v>0</v>
      </c>
      <c r="AG12" s="30">
        <v>0</v>
      </c>
      <c r="AH12" s="30">
        <v>0</v>
      </c>
      <c r="AI12" s="41">
        <f t="shared" si="3"/>
        <v>2500</v>
      </c>
      <c r="AJ12" s="41">
        <f t="shared" si="4"/>
        <v>0</v>
      </c>
      <c r="AK12" s="42">
        <f t="shared" si="5"/>
        <v>0</v>
      </c>
      <c r="AL12" s="42">
        <f t="shared" si="6"/>
        <v>0</v>
      </c>
      <c r="AM12" s="42">
        <v>0</v>
      </c>
      <c r="AN12" s="42">
        <v>0</v>
      </c>
      <c r="AO12" s="41">
        <f t="shared" si="7"/>
        <v>0</v>
      </c>
      <c r="AP12" s="43">
        <f t="shared" si="8"/>
        <v>2500</v>
      </c>
      <c r="AQ12" s="44"/>
    </row>
    <row r="13" s="1" customFormat="1" ht="25" customHeight="1" spans="1:43">
      <c r="A13" s="10">
        <f t="shared" si="0"/>
        <v>10</v>
      </c>
      <c r="B13" s="19" t="s">
        <v>65</v>
      </c>
      <c r="C13" s="21" t="s">
        <v>52</v>
      </c>
      <c r="D13" s="18">
        <v>44808</v>
      </c>
      <c r="E13" s="14" t="s">
        <v>46</v>
      </c>
      <c r="F13" s="15">
        <v>30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31"/>
      <c r="U13" s="30">
        <v>1500</v>
      </c>
      <c r="V13" s="30">
        <v>100</v>
      </c>
      <c r="W13" s="30">
        <v>200</v>
      </c>
      <c r="X13" s="30">
        <v>200</v>
      </c>
      <c r="Y13" s="30">
        <v>200</v>
      </c>
      <c r="Z13" s="30">
        <v>200</v>
      </c>
      <c r="AA13" s="30">
        <v>200</v>
      </c>
      <c r="AB13" s="30">
        <f t="shared" si="1"/>
        <v>2600</v>
      </c>
      <c r="AC13" s="30"/>
      <c r="AD13" s="30">
        <f t="shared" si="2"/>
        <v>0</v>
      </c>
      <c r="AE13" s="30">
        <f t="shared" si="9"/>
        <v>0</v>
      </c>
      <c r="AF13" s="30">
        <v>0</v>
      </c>
      <c r="AG13" s="30">
        <v>0</v>
      </c>
      <c r="AH13" s="30">
        <v>0</v>
      </c>
      <c r="AI13" s="41">
        <f t="shared" si="3"/>
        <v>2600</v>
      </c>
      <c r="AJ13" s="41">
        <f t="shared" si="4"/>
        <v>0</v>
      </c>
      <c r="AK13" s="42">
        <f t="shared" si="5"/>
        <v>0</v>
      </c>
      <c r="AL13" s="42">
        <f t="shared" si="6"/>
        <v>0</v>
      </c>
      <c r="AM13" s="42">
        <v>0</v>
      </c>
      <c r="AN13" s="42">
        <v>0</v>
      </c>
      <c r="AO13" s="41">
        <f t="shared" si="7"/>
        <v>0</v>
      </c>
      <c r="AP13" s="43">
        <f t="shared" si="8"/>
        <v>2600</v>
      </c>
      <c r="AQ13" s="44"/>
    </row>
    <row r="14" s="1" customFormat="1" ht="25" customHeight="1" spans="1:43">
      <c r="A14" s="10">
        <f t="shared" si="0"/>
        <v>11</v>
      </c>
      <c r="B14" s="19" t="s">
        <v>66</v>
      </c>
      <c r="C14" s="21" t="s">
        <v>67</v>
      </c>
      <c r="D14" s="18">
        <v>44986</v>
      </c>
      <c r="E14" s="14" t="s">
        <v>46</v>
      </c>
      <c r="F14" s="15">
        <v>30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31"/>
      <c r="U14" s="30">
        <v>1600</v>
      </c>
      <c r="V14" s="30">
        <v>100</v>
      </c>
      <c r="W14" s="30">
        <v>200</v>
      </c>
      <c r="X14" s="30">
        <v>200</v>
      </c>
      <c r="Y14" s="30">
        <v>200</v>
      </c>
      <c r="Z14" s="30">
        <v>200</v>
      </c>
      <c r="AA14" s="30">
        <v>200</v>
      </c>
      <c r="AB14" s="30">
        <f t="shared" si="1"/>
        <v>2700</v>
      </c>
      <c r="AC14" s="30"/>
      <c r="AD14" s="30">
        <f t="shared" si="2"/>
        <v>0</v>
      </c>
      <c r="AE14" s="30">
        <f t="shared" si="9"/>
        <v>0</v>
      </c>
      <c r="AF14" s="30">
        <v>0</v>
      </c>
      <c r="AG14" s="30">
        <v>0</v>
      </c>
      <c r="AH14" s="30">
        <v>0</v>
      </c>
      <c r="AI14" s="41">
        <f t="shared" si="3"/>
        <v>2700</v>
      </c>
      <c r="AJ14" s="41">
        <f t="shared" si="4"/>
        <v>0</v>
      </c>
      <c r="AK14" s="42">
        <f t="shared" si="5"/>
        <v>0</v>
      </c>
      <c r="AL14" s="42">
        <f t="shared" si="6"/>
        <v>0</v>
      </c>
      <c r="AM14" s="42">
        <v>0</v>
      </c>
      <c r="AN14" s="42">
        <v>0</v>
      </c>
      <c r="AO14" s="41">
        <f t="shared" si="7"/>
        <v>0</v>
      </c>
      <c r="AP14" s="43">
        <f t="shared" si="8"/>
        <v>2700</v>
      </c>
      <c r="AQ14" s="44"/>
    </row>
    <row r="15" s="1" customFormat="1" ht="25" customHeight="1" spans="1:43">
      <c r="A15" s="10">
        <f t="shared" si="0"/>
        <v>12</v>
      </c>
      <c r="B15" s="19" t="s">
        <v>68</v>
      </c>
      <c r="C15" s="21" t="s">
        <v>69</v>
      </c>
      <c r="D15" s="18">
        <v>44998</v>
      </c>
      <c r="E15" s="14" t="s">
        <v>46</v>
      </c>
      <c r="F15" s="15">
        <v>30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32"/>
      <c r="U15" s="30">
        <v>1500</v>
      </c>
      <c r="V15" s="30">
        <v>100</v>
      </c>
      <c r="W15" s="30">
        <v>200</v>
      </c>
      <c r="X15" s="30">
        <v>200</v>
      </c>
      <c r="Y15" s="30">
        <v>200</v>
      </c>
      <c r="Z15" s="30">
        <v>200</v>
      </c>
      <c r="AA15" s="30">
        <v>300</v>
      </c>
      <c r="AB15" s="30">
        <f t="shared" si="1"/>
        <v>2700</v>
      </c>
      <c r="AC15" s="30"/>
      <c r="AD15" s="30">
        <f t="shared" si="2"/>
        <v>0</v>
      </c>
      <c r="AE15" s="30">
        <f t="shared" si="9"/>
        <v>0</v>
      </c>
      <c r="AF15" s="30">
        <v>0</v>
      </c>
      <c r="AG15" s="30">
        <v>0</v>
      </c>
      <c r="AH15" s="30">
        <v>0</v>
      </c>
      <c r="AI15" s="41">
        <f t="shared" si="3"/>
        <v>2700</v>
      </c>
      <c r="AJ15" s="41">
        <f t="shared" si="4"/>
        <v>0</v>
      </c>
      <c r="AK15" s="42">
        <f t="shared" si="5"/>
        <v>0</v>
      </c>
      <c r="AL15" s="42">
        <f t="shared" si="6"/>
        <v>0</v>
      </c>
      <c r="AM15" s="42">
        <v>0</v>
      </c>
      <c r="AN15" s="42">
        <v>0</v>
      </c>
      <c r="AO15" s="41">
        <f t="shared" si="7"/>
        <v>0</v>
      </c>
      <c r="AP15" s="43">
        <f t="shared" si="8"/>
        <v>2700</v>
      </c>
      <c r="AQ15" s="44"/>
    </row>
    <row r="16" s="1" customFormat="1" ht="25" customHeight="1" spans="1:43">
      <c r="A16" s="10">
        <f t="shared" si="0"/>
        <v>13</v>
      </c>
      <c r="B16" s="19" t="s">
        <v>70</v>
      </c>
      <c r="C16" s="17" t="s">
        <v>71</v>
      </c>
      <c r="D16" s="18">
        <v>45125</v>
      </c>
      <c r="E16" s="14" t="s">
        <v>46</v>
      </c>
      <c r="F16" s="15">
        <v>30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29"/>
      <c r="U16" s="30">
        <v>2000</v>
      </c>
      <c r="V16" s="30">
        <v>900</v>
      </c>
      <c r="W16" s="30">
        <v>600</v>
      </c>
      <c r="X16" s="30">
        <v>300</v>
      </c>
      <c r="Y16" s="30">
        <v>100</v>
      </c>
      <c r="Z16" s="30">
        <v>100</v>
      </c>
      <c r="AA16" s="30">
        <v>500</v>
      </c>
      <c r="AB16" s="30">
        <f t="shared" si="1"/>
        <v>4500</v>
      </c>
      <c r="AC16" s="30"/>
      <c r="AD16" s="30">
        <f t="shared" si="2"/>
        <v>0</v>
      </c>
      <c r="AE16" s="30">
        <f t="shared" si="9"/>
        <v>0</v>
      </c>
      <c r="AF16" s="30">
        <v>0</v>
      </c>
      <c r="AG16" s="30">
        <v>0</v>
      </c>
      <c r="AH16" s="30">
        <v>0</v>
      </c>
      <c r="AI16" s="41">
        <f t="shared" si="3"/>
        <v>4500</v>
      </c>
      <c r="AJ16" s="41">
        <f t="shared" si="4"/>
        <v>0</v>
      </c>
      <c r="AK16" s="42">
        <f t="shared" si="5"/>
        <v>0</v>
      </c>
      <c r="AL16" s="42">
        <f t="shared" si="6"/>
        <v>0</v>
      </c>
      <c r="AM16" s="42">
        <v>0</v>
      </c>
      <c r="AN16" s="42">
        <v>0</v>
      </c>
      <c r="AO16" s="41">
        <f t="shared" si="7"/>
        <v>0</v>
      </c>
      <c r="AP16" s="43">
        <f t="shared" si="8"/>
        <v>4500</v>
      </c>
      <c r="AQ16" s="44"/>
    </row>
    <row r="17" s="1" customFormat="1" ht="28" customHeight="1" spans="1:43">
      <c r="A17" s="10">
        <f t="shared" si="0"/>
        <v>14</v>
      </c>
      <c r="B17" s="19" t="s">
        <v>72</v>
      </c>
      <c r="C17" s="20" t="s">
        <v>54</v>
      </c>
      <c r="D17" s="13">
        <v>45170</v>
      </c>
      <c r="E17" s="14" t="s">
        <v>46</v>
      </c>
      <c r="F17" s="15">
        <v>30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29" t="s">
        <v>55</v>
      </c>
      <c r="U17" s="30">
        <v>1400</v>
      </c>
      <c r="V17" s="30">
        <v>100</v>
      </c>
      <c r="W17" s="30">
        <v>200</v>
      </c>
      <c r="X17" s="30">
        <v>200</v>
      </c>
      <c r="Y17" s="30">
        <v>200</v>
      </c>
      <c r="Z17" s="30">
        <v>200</v>
      </c>
      <c r="AA17" s="30">
        <v>100</v>
      </c>
      <c r="AB17" s="30">
        <f t="shared" si="1"/>
        <v>2400</v>
      </c>
      <c r="AC17" s="30">
        <v>406</v>
      </c>
      <c r="AD17" s="30">
        <f t="shared" si="2"/>
        <v>0</v>
      </c>
      <c r="AE17" s="30">
        <f t="shared" si="9"/>
        <v>0</v>
      </c>
      <c r="AF17" s="30">
        <v>0</v>
      </c>
      <c r="AG17" s="30">
        <v>0</v>
      </c>
      <c r="AH17" s="30">
        <v>0</v>
      </c>
      <c r="AI17" s="41">
        <f t="shared" si="3"/>
        <v>2806</v>
      </c>
      <c r="AJ17" s="41">
        <f t="shared" si="4"/>
        <v>0</v>
      </c>
      <c r="AK17" s="42">
        <f t="shared" si="5"/>
        <v>0</v>
      </c>
      <c r="AL17" s="42">
        <f t="shared" si="6"/>
        <v>0</v>
      </c>
      <c r="AM17" s="42">
        <v>0</v>
      </c>
      <c r="AN17" s="42">
        <v>0</v>
      </c>
      <c r="AO17" s="41">
        <f t="shared" si="7"/>
        <v>0</v>
      </c>
      <c r="AP17" s="43">
        <f t="shared" si="8"/>
        <v>2806</v>
      </c>
      <c r="AQ17" s="44"/>
    </row>
    <row r="18" s="1" customFormat="1" ht="24" customHeight="1" spans="1:43">
      <c r="A18" s="10">
        <f t="shared" si="0"/>
        <v>15</v>
      </c>
      <c r="B18" s="19" t="s">
        <v>73</v>
      </c>
      <c r="C18" s="21" t="s">
        <v>74</v>
      </c>
      <c r="D18" s="18">
        <v>45170</v>
      </c>
      <c r="E18" s="14" t="s">
        <v>46</v>
      </c>
      <c r="F18" s="15">
        <v>30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31"/>
      <c r="U18" s="33">
        <v>1100</v>
      </c>
      <c r="V18" s="33">
        <v>400</v>
      </c>
      <c r="W18" s="33">
        <v>300</v>
      </c>
      <c r="X18" s="33">
        <v>200</v>
      </c>
      <c r="Y18" s="33">
        <v>100</v>
      </c>
      <c r="Z18" s="33">
        <v>100</v>
      </c>
      <c r="AA18" s="33">
        <v>200</v>
      </c>
      <c r="AB18" s="30">
        <f t="shared" si="1"/>
        <v>2400</v>
      </c>
      <c r="AC18" s="30"/>
      <c r="AD18" s="30">
        <f t="shared" si="2"/>
        <v>0</v>
      </c>
      <c r="AE18" s="30">
        <f t="shared" si="9"/>
        <v>0</v>
      </c>
      <c r="AF18" s="30">
        <v>0</v>
      </c>
      <c r="AG18" s="30">
        <v>0</v>
      </c>
      <c r="AH18" s="30">
        <v>0</v>
      </c>
      <c r="AI18" s="41">
        <f t="shared" si="3"/>
        <v>2400</v>
      </c>
      <c r="AJ18" s="41">
        <f t="shared" si="4"/>
        <v>0</v>
      </c>
      <c r="AK18" s="42">
        <f t="shared" si="5"/>
        <v>0</v>
      </c>
      <c r="AL18" s="42">
        <f t="shared" si="6"/>
        <v>0</v>
      </c>
      <c r="AM18" s="42">
        <v>0</v>
      </c>
      <c r="AN18" s="42">
        <v>0</v>
      </c>
      <c r="AO18" s="41">
        <f t="shared" si="7"/>
        <v>0</v>
      </c>
      <c r="AP18" s="43">
        <f t="shared" si="8"/>
        <v>2400</v>
      </c>
      <c r="AQ18" s="44"/>
    </row>
    <row r="19" s="1" customFormat="1" ht="33" customHeight="1" spans="1:43">
      <c r="A19" s="10">
        <f t="shared" si="0"/>
        <v>16</v>
      </c>
      <c r="B19" s="19" t="s">
        <v>75</v>
      </c>
      <c r="C19" s="12" t="s">
        <v>69</v>
      </c>
      <c r="D19" s="18">
        <v>45203</v>
      </c>
      <c r="E19" s="14" t="s">
        <v>46</v>
      </c>
      <c r="F19" s="15">
        <v>30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29"/>
      <c r="U19" s="30">
        <v>1500</v>
      </c>
      <c r="V19" s="30">
        <v>100</v>
      </c>
      <c r="W19" s="30">
        <v>200</v>
      </c>
      <c r="X19" s="30">
        <v>200</v>
      </c>
      <c r="Y19" s="30">
        <v>200</v>
      </c>
      <c r="Z19" s="30">
        <v>200</v>
      </c>
      <c r="AA19" s="30">
        <v>300</v>
      </c>
      <c r="AB19" s="30">
        <f t="shared" si="1"/>
        <v>2700</v>
      </c>
      <c r="AC19" s="30"/>
      <c r="AD19" s="30">
        <f t="shared" si="2"/>
        <v>0</v>
      </c>
      <c r="AE19" s="30">
        <f t="shared" si="9"/>
        <v>0</v>
      </c>
      <c r="AF19" s="30">
        <v>0</v>
      </c>
      <c r="AG19" s="30">
        <v>0</v>
      </c>
      <c r="AH19" s="30">
        <v>0</v>
      </c>
      <c r="AI19" s="41">
        <f t="shared" si="3"/>
        <v>2700</v>
      </c>
      <c r="AJ19" s="41">
        <f t="shared" si="4"/>
        <v>0</v>
      </c>
      <c r="AK19" s="42">
        <f t="shared" si="5"/>
        <v>0</v>
      </c>
      <c r="AL19" s="42">
        <f t="shared" si="6"/>
        <v>0</v>
      </c>
      <c r="AM19" s="42">
        <v>0</v>
      </c>
      <c r="AN19" s="42">
        <v>0</v>
      </c>
      <c r="AO19" s="41">
        <f t="shared" si="7"/>
        <v>0</v>
      </c>
      <c r="AP19" s="43">
        <f t="shared" si="8"/>
        <v>2700</v>
      </c>
      <c r="AQ19" s="44"/>
    </row>
    <row r="20" s="1" customFormat="1" ht="33" customHeight="1" spans="1:43">
      <c r="A20" s="10">
        <f t="shared" si="0"/>
        <v>17</v>
      </c>
      <c r="B20" s="19" t="s">
        <v>76</v>
      </c>
      <c r="C20" s="22" t="s">
        <v>69</v>
      </c>
      <c r="D20" s="23">
        <v>45398</v>
      </c>
      <c r="E20" s="22" t="s">
        <v>46</v>
      </c>
      <c r="F20" s="15">
        <v>30</v>
      </c>
      <c r="G20" s="16">
        <v>0</v>
      </c>
      <c r="H20" s="16">
        <v>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22" t="s">
        <v>77</v>
      </c>
      <c r="U20" s="30">
        <v>1500</v>
      </c>
      <c r="V20" s="30">
        <v>100</v>
      </c>
      <c r="W20" s="30">
        <v>200</v>
      </c>
      <c r="X20" s="30">
        <v>200</v>
      </c>
      <c r="Y20" s="30">
        <v>200</v>
      </c>
      <c r="Z20" s="30">
        <v>200</v>
      </c>
      <c r="AA20" s="30">
        <v>300</v>
      </c>
      <c r="AB20" s="30">
        <f t="shared" si="1"/>
        <v>2700</v>
      </c>
      <c r="AC20" s="30"/>
      <c r="AD20" s="30">
        <f t="shared" si="2"/>
        <v>0</v>
      </c>
      <c r="AE20" s="30">
        <f t="shared" si="9"/>
        <v>0</v>
      </c>
      <c r="AF20" s="30">
        <v>0</v>
      </c>
      <c r="AG20" s="30">
        <v>0</v>
      </c>
      <c r="AH20" s="30">
        <v>0</v>
      </c>
      <c r="AI20" s="41">
        <f t="shared" si="3"/>
        <v>2700</v>
      </c>
      <c r="AJ20" s="41">
        <f t="shared" si="4"/>
        <v>4</v>
      </c>
      <c r="AK20" s="42">
        <f t="shared" si="5"/>
        <v>360</v>
      </c>
      <c r="AL20" s="42">
        <f t="shared" si="6"/>
        <v>0</v>
      </c>
      <c r="AM20" s="42">
        <v>0</v>
      </c>
      <c r="AN20" s="42">
        <v>0</v>
      </c>
      <c r="AO20" s="41">
        <f t="shared" si="7"/>
        <v>360</v>
      </c>
      <c r="AP20" s="43">
        <f t="shared" si="8"/>
        <v>2340</v>
      </c>
      <c r="AQ20" s="44"/>
    </row>
    <row r="21" s="1" customFormat="1" ht="61" customHeight="1" spans="1:43">
      <c r="A21" s="10">
        <f t="shared" si="0"/>
        <v>18</v>
      </c>
      <c r="B21" s="5" t="s">
        <v>78</v>
      </c>
      <c r="C21" s="22" t="s">
        <v>69</v>
      </c>
      <c r="D21" s="23">
        <v>45546</v>
      </c>
      <c r="E21" s="22" t="s">
        <v>46</v>
      </c>
      <c r="F21" s="15">
        <v>30</v>
      </c>
      <c r="G21" s="16">
        <v>0</v>
      </c>
      <c r="H21" s="16"/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22"/>
      <c r="U21" s="30">
        <v>2300</v>
      </c>
      <c r="V21" s="30">
        <v>100</v>
      </c>
      <c r="W21" s="30">
        <v>200</v>
      </c>
      <c r="X21" s="30">
        <v>200</v>
      </c>
      <c r="Y21" s="30">
        <v>200</v>
      </c>
      <c r="Z21" s="30">
        <v>200</v>
      </c>
      <c r="AA21" s="30">
        <v>300</v>
      </c>
      <c r="AB21" s="30">
        <f t="shared" si="1"/>
        <v>3500</v>
      </c>
      <c r="AC21" s="30"/>
      <c r="AD21" s="30">
        <f t="shared" si="2"/>
        <v>0</v>
      </c>
      <c r="AE21" s="30">
        <f t="shared" si="9"/>
        <v>0</v>
      </c>
      <c r="AF21" s="30">
        <v>0</v>
      </c>
      <c r="AG21" s="30">
        <v>0</v>
      </c>
      <c r="AH21" s="30">
        <v>0</v>
      </c>
      <c r="AI21" s="41">
        <f t="shared" si="3"/>
        <v>3500</v>
      </c>
      <c r="AJ21" s="41">
        <f t="shared" si="4"/>
        <v>0</v>
      </c>
      <c r="AK21" s="42">
        <f t="shared" si="5"/>
        <v>0</v>
      </c>
      <c r="AL21" s="42">
        <f t="shared" si="6"/>
        <v>0</v>
      </c>
      <c r="AM21" s="42">
        <v>0</v>
      </c>
      <c r="AN21" s="42">
        <v>0</v>
      </c>
      <c r="AO21" s="41">
        <f t="shared" si="7"/>
        <v>0</v>
      </c>
      <c r="AP21" s="43">
        <f t="shared" si="8"/>
        <v>3500</v>
      </c>
      <c r="AQ21" s="44"/>
    </row>
    <row r="22" s="1" customFormat="1" ht="45" customHeight="1" spans="1:43">
      <c r="A22" s="10">
        <f t="shared" si="0"/>
        <v>19</v>
      </c>
      <c r="B22" s="22" t="s">
        <v>79</v>
      </c>
      <c r="C22" s="22" t="s">
        <v>74</v>
      </c>
      <c r="D22" s="24">
        <v>45717</v>
      </c>
      <c r="E22" s="25" t="s">
        <v>46</v>
      </c>
      <c r="F22" s="15">
        <v>30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22"/>
      <c r="U22" s="30">
        <v>1500</v>
      </c>
      <c r="V22" s="30">
        <v>100</v>
      </c>
      <c r="W22" s="30">
        <v>200</v>
      </c>
      <c r="X22" s="30">
        <v>200</v>
      </c>
      <c r="Y22" s="30">
        <v>200</v>
      </c>
      <c r="Z22" s="30">
        <v>200</v>
      </c>
      <c r="AA22" s="30">
        <v>200</v>
      </c>
      <c r="AB22" s="30">
        <f t="shared" si="1"/>
        <v>2600</v>
      </c>
      <c r="AC22" s="39"/>
      <c r="AD22" s="30">
        <f t="shared" si="2"/>
        <v>0</v>
      </c>
      <c r="AE22" s="30">
        <f t="shared" si="9"/>
        <v>0</v>
      </c>
      <c r="AF22" s="40">
        <v>0</v>
      </c>
      <c r="AG22" s="40">
        <v>0</v>
      </c>
      <c r="AH22" s="40">
        <v>0</v>
      </c>
      <c r="AI22" s="41">
        <f t="shared" si="3"/>
        <v>2600</v>
      </c>
      <c r="AJ22" s="41">
        <f t="shared" si="4"/>
        <v>0</v>
      </c>
      <c r="AK22" s="42">
        <f t="shared" si="5"/>
        <v>0</v>
      </c>
      <c r="AL22" s="42">
        <f t="shared" si="6"/>
        <v>0</v>
      </c>
      <c r="AM22" s="40">
        <v>0</v>
      </c>
      <c r="AN22" s="40">
        <v>0</v>
      </c>
      <c r="AO22" s="41">
        <f t="shared" si="7"/>
        <v>0</v>
      </c>
      <c r="AP22" s="43">
        <f t="shared" si="8"/>
        <v>2600</v>
      </c>
      <c r="AQ22" s="44"/>
    </row>
    <row r="23" s="1" customFormat="1" ht="45" customHeight="1" spans="1:43">
      <c r="A23" s="26"/>
      <c r="B23" s="5" t="s">
        <v>33</v>
      </c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34">
        <f t="shared" ref="U23:AP23" si="10">SUM(U4:U22)</f>
        <v>30200</v>
      </c>
      <c r="V23" s="34">
        <f t="shared" si="10"/>
        <v>3400</v>
      </c>
      <c r="W23" s="34">
        <f t="shared" si="10"/>
        <v>4700</v>
      </c>
      <c r="X23" s="34">
        <f t="shared" si="10"/>
        <v>4000</v>
      </c>
      <c r="Y23" s="34">
        <f t="shared" si="10"/>
        <v>3600</v>
      </c>
      <c r="Z23" s="34">
        <f t="shared" si="10"/>
        <v>3300</v>
      </c>
      <c r="AA23" s="34">
        <f t="shared" si="10"/>
        <v>4850</v>
      </c>
      <c r="AB23" s="34">
        <f t="shared" si="10"/>
        <v>54050</v>
      </c>
      <c r="AC23" s="34">
        <f t="shared" si="10"/>
        <v>2436</v>
      </c>
      <c r="AD23" s="34">
        <f t="shared" si="10"/>
        <v>0</v>
      </c>
      <c r="AE23" s="34">
        <f t="shared" si="10"/>
        <v>770</v>
      </c>
      <c r="AF23" s="34">
        <f t="shared" si="10"/>
        <v>400</v>
      </c>
      <c r="AG23" s="34">
        <f t="shared" si="10"/>
        <v>0</v>
      </c>
      <c r="AH23" s="34">
        <f t="shared" si="10"/>
        <v>0</v>
      </c>
      <c r="AI23" s="34">
        <f t="shared" si="10"/>
        <v>57656</v>
      </c>
      <c r="AJ23" s="34">
        <f t="shared" si="10"/>
        <v>4</v>
      </c>
      <c r="AK23" s="34">
        <f t="shared" si="10"/>
        <v>360</v>
      </c>
      <c r="AL23" s="34">
        <f t="shared" si="10"/>
        <v>0</v>
      </c>
      <c r="AM23" s="34">
        <f t="shared" si="10"/>
        <v>0</v>
      </c>
      <c r="AN23" s="34">
        <f t="shared" si="10"/>
        <v>443.52</v>
      </c>
      <c r="AO23" s="34">
        <f t="shared" si="10"/>
        <v>803.52</v>
      </c>
      <c r="AP23" s="34">
        <f t="shared" si="10"/>
        <v>56852.48</v>
      </c>
      <c r="AQ23" s="44"/>
    </row>
    <row r="25" s="1" customFormat="1" spans="1:42">
      <c r="A25" s="2"/>
      <c r="B25" s="3"/>
      <c r="C25" s="3"/>
      <c r="AP25" s="1">
        <f>AI23-AO23-AP23</f>
        <v>0</v>
      </c>
    </row>
  </sheetData>
  <mergeCells count="43">
    <mergeCell ref="U1:AQ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liberil</cp:lastModifiedBy>
  <dcterms:created xsi:type="dcterms:W3CDTF">2025-05-15T13:17:24Z</dcterms:created>
  <dcterms:modified xsi:type="dcterms:W3CDTF">2025-05-15T13:17:57Z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4C7C1356FE8B4D6F96C50A05973AA171_11</vt:lpwstr>
  </property>
  <property fmtid="{D5CDD505-2E9C-101B-9397-08002B2CF9AE}" pid="3" name="KSOProductBuildVer">
    <vt:lpwstr>2052-12.1.0.20784</vt:lpwstr>
  </property>
</Properties>
</file>