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7"/>
  </bookViews>
  <sheets>
    <sheet name="2024.11" sheetId="1" r:id="rId1"/>
    <sheet name="2024.12" sheetId="3" r:id="rId2"/>
    <sheet name="2025.01" sheetId="5" r:id="rId3"/>
    <sheet name="2025.02" sheetId="6" r:id="rId4"/>
    <sheet name="2025.03" sheetId="7" r:id="rId5"/>
    <sheet name="2025.04" sheetId="8" r:id="rId6"/>
    <sheet name="2025.05" sheetId="9" r:id="rId7"/>
    <sheet name="2025.06" sheetId="10" r:id="rId8"/>
  </sheets>
  <externalReferences>
    <externalReference r:id="rId9"/>
    <externalReference r:id="rId10"/>
    <externalReference r:id="rId11"/>
  </externalReferences>
  <definedNames>
    <definedName name="_xlnm._FilterDatabase" localSheetId="1" hidden="1">'2024.12'!$A$4:$S$26</definedName>
    <definedName name="_xlnm._FilterDatabase" localSheetId="2" hidden="1">'2025.01'!$A$4:$Q$30</definedName>
    <definedName name="_xlnm._FilterDatabase" localSheetId="3" hidden="1">'2025.02'!$A$4:$Q$32</definedName>
    <definedName name="_xlnm._FilterDatabase" localSheetId="4" hidden="1">'2025.03'!$A$4:$U$28</definedName>
    <definedName name="_xlnm._FilterDatabase" localSheetId="5" hidden="1">'2025.04'!$A$4:$U$28</definedName>
    <definedName name="_xlnm._FilterDatabase" localSheetId="6" hidden="1">'2025.05'!$A$4:$T$28</definedName>
    <definedName name="_xlnm._FilterDatabase" localSheetId="7" hidden="1">'2025.06'!$A$4:$T$29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M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3月9.07元、4月9.07元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M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自2025年3月份开始缴纳，每月4.61元，在6月份一次性扣除</t>
        </r>
      </text>
    </comment>
  </commentList>
</comments>
</file>

<file path=xl/sharedStrings.xml><?xml version="1.0" encoding="utf-8"?>
<sst xmlns="http://schemas.openxmlformats.org/spreadsheetml/2006/main" count="776" uniqueCount="121">
  <si>
    <t>2024年11月五险缴费明细表</t>
  </si>
  <si>
    <t xml:space="preserve">单位：上海中高后勤服务(集团)有限公司石河子分公司               
</t>
  </si>
  <si>
    <t>序号</t>
  </si>
  <si>
    <t>姓名</t>
  </si>
  <si>
    <t>身份证号码</t>
  </si>
  <si>
    <t>养老基数</t>
  </si>
  <si>
    <t>工伤基数</t>
  </si>
  <si>
    <t>失业基数</t>
  </si>
  <si>
    <t>医保基数</t>
  </si>
  <si>
    <t>养老保险</t>
  </si>
  <si>
    <t>工伤保险</t>
  </si>
  <si>
    <t>失业保险</t>
  </si>
  <si>
    <t>基本医疗保险费</t>
  </si>
  <si>
    <t>职工大额医疗互助保险</t>
  </si>
  <si>
    <t>合计</t>
  </si>
  <si>
    <t>五险明细合计</t>
  </si>
  <si>
    <t>单位
(16%)</t>
  </si>
  <si>
    <t>个人
(8%)</t>
  </si>
  <si>
    <t>单位（0.4%)</t>
  </si>
  <si>
    <t>单位（0.5%）</t>
  </si>
  <si>
    <t>个人（0.5%）</t>
  </si>
  <si>
    <t>单位(10%)</t>
  </si>
  <si>
    <t>个人
(2%)</t>
  </si>
  <si>
    <t>单位（0.25%）</t>
  </si>
  <si>
    <t>个人（0.25%）</t>
  </si>
  <si>
    <t>单位</t>
  </si>
  <si>
    <t>个人</t>
  </si>
  <si>
    <t>阿克孜·买买提</t>
  </si>
  <si>
    <t>653126198103080242</t>
  </si>
  <si>
    <t>4,999.00</t>
  </si>
  <si>
    <t>陈玲玲</t>
  </si>
  <si>
    <t>650300197305305964</t>
  </si>
  <si>
    <t>陈苗苗</t>
  </si>
  <si>
    <t>340321198612308923</t>
  </si>
  <si>
    <t>付能英</t>
  </si>
  <si>
    <t>513432197507120026</t>
  </si>
  <si>
    <t>贺宝珠</t>
  </si>
  <si>
    <t>65030019740503302X</t>
  </si>
  <si>
    <t>况勇</t>
  </si>
  <si>
    <t>65030019691201091X</t>
  </si>
  <si>
    <t>李春</t>
  </si>
  <si>
    <t>652826197902252322</t>
  </si>
  <si>
    <t>李惠玲</t>
  </si>
  <si>
    <t>620402197204290049</t>
  </si>
  <si>
    <t>刘芳</t>
  </si>
  <si>
    <t>650300196908151824</t>
  </si>
  <si>
    <t>刘文新</t>
  </si>
  <si>
    <t>650300196902122432</t>
  </si>
  <si>
    <t>刘雪梅</t>
  </si>
  <si>
    <t>650300197010235444</t>
  </si>
  <si>
    <t>龙霖</t>
  </si>
  <si>
    <t>650300197306114828</t>
  </si>
  <si>
    <t>米美沙</t>
  </si>
  <si>
    <t>659001197310080040</t>
  </si>
  <si>
    <t>聂珊珊</t>
  </si>
  <si>
    <t>411481200206213321</t>
  </si>
  <si>
    <t>牛文艳</t>
  </si>
  <si>
    <t>659001199901271841</t>
  </si>
  <si>
    <t>汪桂秀</t>
  </si>
  <si>
    <t>510623197703089224</t>
  </si>
  <si>
    <t>严涛</t>
  </si>
  <si>
    <t>654223197411201846</t>
  </si>
  <si>
    <t>杨俊霞</t>
  </si>
  <si>
    <t>65030019700602592X</t>
  </si>
  <si>
    <t>张海娥</t>
  </si>
  <si>
    <t>342221198007181043</t>
  </si>
  <si>
    <t>张玉静</t>
  </si>
  <si>
    <t>230229197504281247</t>
  </si>
  <si>
    <t>章四华</t>
  </si>
  <si>
    <t>650300197006015924</t>
  </si>
  <si>
    <t>2024年12月五险缴费明细表</t>
  </si>
  <si>
    <t>五险基数</t>
  </si>
  <si>
    <t>联系电话</t>
  </si>
  <si>
    <t>备注</t>
  </si>
  <si>
    <t>张玉静1月份需要增员，补缴12月份的费用</t>
  </si>
  <si>
    <t>在其他省份存在参保信息，12月份做了增员</t>
  </si>
  <si>
    <t>罗曼</t>
  </si>
  <si>
    <t>65900119920115592X</t>
  </si>
  <si>
    <t>潘新敏</t>
  </si>
  <si>
    <t>659001197911171220</t>
  </si>
  <si>
    <t>王梅</t>
  </si>
  <si>
    <t>659001197905240023</t>
  </si>
  <si>
    <t>周钰翔</t>
  </si>
  <si>
    <t>659001200408080318</t>
  </si>
  <si>
    <t>2025年01月五险缴费明细表</t>
  </si>
  <si>
    <t>顾龙华</t>
  </si>
  <si>
    <t>652324196603053839</t>
  </si>
  <si>
    <t>韩旭</t>
  </si>
  <si>
    <t>659001198812050049</t>
  </si>
  <si>
    <t>马靖宇</t>
  </si>
  <si>
    <t>65900119940623121X</t>
  </si>
  <si>
    <t>12月份医保补缴，个人扣除部分已电话和员工沟通</t>
  </si>
  <si>
    <t>12月份五险补缴，个人扣除费用已经和员工进行沟通</t>
  </si>
  <si>
    <t>2025年02月五险缴费明细表</t>
  </si>
  <si>
    <t>张海江</t>
  </si>
  <si>
    <t>411282198012270526</t>
  </si>
  <si>
    <t>补缴一月份的费用，已经和员工沟通个人扣除部分</t>
  </si>
  <si>
    <t>吴文香</t>
  </si>
  <si>
    <t>511922197604285124</t>
  </si>
  <si>
    <t>2025年03月五险一金缴费明细表</t>
  </si>
  <si>
    <t>公积金基数</t>
  </si>
  <si>
    <t>住房公积金</t>
  </si>
  <si>
    <t>公积金明细合计</t>
  </si>
  <si>
    <t>单位
(5%)</t>
  </si>
  <si>
    <t>个人
(5%)</t>
  </si>
  <si>
    <t>李嘉欣</t>
  </si>
  <si>
    <t>659001199704100920</t>
  </si>
  <si>
    <t>滕建琼</t>
  </si>
  <si>
    <t>659001197311060922</t>
  </si>
  <si>
    <t>2025年04月五险一金缴费明细表</t>
  </si>
  <si>
    <t>1427.96</t>
  </si>
  <si>
    <t>自2025年3月份开始产生退休后的大病险费用，每月9.07元，一次性扣除500元作为押金</t>
  </si>
  <si>
    <t>3629.75</t>
  </si>
  <si>
    <t>自2025年4月份开始产生退休后的大病险费用，每月3.57元，一次性扣除500元作为押金</t>
  </si>
  <si>
    <t>2025年05月五险一金缴费明细表</t>
  </si>
  <si>
    <t>侯彩霞</t>
  </si>
  <si>
    <t>654101198501102623</t>
  </si>
  <si>
    <t>邹洋</t>
  </si>
  <si>
    <t>654023199109245379</t>
  </si>
  <si>
    <t>2025年06月五险一金缴费明细表</t>
  </si>
  <si>
    <t>自2025年3月份开始产生退休后的大病险费用，每月4.61元，一次性扣除500元作为押金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</si>
</sst>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7" borderId="15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8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176" fontId="0" fillId="0" borderId="0" xfId="0" applyNumberFormat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shrinkToFi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176" fontId="3" fillId="4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Border="1">
      <alignment vertical="center"/>
    </xf>
    <xf numFmtId="176" fontId="0" fillId="4" borderId="1" xfId="0" applyNumberFormat="1" applyFill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176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4" fillId="0" borderId="6" xfId="0" applyNumberFormat="1" applyFont="1" applyFill="1" applyBorder="1" applyAlignment="1" applyProtection="1">
      <alignment horizontal="center" vertical="center" shrinkToFit="1"/>
    </xf>
    <xf numFmtId="0" fontId="4" fillId="0" borderId="3" xfId="0" applyNumberFormat="1" applyFont="1" applyFill="1" applyBorder="1" applyAlignment="1" applyProtection="1">
      <alignment horizontal="center" vertical="center" shrinkToFit="1"/>
    </xf>
    <xf numFmtId="0" fontId="0" fillId="0" borderId="1" xfId="0" applyBorder="1" applyAlignment="1" quotePrefix="1">
      <alignment horizontal="center" vertical="center"/>
    </xf>
    <xf numFmtId="0" fontId="0" fillId="2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www.wps.cn/officeDocument/2023/relationships/customStorage" Target="customStorage/customStorage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&#24180;11&#26376;&#33457;&#21517;&#20876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Administrator\Desktop\2025.4&#30707;&#27827;&#23376;&#20998;&#20844;&#21496;\&#24037;&#20260;&#20445;&#38505;_2025-03&#33267;2025-03_&#26410;&#30003;1&#25253;&#20449;&#24687;&#26126;&#3245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2844;&#24037;&#22522;&#26412;&#20859;&#32769;&#20445;&#38505;(&#20010;&#20154;&#32564;&#32435;)_2025-04&#33267;2025-04_&#26410;&#30003;&#25253;&#20449;&#24687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部"/>
      <sheetName val="新疆"/>
      <sheetName val="黑龙潭"/>
      <sheetName val="北辰"/>
      <sheetName val="冶专安宁"/>
      <sheetName val="国土（阳宗海）"/>
      <sheetName val="国土（经开） "/>
      <sheetName val="大理"/>
      <sheetName val="云大东陆"/>
      <sheetName val="应急厅"/>
      <sheetName val="交警支队"/>
      <sheetName val="体职院"/>
      <sheetName val="森林公安"/>
      <sheetName val="小龙潭矿务局"/>
      <sheetName val="五华公安"/>
      <sheetName val="党校"/>
      <sheetName val="云艺"/>
      <sheetName val="C标段"/>
      <sheetName val="小龙潭监狱"/>
      <sheetName val="昆明学院"/>
      <sheetName val="陆军学院"/>
      <sheetName val="点位二"/>
      <sheetName val="开放大学"/>
      <sheetName val="省委党校"/>
      <sheetName val="师大附中"/>
      <sheetName val="省二监"/>
      <sheetName val="昆明学院二期"/>
      <sheetName val="昆师路花名册"/>
      <sheetName val="烟草项目"/>
      <sheetName val="林职院"/>
      <sheetName val="生活区"/>
      <sheetName val="省二监二标段"/>
      <sheetName val="省三监"/>
      <sheetName val="海埂"/>
      <sheetName val="36中"/>
      <sheetName val="昌吉学院"/>
      <sheetName val="医科大学"/>
      <sheetName val="新疆大学"/>
      <sheetName val="石河子"/>
      <sheetName val="石河子 中区"/>
      <sheetName val="石河子南区"/>
      <sheetName val="石河子新北区"/>
      <sheetName val="轻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C1" t="str">
            <v>中高后勤服务（云南）有限公司</v>
          </cell>
        </row>
        <row r="3">
          <cell r="C3" t="str">
            <v>姓名</v>
          </cell>
          <cell r="D3" t="str">
            <v>性别</v>
          </cell>
          <cell r="E3" t="str">
            <v>入职日期</v>
          </cell>
          <cell r="F3" t="str">
            <v>岗位</v>
          </cell>
          <cell r="G3" t="str">
            <v>状态（试用/转正/离职）</v>
          </cell>
          <cell r="H3" t="str">
            <v>学历</v>
          </cell>
          <cell r="I3" t="str">
            <v>手机号（本人实名制）</v>
          </cell>
        </row>
        <row r="4">
          <cell r="C4" t="str">
            <v>田祥玉</v>
          </cell>
          <cell r="D4" t="str">
            <v>男</v>
          </cell>
          <cell r="E4" t="str">
            <v>2024.9.23</v>
          </cell>
          <cell r="F4" t="str">
            <v>项目经理</v>
          </cell>
          <cell r="G4" t="str">
            <v>试用</v>
          </cell>
          <cell r="H4" t="str">
            <v>本科</v>
          </cell>
          <cell r="I4">
            <v>13029611180</v>
          </cell>
        </row>
        <row r="5">
          <cell r="C5" t="str">
            <v>罗曼</v>
          </cell>
          <cell r="D5" t="str">
            <v>女</v>
          </cell>
          <cell r="E5" t="str">
            <v>项目助理</v>
          </cell>
          <cell r="F5">
            <v>45573</v>
          </cell>
          <cell r="G5" t="str">
            <v>试用</v>
          </cell>
          <cell r="H5" t="str">
            <v>本科</v>
          </cell>
          <cell r="I5">
            <v>18799074944</v>
          </cell>
        </row>
        <row r="6">
          <cell r="C6" t="str">
            <v>聂珊珊</v>
          </cell>
          <cell r="D6" t="str">
            <v>女</v>
          </cell>
          <cell r="E6" t="str">
            <v>项目助理</v>
          </cell>
          <cell r="F6">
            <v>45573</v>
          </cell>
          <cell r="G6" t="str">
            <v>试用</v>
          </cell>
          <cell r="H6" t="str">
            <v>本科</v>
          </cell>
          <cell r="I6">
            <v>15026227358</v>
          </cell>
        </row>
        <row r="7">
          <cell r="C7" t="str">
            <v>牛文艳</v>
          </cell>
          <cell r="D7" t="str">
            <v>女</v>
          </cell>
          <cell r="E7" t="str">
            <v>项目助理</v>
          </cell>
          <cell r="F7">
            <v>45587</v>
          </cell>
          <cell r="G7" t="str">
            <v>试用</v>
          </cell>
          <cell r="H7" t="str">
            <v>本科</v>
          </cell>
          <cell r="I7">
            <v>18299092553</v>
          </cell>
        </row>
        <row r="8">
          <cell r="C8" t="str">
            <v>许红鑫</v>
          </cell>
          <cell r="D8" t="str">
            <v>女</v>
          </cell>
          <cell r="E8" t="str">
            <v>项目助理</v>
          </cell>
          <cell r="F8">
            <v>45592</v>
          </cell>
          <cell r="G8" t="str">
            <v>试用</v>
          </cell>
          <cell r="H8" t="str">
            <v>本科</v>
          </cell>
          <cell r="I8">
            <v>18119257212</v>
          </cell>
        </row>
        <row r="9">
          <cell r="C9" t="str">
            <v>周钰翔</v>
          </cell>
          <cell r="D9" t="str">
            <v>男</v>
          </cell>
          <cell r="E9" t="str">
            <v>项目助理</v>
          </cell>
          <cell r="F9">
            <v>45617</v>
          </cell>
          <cell r="G9" t="str">
            <v>试用</v>
          </cell>
          <cell r="H9" t="str">
            <v>大专</v>
          </cell>
          <cell r="I9">
            <v>18119293062</v>
          </cell>
        </row>
        <row r="10">
          <cell r="C10" t="str">
            <v>马燕红</v>
          </cell>
          <cell r="D10" t="str">
            <v>女</v>
          </cell>
          <cell r="E10" t="str">
            <v>项目助理</v>
          </cell>
          <cell r="F10">
            <v>45614</v>
          </cell>
          <cell r="G10" t="str">
            <v>试用</v>
          </cell>
          <cell r="H10" t="str">
            <v>大专</v>
          </cell>
          <cell r="I10">
            <v>18009937807</v>
          </cell>
        </row>
      </sheetData>
      <sheetData sheetId="39">
        <row r="1">
          <cell r="C1" t="str">
            <v>中高后勤服务（云南）有限公司</v>
          </cell>
        </row>
        <row r="3">
          <cell r="C3" t="str">
            <v>姓名</v>
          </cell>
          <cell r="D3" t="str">
            <v>性别</v>
          </cell>
          <cell r="E3" t="str">
            <v>入职日期</v>
          </cell>
          <cell r="F3" t="str">
            <v>岗位</v>
          </cell>
          <cell r="G3" t="str">
            <v>状态（试用/转正/离职）</v>
          </cell>
          <cell r="H3" t="str">
            <v>学历</v>
          </cell>
          <cell r="I3" t="str">
            <v>手机号（本人实名制）</v>
          </cell>
        </row>
        <row r="4">
          <cell r="C4" t="str">
            <v>杨英奎</v>
          </cell>
          <cell r="D4" t="str">
            <v>男</v>
          </cell>
          <cell r="E4">
            <v>45597</v>
          </cell>
          <cell r="F4" t="str">
            <v>门岗</v>
          </cell>
          <cell r="G4" t="str">
            <v>试用</v>
          </cell>
          <cell r="H4" t="str">
            <v>初中</v>
          </cell>
          <cell r="I4">
            <v>13150407591</v>
          </cell>
        </row>
        <row r="5">
          <cell r="C5" t="str">
            <v>王桂玲</v>
          </cell>
          <cell r="D5" t="str">
            <v>女</v>
          </cell>
          <cell r="E5">
            <v>45597</v>
          </cell>
          <cell r="F5" t="str">
            <v>门岗兼保洁</v>
          </cell>
          <cell r="G5" t="str">
            <v>离职</v>
          </cell>
          <cell r="H5" t="str">
            <v>初中</v>
          </cell>
          <cell r="I5">
            <v>15352601613</v>
          </cell>
        </row>
        <row r="6">
          <cell r="C6" t="str">
            <v>赵新友</v>
          </cell>
          <cell r="D6" t="str">
            <v>男</v>
          </cell>
          <cell r="E6">
            <v>45597</v>
          </cell>
          <cell r="F6" t="str">
            <v>门岗</v>
          </cell>
          <cell r="G6" t="str">
            <v>试用</v>
          </cell>
          <cell r="H6" t="str">
            <v>高中</v>
          </cell>
          <cell r="I6">
            <v>18799795028</v>
          </cell>
        </row>
        <row r="7">
          <cell r="C7" t="str">
            <v>李敏</v>
          </cell>
          <cell r="D7" t="str">
            <v>女</v>
          </cell>
          <cell r="E7">
            <v>45597</v>
          </cell>
          <cell r="F7" t="str">
            <v>保洁</v>
          </cell>
          <cell r="G7" t="str">
            <v>试用</v>
          </cell>
          <cell r="H7" t="str">
            <v>高中</v>
          </cell>
          <cell r="I7">
            <v>18935706306</v>
          </cell>
        </row>
        <row r="8">
          <cell r="C8" t="str">
            <v>李华</v>
          </cell>
          <cell r="D8" t="str">
            <v>女</v>
          </cell>
          <cell r="E8">
            <v>45597</v>
          </cell>
          <cell r="F8" t="str">
            <v>保洁</v>
          </cell>
          <cell r="G8" t="str">
            <v>试用</v>
          </cell>
          <cell r="H8" t="str">
            <v>高中</v>
          </cell>
          <cell r="I8">
            <v>17794861256</v>
          </cell>
        </row>
        <row r="9">
          <cell r="C9" t="str">
            <v>陈爱敏</v>
          </cell>
          <cell r="D9" t="str">
            <v>女</v>
          </cell>
          <cell r="E9">
            <v>45601</v>
          </cell>
          <cell r="F9" t="str">
            <v>保洁</v>
          </cell>
          <cell r="G9" t="str">
            <v>试用</v>
          </cell>
          <cell r="H9" t="str">
            <v>高中</v>
          </cell>
          <cell r="I9">
            <v>18809930357</v>
          </cell>
        </row>
        <row r="10">
          <cell r="C10" t="str">
            <v>马玉萍</v>
          </cell>
          <cell r="D10" t="str">
            <v>女</v>
          </cell>
          <cell r="E10">
            <v>45601</v>
          </cell>
          <cell r="F10" t="str">
            <v>保洁</v>
          </cell>
          <cell r="G10" t="str">
            <v>试用</v>
          </cell>
          <cell r="H10" t="str">
            <v>高中</v>
          </cell>
          <cell r="I10">
            <v>13677552642</v>
          </cell>
        </row>
        <row r="11">
          <cell r="C11" t="str">
            <v>宋英</v>
          </cell>
          <cell r="D11" t="str">
            <v>女</v>
          </cell>
          <cell r="E11">
            <v>45602</v>
          </cell>
          <cell r="F11" t="str">
            <v>门岗</v>
          </cell>
          <cell r="G11" t="str">
            <v>试用</v>
          </cell>
          <cell r="H11" t="str">
            <v>初中</v>
          </cell>
          <cell r="I11">
            <v>13579754482</v>
          </cell>
        </row>
        <row r="12">
          <cell r="C12" t="str">
            <v>王颖华</v>
          </cell>
          <cell r="D12" t="str">
            <v>女</v>
          </cell>
          <cell r="E12">
            <v>45597</v>
          </cell>
          <cell r="F12" t="str">
            <v>保洁</v>
          </cell>
          <cell r="G12" t="str">
            <v>试用</v>
          </cell>
          <cell r="H12" t="str">
            <v>高中</v>
          </cell>
          <cell r="I12">
            <v>13309935750</v>
          </cell>
        </row>
        <row r="13">
          <cell r="C13" t="str">
            <v>谢国芳</v>
          </cell>
          <cell r="D13" t="str">
            <v>女</v>
          </cell>
          <cell r="E13">
            <v>45597</v>
          </cell>
          <cell r="F13" t="str">
            <v>门岗</v>
          </cell>
          <cell r="G13" t="str">
            <v>试用</v>
          </cell>
          <cell r="H13" t="str">
            <v>高中</v>
          </cell>
          <cell r="I13">
            <v>18999338326</v>
          </cell>
        </row>
        <row r="14">
          <cell r="C14" t="str">
            <v>周陈云</v>
          </cell>
          <cell r="D14" t="str">
            <v>女</v>
          </cell>
          <cell r="E14">
            <v>45591</v>
          </cell>
          <cell r="F14" t="str">
            <v>保洁</v>
          </cell>
          <cell r="G14" t="str">
            <v>试用</v>
          </cell>
          <cell r="H14" t="str">
            <v>高中</v>
          </cell>
          <cell r="I14">
            <v>13779597368</v>
          </cell>
        </row>
        <row r="15">
          <cell r="C15" t="str">
            <v>李春</v>
          </cell>
          <cell r="D15" t="str">
            <v>女</v>
          </cell>
          <cell r="E15">
            <v>45591</v>
          </cell>
          <cell r="F15" t="str">
            <v>保洁</v>
          </cell>
          <cell r="G15" t="str">
            <v>试用</v>
          </cell>
          <cell r="H15" t="str">
            <v>高中</v>
          </cell>
          <cell r="I15">
            <v>13999013517</v>
          </cell>
        </row>
        <row r="16">
          <cell r="C16" t="str">
            <v>井华</v>
          </cell>
          <cell r="D16" t="str">
            <v>女</v>
          </cell>
          <cell r="E16">
            <v>45591</v>
          </cell>
          <cell r="F16" t="str">
            <v>门岗</v>
          </cell>
          <cell r="G16" t="str">
            <v>试用</v>
          </cell>
          <cell r="H16" t="str">
            <v>高中</v>
          </cell>
          <cell r="I16">
            <v>17709934684</v>
          </cell>
        </row>
        <row r="17">
          <cell r="C17" t="str">
            <v>刘明红</v>
          </cell>
          <cell r="D17" t="str">
            <v>女</v>
          </cell>
          <cell r="E17">
            <v>45591</v>
          </cell>
          <cell r="F17" t="str">
            <v>门岗</v>
          </cell>
          <cell r="G17" t="str">
            <v>试用</v>
          </cell>
          <cell r="H17" t="str">
            <v>高中</v>
          </cell>
          <cell r="I17">
            <v>18963829616</v>
          </cell>
        </row>
        <row r="18">
          <cell r="C18" t="str">
            <v>王怀秀</v>
          </cell>
          <cell r="D18" t="str">
            <v>女</v>
          </cell>
          <cell r="E18">
            <v>45591</v>
          </cell>
          <cell r="F18" t="str">
            <v>门岗</v>
          </cell>
          <cell r="G18" t="str">
            <v>试用</v>
          </cell>
          <cell r="H18" t="str">
            <v>中专</v>
          </cell>
          <cell r="I18">
            <v>15299439060</v>
          </cell>
        </row>
        <row r="19">
          <cell r="C19" t="str">
            <v>范淑兰</v>
          </cell>
          <cell r="D19" t="str">
            <v>女</v>
          </cell>
          <cell r="E19">
            <v>45597</v>
          </cell>
          <cell r="F19" t="str">
            <v>门岗</v>
          </cell>
          <cell r="G19" t="str">
            <v>试用</v>
          </cell>
          <cell r="H19" t="str">
            <v>初中</v>
          </cell>
          <cell r="I19">
            <v>13899508785</v>
          </cell>
        </row>
        <row r="20">
          <cell r="C20" t="str">
            <v>冷海燕</v>
          </cell>
          <cell r="D20" t="str">
            <v>女</v>
          </cell>
          <cell r="E20">
            <v>45608</v>
          </cell>
          <cell r="F20" t="str">
            <v>门岗</v>
          </cell>
          <cell r="G20" t="str">
            <v>试用</v>
          </cell>
          <cell r="H20" t="str">
            <v>初中</v>
          </cell>
          <cell r="I20">
            <v>15276315069</v>
          </cell>
        </row>
        <row r="21">
          <cell r="C21" t="str">
            <v>尹小菊</v>
          </cell>
          <cell r="D21" t="str">
            <v>女</v>
          </cell>
          <cell r="E21">
            <v>45597</v>
          </cell>
          <cell r="F21" t="str">
            <v>门岗</v>
          </cell>
          <cell r="G21" t="str">
            <v>试用</v>
          </cell>
          <cell r="H21" t="str">
            <v>高中</v>
          </cell>
          <cell r="I21">
            <v>18199930548</v>
          </cell>
        </row>
        <row r="22">
          <cell r="C22" t="str">
            <v>杭淑萍</v>
          </cell>
          <cell r="D22" t="str">
            <v>女</v>
          </cell>
          <cell r="E22">
            <v>45591</v>
          </cell>
          <cell r="F22" t="str">
            <v>保洁</v>
          </cell>
          <cell r="G22" t="str">
            <v>试用</v>
          </cell>
          <cell r="H22" t="str">
            <v>高中</v>
          </cell>
          <cell r="I22">
            <v>17709932619</v>
          </cell>
        </row>
        <row r="23">
          <cell r="C23" t="str">
            <v>朱李平</v>
          </cell>
          <cell r="D23" t="str">
            <v>女</v>
          </cell>
          <cell r="E23" t="str">
            <v>2024.10.28</v>
          </cell>
          <cell r="F23" t="str">
            <v>门岗</v>
          </cell>
          <cell r="G23" t="str">
            <v>试用</v>
          </cell>
          <cell r="H23" t="str">
            <v>初中</v>
          </cell>
          <cell r="I23">
            <v>15209938263</v>
          </cell>
        </row>
        <row r="24">
          <cell r="C24" t="str">
            <v>陈桂月</v>
          </cell>
          <cell r="D24" t="str">
            <v>女</v>
          </cell>
          <cell r="E24" t="str">
            <v>2024.11.2</v>
          </cell>
          <cell r="F24" t="str">
            <v>门岗</v>
          </cell>
          <cell r="G24" t="str">
            <v>试用</v>
          </cell>
          <cell r="H24" t="str">
            <v>高中</v>
          </cell>
          <cell r="I24">
            <v>13519938178</v>
          </cell>
        </row>
        <row r="25">
          <cell r="C25" t="str">
            <v>武小兰</v>
          </cell>
          <cell r="D25" t="str">
            <v>女</v>
          </cell>
          <cell r="E25" t="str">
            <v>2024.11.2</v>
          </cell>
          <cell r="F25" t="str">
            <v>门岗</v>
          </cell>
          <cell r="G25" t="str">
            <v>试用</v>
          </cell>
          <cell r="H25" t="str">
            <v>初中</v>
          </cell>
          <cell r="I25">
            <v>18699329059</v>
          </cell>
        </row>
        <row r="26">
          <cell r="C26" t="str">
            <v>刘灵芝</v>
          </cell>
          <cell r="D26" t="str">
            <v>女</v>
          </cell>
          <cell r="E26">
            <v>45598</v>
          </cell>
          <cell r="F26" t="str">
            <v>门岗</v>
          </cell>
          <cell r="G26" t="str">
            <v>试用</v>
          </cell>
          <cell r="H26" t="str">
            <v>高中</v>
          </cell>
          <cell r="I26">
            <v>15309936860</v>
          </cell>
        </row>
        <row r="27">
          <cell r="C27" t="str">
            <v>庞建敏</v>
          </cell>
          <cell r="D27" t="str">
            <v>女</v>
          </cell>
          <cell r="E27">
            <v>45599</v>
          </cell>
          <cell r="F27" t="str">
            <v>门岗</v>
          </cell>
          <cell r="G27" t="str">
            <v>试用</v>
          </cell>
          <cell r="H27" t="str">
            <v>职高</v>
          </cell>
          <cell r="I27">
            <v>18799274142</v>
          </cell>
        </row>
        <row r="28">
          <cell r="C28" t="str">
            <v>刘莉</v>
          </cell>
          <cell r="D28" t="str">
            <v>女</v>
          </cell>
          <cell r="E28">
            <v>45596</v>
          </cell>
          <cell r="F28" t="str">
            <v>门岗</v>
          </cell>
          <cell r="G28" t="str">
            <v>离职</v>
          </cell>
          <cell r="H28" t="str">
            <v>高中</v>
          </cell>
          <cell r="I28">
            <v>18997731287</v>
          </cell>
        </row>
        <row r="29">
          <cell r="C29" t="str">
            <v>芦伟丽</v>
          </cell>
          <cell r="D29" t="str">
            <v>女</v>
          </cell>
          <cell r="E29">
            <v>45609</v>
          </cell>
          <cell r="F29" t="str">
            <v>门岗</v>
          </cell>
          <cell r="G29" t="str">
            <v>试用</v>
          </cell>
          <cell r="H29" t="str">
            <v>大专</v>
          </cell>
          <cell r="I29">
            <v>16699160986</v>
          </cell>
        </row>
        <row r="30">
          <cell r="C30" t="str">
            <v>王志玲</v>
          </cell>
          <cell r="D30" t="str">
            <v>女</v>
          </cell>
          <cell r="E30">
            <v>45609</v>
          </cell>
          <cell r="F30" t="str">
            <v>门岗</v>
          </cell>
          <cell r="G30" t="str">
            <v>试用</v>
          </cell>
          <cell r="H30" t="str">
            <v>职高</v>
          </cell>
          <cell r="I30">
            <v>15886933198</v>
          </cell>
        </row>
        <row r="31">
          <cell r="C31" t="str">
            <v>赵晓红</v>
          </cell>
          <cell r="D31" t="str">
            <v>女</v>
          </cell>
          <cell r="E31">
            <v>45610</v>
          </cell>
          <cell r="F31" t="str">
            <v>门岗</v>
          </cell>
          <cell r="G31" t="str">
            <v>试用</v>
          </cell>
          <cell r="H31" t="str">
            <v>高中</v>
          </cell>
          <cell r="I31">
            <v>13201094359</v>
          </cell>
        </row>
        <row r="32">
          <cell r="C32" t="str">
            <v>曹建梅</v>
          </cell>
          <cell r="D32" t="str">
            <v>女</v>
          </cell>
          <cell r="E32">
            <v>45614</v>
          </cell>
          <cell r="F32" t="str">
            <v>门岗</v>
          </cell>
          <cell r="G32" t="str">
            <v>试用</v>
          </cell>
          <cell r="H32" t="str">
            <v>高中</v>
          </cell>
          <cell r="I32">
            <v>18799472300</v>
          </cell>
        </row>
        <row r="33">
          <cell r="C33" t="str">
            <v>韩德梅</v>
          </cell>
          <cell r="D33" t="str">
            <v>女</v>
          </cell>
          <cell r="E33">
            <v>45610</v>
          </cell>
          <cell r="F33" t="str">
            <v>门岗</v>
          </cell>
          <cell r="G33" t="str">
            <v>离职</v>
          </cell>
          <cell r="H33" t="str">
            <v>大专</v>
          </cell>
          <cell r="I33">
            <v>15999295758</v>
          </cell>
        </row>
        <row r="34">
          <cell r="C34" t="str">
            <v>张玉华</v>
          </cell>
          <cell r="D34" t="str">
            <v>女</v>
          </cell>
          <cell r="E34">
            <v>45596</v>
          </cell>
          <cell r="F34" t="str">
            <v>保洁</v>
          </cell>
          <cell r="G34" t="str">
            <v>试用</v>
          </cell>
          <cell r="H34" t="str">
            <v>初中</v>
          </cell>
          <cell r="I34">
            <v>15886935576</v>
          </cell>
        </row>
        <row r="35">
          <cell r="C35" t="str">
            <v>王保香</v>
          </cell>
          <cell r="D35" t="str">
            <v>女</v>
          </cell>
          <cell r="E35">
            <v>45617</v>
          </cell>
          <cell r="F35" t="str">
            <v>保洁</v>
          </cell>
          <cell r="G35" t="str">
            <v>试用</v>
          </cell>
          <cell r="H35" t="str">
            <v>初中</v>
          </cell>
          <cell r="I35">
            <v>18742928851</v>
          </cell>
        </row>
        <row r="36">
          <cell r="C36" t="str">
            <v>刘燕</v>
          </cell>
          <cell r="D36" t="str">
            <v>女</v>
          </cell>
          <cell r="E36">
            <v>45602</v>
          </cell>
          <cell r="F36" t="str">
            <v>保洁</v>
          </cell>
          <cell r="G36" t="str">
            <v>离职</v>
          </cell>
          <cell r="H36" t="str">
            <v>初中</v>
          </cell>
          <cell r="I36">
            <v>13070098960</v>
          </cell>
        </row>
        <row r="37">
          <cell r="C37" t="str">
            <v>严玲</v>
          </cell>
          <cell r="D37" t="str">
            <v>女</v>
          </cell>
          <cell r="E37">
            <v>45614</v>
          </cell>
          <cell r="F37" t="str">
            <v>保洁</v>
          </cell>
          <cell r="G37" t="str">
            <v>试用</v>
          </cell>
          <cell r="H37" t="str">
            <v>初中</v>
          </cell>
          <cell r="I37">
            <v>18799734483</v>
          </cell>
        </row>
        <row r="38">
          <cell r="C38" t="str">
            <v>徐典寿</v>
          </cell>
          <cell r="D38" t="str">
            <v>男</v>
          </cell>
          <cell r="E38">
            <v>45592</v>
          </cell>
          <cell r="F38" t="str">
            <v>保洁</v>
          </cell>
          <cell r="G38" t="str">
            <v>试用</v>
          </cell>
          <cell r="H38" t="str">
            <v>初中</v>
          </cell>
          <cell r="I38">
            <v>18119271055</v>
          </cell>
        </row>
        <row r="39">
          <cell r="C39" t="str">
            <v>张惠连</v>
          </cell>
          <cell r="D39" t="str">
            <v>女</v>
          </cell>
          <cell r="E39">
            <v>45603</v>
          </cell>
          <cell r="F39" t="str">
            <v>保洁</v>
          </cell>
          <cell r="G39" t="str">
            <v>试用</v>
          </cell>
          <cell r="H39" t="str">
            <v>小学</v>
          </cell>
          <cell r="I39">
            <v>13779350772</v>
          </cell>
        </row>
        <row r="40">
          <cell r="C40" t="str">
            <v>员荣</v>
          </cell>
          <cell r="D40" t="str">
            <v>女</v>
          </cell>
          <cell r="E40">
            <v>45614</v>
          </cell>
          <cell r="F40" t="str">
            <v>保洁</v>
          </cell>
          <cell r="G40" t="str">
            <v>试用</v>
          </cell>
          <cell r="H40" t="str">
            <v>初中</v>
          </cell>
          <cell r="I40">
            <v>13671524020</v>
          </cell>
        </row>
        <row r="41">
          <cell r="C41" t="str">
            <v>苟涛涛</v>
          </cell>
          <cell r="D41" t="str">
            <v>女</v>
          </cell>
          <cell r="E41">
            <v>45605</v>
          </cell>
          <cell r="F41" t="str">
            <v>保洁</v>
          </cell>
          <cell r="G41" t="str">
            <v>试用</v>
          </cell>
          <cell r="H41" t="str">
            <v>初中</v>
          </cell>
          <cell r="I41">
            <v>15293221368</v>
          </cell>
        </row>
        <row r="42">
          <cell r="C42" t="str">
            <v>王小红</v>
          </cell>
          <cell r="D42" t="str">
            <v>女</v>
          </cell>
          <cell r="E42">
            <v>45607</v>
          </cell>
          <cell r="F42" t="str">
            <v>保洁</v>
          </cell>
          <cell r="G42" t="str">
            <v>试用</v>
          </cell>
          <cell r="H42" t="str">
            <v>大专</v>
          </cell>
          <cell r="I42">
            <v>17752254880</v>
          </cell>
        </row>
        <row r="43">
          <cell r="C43" t="str">
            <v>王月华</v>
          </cell>
          <cell r="D43" t="str">
            <v>女</v>
          </cell>
          <cell r="E43">
            <v>45608</v>
          </cell>
          <cell r="F43" t="str">
            <v>保洁</v>
          </cell>
          <cell r="G43" t="str">
            <v>试用</v>
          </cell>
          <cell r="H43" t="str">
            <v>高中</v>
          </cell>
          <cell r="I43">
            <v>13201092752</v>
          </cell>
        </row>
        <row r="44">
          <cell r="C44" t="str">
            <v>裴莲碧</v>
          </cell>
          <cell r="D44" t="str">
            <v>女</v>
          </cell>
          <cell r="E44">
            <v>45608</v>
          </cell>
          <cell r="F44" t="str">
            <v>保洁</v>
          </cell>
          <cell r="G44" t="str">
            <v>离职</v>
          </cell>
          <cell r="H44" t="str">
            <v>初中</v>
          </cell>
          <cell r="I44">
            <v>13999321396</v>
          </cell>
        </row>
        <row r="45">
          <cell r="C45" t="str">
            <v>齐秋玲</v>
          </cell>
          <cell r="D45" t="str">
            <v>女</v>
          </cell>
          <cell r="E45">
            <v>45608</v>
          </cell>
          <cell r="F45" t="str">
            <v>保洁</v>
          </cell>
          <cell r="G45" t="str">
            <v>试用</v>
          </cell>
          <cell r="H45" t="str">
            <v>初中</v>
          </cell>
          <cell r="I45">
            <v>16609935578</v>
          </cell>
        </row>
        <row r="46">
          <cell r="C46" t="str">
            <v>范翠玲</v>
          </cell>
          <cell r="D46" t="str">
            <v>女</v>
          </cell>
          <cell r="E46">
            <v>45616</v>
          </cell>
          <cell r="F46" t="str">
            <v>保洁</v>
          </cell>
          <cell r="G46" t="str">
            <v>试用</v>
          </cell>
          <cell r="H46" t="str">
            <v>小学</v>
          </cell>
          <cell r="I46">
            <v>19109931140</v>
          </cell>
        </row>
        <row r="47">
          <cell r="C47" t="str">
            <v>刘玉芬</v>
          </cell>
          <cell r="D47" t="str">
            <v>女</v>
          </cell>
          <cell r="E47">
            <v>45617</v>
          </cell>
          <cell r="F47" t="str">
            <v>保洁</v>
          </cell>
          <cell r="G47" t="str">
            <v>试用</v>
          </cell>
          <cell r="H47" t="str">
            <v>初中</v>
          </cell>
          <cell r="I47">
            <v>15299905184</v>
          </cell>
        </row>
        <row r="48">
          <cell r="C48" t="str">
            <v>穆巧玉</v>
          </cell>
          <cell r="D48" t="str">
            <v>女</v>
          </cell>
          <cell r="E48">
            <v>45617</v>
          </cell>
          <cell r="F48" t="str">
            <v>保洁</v>
          </cell>
          <cell r="G48" t="str">
            <v>试用</v>
          </cell>
          <cell r="H48" t="str">
            <v>初中</v>
          </cell>
          <cell r="I48">
            <v>18199671100</v>
          </cell>
        </row>
        <row r="49">
          <cell r="C49" t="str">
            <v>高银霞</v>
          </cell>
          <cell r="D49" t="str">
            <v>女</v>
          </cell>
          <cell r="E49">
            <v>45618</v>
          </cell>
          <cell r="F49" t="str">
            <v>保洁</v>
          </cell>
          <cell r="G49" t="str">
            <v>试用</v>
          </cell>
          <cell r="H49" t="str">
            <v>初中</v>
          </cell>
          <cell r="I49">
            <v>15899298900</v>
          </cell>
        </row>
        <row r="50">
          <cell r="C50" t="str">
            <v>刘素梅</v>
          </cell>
          <cell r="D50" t="str">
            <v>女</v>
          </cell>
          <cell r="E50" t="str">
            <v>2024.11.1</v>
          </cell>
          <cell r="F50" t="str">
            <v>保洁</v>
          </cell>
          <cell r="G50" t="str">
            <v>试用</v>
          </cell>
          <cell r="H50" t="str">
            <v>初中</v>
          </cell>
          <cell r="I50">
            <v>13999323139</v>
          </cell>
        </row>
        <row r="51">
          <cell r="C51" t="str">
            <v>杨玉香</v>
          </cell>
          <cell r="D51" t="str">
            <v>女</v>
          </cell>
          <cell r="E51">
            <v>45621</v>
          </cell>
          <cell r="F51" t="str">
            <v>保洁</v>
          </cell>
          <cell r="G51" t="str">
            <v>试用</v>
          </cell>
          <cell r="H51" t="str">
            <v>初中</v>
          </cell>
          <cell r="I51">
            <v>15886933352</v>
          </cell>
        </row>
        <row r="52">
          <cell r="C52" t="str">
            <v>王梅</v>
          </cell>
          <cell r="D52" t="str">
            <v>女</v>
          </cell>
          <cell r="E52">
            <v>45624</v>
          </cell>
          <cell r="F52" t="str">
            <v>保洁</v>
          </cell>
          <cell r="G52" t="str">
            <v>试用</v>
          </cell>
          <cell r="H52" t="str">
            <v>初中</v>
          </cell>
          <cell r="I52">
            <v>15739320690</v>
          </cell>
        </row>
        <row r="53">
          <cell r="C53" t="str">
            <v>许莉</v>
          </cell>
          <cell r="D53" t="str">
            <v>女</v>
          </cell>
          <cell r="E53">
            <v>45595</v>
          </cell>
          <cell r="F53" t="str">
            <v>保洁</v>
          </cell>
          <cell r="G53" t="str">
            <v>试用</v>
          </cell>
          <cell r="H53" t="str">
            <v>大专</v>
          </cell>
          <cell r="I53">
            <v>15299926965</v>
          </cell>
        </row>
        <row r="54">
          <cell r="C54" t="str">
            <v>赵五萍</v>
          </cell>
          <cell r="D54" t="str">
            <v>女</v>
          </cell>
          <cell r="E54" t="str">
            <v>2024.11.1</v>
          </cell>
          <cell r="F54" t="str">
            <v>保洁</v>
          </cell>
          <cell r="G54" t="str">
            <v>试用</v>
          </cell>
          <cell r="H54" t="str">
            <v>初中</v>
          </cell>
          <cell r="I54">
            <v>13620666032</v>
          </cell>
        </row>
        <row r="55">
          <cell r="C55" t="str">
            <v>马玉花</v>
          </cell>
          <cell r="D55" t="str">
            <v>女</v>
          </cell>
          <cell r="E55">
            <v>45596</v>
          </cell>
          <cell r="F55" t="str">
            <v>门岗</v>
          </cell>
          <cell r="G55" t="str">
            <v>试用</v>
          </cell>
          <cell r="H55" t="str">
            <v>初中</v>
          </cell>
          <cell r="I55">
            <v>18909933234</v>
          </cell>
        </row>
        <row r="56">
          <cell r="C56" t="str">
            <v>庄庆兰</v>
          </cell>
          <cell r="D56" t="str">
            <v>女</v>
          </cell>
          <cell r="E56">
            <v>45593</v>
          </cell>
          <cell r="F56" t="str">
            <v>保洁</v>
          </cell>
          <cell r="G56" t="str">
            <v>试用</v>
          </cell>
          <cell r="H56" t="str">
            <v>初中</v>
          </cell>
          <cell r="I56">
            <v>13364986497</v>
          </cell>
        </row>
        <row r="57">
          <cell r="C57" t="str">
            <v>王会霞</v>
          </cell>
          <cell r="D57" t="str">
            <v>女</v>
          </cell>
          <cell r="E57">
            <v>45606</v>
          </cell>
          <cell r="F57" t="str">
            <v>保洁</v>
          </cell>
          <cell r="G57" t="str">
            <v>试用</v>
          </cell>
          <cell r="H57" t="str">
            <v>高中</v>
          </cell>
          <cell r="I57">
            <v>18189344846</v>
          </cell>
        </row>
        <row r="58">
          <cell r="C58" t="str">
            <v>安小连</v>
          </cell>
          <cell r="D58" t="str">
            <v>女</v>
          </cell>
          <cell r="E58">
            <v>45596</v>
          </cell>
          <cell r="F58" t="str">
            <v>门岗</v>
          </cell>
          <cell r="G58" t="str">
            <v>试用</v>
          </cell>
          <cell r="H58" t="str">
            <v>初中</v>
          </cell>
          <cell r="I58">
            <v>18799270561</v>
          </cell>
        </row>
        <row r="59">
          <cell r="C59" t="str">
            <v>王新萍</v>
          </cell>
          <cell r="D59" t="str">
            <v>女</v>
          </cell>
          <cell r="E59">
            <v>45611</v>
          </cell>
          <cell r="F59" t="str">
            <v>保洁</v>
          </cell>
          <cell r="G59" t="str">
            <v>试用</v>
          </cell>
          <cell r="H59" t="str">
            <v>初中</v>
          </cell>
          <cell r="I59">
            <v>19990266892</v>
          </cell>
        </row>
        <row r="60">
          <cell r="C60" t="str">
            <v>于颖峰</v>
          </cell>
          <cell r="D60" t="str">
            <v>女</v>
          </cell>
          <cell r="E60">
            <v>45597</v>
          </cell>
          <cell r="F60" t="str">
            <v>门岗</v>
          </cell>
          <cell r="G60" t="str">
            <v>试用</v>
          </cell>
          <cell r="H60" t="str">
            <v>大专</v>
          </cell>
          <cell r="I60">
            <v>15199385960</v>
          </cell>
        </row>
        <row r="61">
          <cell r="C61" t="str">
            <v>牛旭玲</v>
          </cell>
          <cell r="D61" t="str">
            <v>女</v>
          </cell>
          <cell r="E61">
            <v>45593</v>
          </cell>
          <cell r="F61" t="str">
            <v>门岗</v>
          </cell>
          <cell r="G61" t="str">
            <v>试用</v>
          </cell>
          <cell r="H61" t="str">
            <v>高中</v>
          </cell>
          <cell r="I61">
            <v>13309938108</v>
          </cell>
        </row>
        <row r="62">
          <cell r="C62" t="str">
            <v>何勤香</v>
          </cell>
          <cell r="D62" t="str">
            <v>女</v>
          </cell>
          <cell r="E62">
            <v>45592</v>
          </cell>
          <cell r="F62" t="str">
            <v>保洁</v>
          </cell>
          <cell r="G62" t="str">
            <v>试用</v>
          </cell>
          <cell r="H62" t="str">
            <v>初中</v>
          </cell>
          <cell r="I62">
            <v>17794869255</v>
          </cell>
        </row>
        <row r="63">
          <cell r="C63" t="str">
            <v>刘英</v>
          </cell>
          <cell r="D63" t="str">
            <v>女</v>
          </cell>
          <cell r="E63" t="str">
            <v>2024.11.1</v>
          </cell>
          <cell r="F63" t="str">
            <v>保洁</v>
          </cell>
          <cell r="G63" t="str">
            <v>试用</v>
          </cell>
          <cell r="H63" t="str">
            <v>初中</v>
          </cell>
          <cell r="I63">
            <v>13999538376</v>
          </cell>
        </row>
        <row r="64">
          <cell r="C64" t="str">
            <v>范国红</v>
          </cell>
          <cell r="D64" t="str">
            <v>女</v>
          </cell>
          <cell r="E64">
            <v>45593</v>
          </cell>
          <cell r="F64" t="str">
            <v>保洁</v>
          </cell>
          <cell r="G64" t="str">
            <v>试用</v>
          </cell>
          <cell r="H64" t="str">
            <v>高中</v>
          </cell>
          <cell r="I64">
            <v>15001645552</v>
          </cell>
        </row>
        <row r="65">
          <cell r="C65" t="str">
            <v>邓玲</v>
          </cell>
          <cell r="D65" t="str">
            <v>女</v>
          </cell>
          <cell r="E65">
            <v>45591</v>
          </cell>
          <cell r="F65" t="str">
            <v>保洁</v>
          </cell>
          <cell r="G65" t="str">
            <v>试用</v>
          </cell>
          <cell r="H65" t="str">
            <v>大专</v>
          </cell>
          <cell r="I65">
            <v>13369934983</v>
          </cell>
        </row>
        <row r="66">
          <cell r="C66" t="str">
            <v>何立新</v>
          </cell>
          <cell r="D66" t="str">
            <v>男</v>
          </cell>
          <cell r="E66">
            <v>45591</v>
          </cell>
          <cell r="F66" t="str">
            <v>保洁</v>
          </cell>
          <cell r="G66" t="str">
            <v>试用</v>
          </cell>
          <cell r="H66" t="str">
            <v>大专</v>
          </cell>
          <cell r="I66">
            <v>13565739763</v>
          </cell>
        </row>
        <row r="67">
          <cell r="C67" t="str">
            <v>郑保江</v>
          </cell>
          <cell r="D67" t="str">
            <v>男</v>
          </cell>
          <cell r="E67">
            <v>45610</v>
          </cell>
          <cell r="F67" t="str">
            <v>门岗</v>
          </cell>
          <cell r="G67" t="str">
            <v>试用</v>
          </cell>
          <cell r="H67" t="str">
            <v>初中</v>
          </cell>
          <cell r="I67">
            <v>18699283820</v>
          </cell>
        </row>
        <row r="68">
          <cell r="C68" t="str">
            <v>温宗云</v>
          </cell>
          <cell r="D68" t="str">
            <v>男</v>
          </cell>
          <cell r="E68">
            <v>45596</v>
          </cell>
          <cell r="F68" t="str">
            <v>门岗</v>
          </cell>
          <cell r="G68" t="str">
            <v>试用</v>
          </cell>
          <cell r="H68" t="str">
            <v>中专</v>
          </cell>
          <cell r="I68">
            <v>15909935976</v>
          </cell>
        </row>
        <row r="69">
          <cell r="C69" t="str">
            <v>槐新萍</v>
          </cell>
          <cell r="D69" t="str">
            <v>女</v>
          </cell>
          <cell r="E69">
            <v>45596</v>
          </cell>
          <cell r="F69" t="str">
            <v>保洁</v>
          </cell>
          <cell r="G69" t="str">
            <v>试用</v>
          </cell>
          <cell r="H69" t="str">
            <v>高中</v>
          </cell>
          <cell r="I69">
            <v>18999535318</v>
          </cell>
        </row>
        <row r="70">
          <cell r="C70" t="str">
            <v>王玲</v>
          </cell>
          <cell r="D70" t="str">
            <v>女</v>
          </cell>
          <cell r="E70">
            <v>45612</v>
          </cell>
          <cell r="F70" t="str">
            <v>保洁</v>
          </cell>
          <cell r="G70" t="str">
            <v>试用</v>
          </cell>
          <cell r="H70" t="str">
            <v>大专</v>
          </cell>
          <cell r="I70">
            <v>13999531900</v>
          </cell>
        </row>
        <row r="71">
          <cell r="C71" t="str">
            <v>刘雪梅</v>
          </cell>
          <cell r="D71" t="str">
            <v>女</v>
          </cell>
          <cell r="E71">
            <v>45597</v>
          </cell>
          <cell r="F71" t="str">
            <v>保洁</v>
          </cell>
          <cell r="G71" t="str">
            <v>试用</v>
          </cell>
          <cell r="H71" t="str">
            <v>高中</v>
          </cell>
          <cell r="I71" t="str">
            <v>18119250146</v>
          </cell>
        </row>
        <row r="72">
          <cell r="C72" t="str">
            <v>高丽丽</v>
          </cell>
          <cell r="D72" t="str">
            <v>女</v>
          </cell>
          <cell r="E72">
            <v>45621</v>
          </cell>
          <cell r="F72" t="str">
            <v>保洁</v>
          </cell>
          <cell r="G72" t="str">
            <v>试用</v>
          </cell>
          <cell r="H72" t="str">
            <v>大专</v>
          </cell>
          <cell r="I72">
            <v>13649999298</v>
          </cell>
        </row>
        <row r="73">
          <cell r="C73" t="str">
            <v>闫玉华</v>
          </cell>
          <cell r="D73" t="str">
            <v>女</v>
          </cell>
          <cell r="E73">
            <v>45621</v>
          </cell>
          <cell r="F73" t="str">
            <v>保洁</v>
          </cell>
          <cell r="G73" t="str">
            <v>试用</v>
          </cell>
          <cell r="H73" t="str">
            <v>初中</v>
          </cell>
          <cell r="I73">
            <v>18399821485</v>
          </cell>
        </row>
        <row r="74">
          <cell r="C74" t="str">
            <v>张海娥</v>
          </cell>
          <cell r="D74" t="str">
            <v>女</v>
          </cell>
          <cell r="E74">
            <v>45606</v>
          </cell>
          <cell r="F74" t="str">
            <v>保洁</v>
          </cell>
          <cell r="G74" t="str">
            <v>试用</v>
          </cell>
          <cell r="H74" t="str">
            <v>高中</v>
          </cell>
          <cell r="I74">
            <v>18299073661</v>
          </cell>
        </row>
        <row r="75">
          <cell r="C75" t="str">
            <v>张玉静</v>
          </cell>
          <cell r="D75" t="str">
            <v>女</v>
          </cell>
          <cell r="E75">
            <v>45602</v>
          </cell>
          <cell r="F75" t="str">
            <v>保洁</v>
          </cell>
          <cell r="G75" t="str">
            <v>试用</v>
          </cell>
          <cell r="H75" t="str">
            <v>中专</v>
          </cell>
          <cell r="I75">
            <v>18646613346</v>
          </cell>
        </row>
        <row r="76">
          <cell r="C76" t="str">
            <v>潘新敏</v>
          </cell>
          <cell r="D76" t="str">
            <v>女</v>
          </cell>
          <cell r="E76" t="str">
            <v>2024.11.27</v>
          </cell>
          <cell r="F76" t="str">
            <v>保洁</v>
          </cell>
          <cell r="G76" t="str">
            <v>试用</v>
          </cell>
          <cell r="H76" t="str">
            <v>高中</v>
          </cell>
          <cell r="I76">
            <v>15299933575</v>
          </cell>
        </row>
        <row r="77">
          <cell r="C77" t="str">
            <v>刘文荣</v>
          </cell>
          <cell r="D77" t="str">
            <v>女</v>
          </cell>
          <cell r="E77">
            <v>45597</v>
          </cell>
          <cell r="F77" t="str">
            <v>门岗</v>
          </cell>
          <cell r="G77" t="str">
            <v>试用</v>
          </cell>
          <cell r="H77" t="str">
            <v>高中</v>
          </cell>
          <cell r="I77">
            <v>13565732305</v>
          </cell>
        </row>
        <row r="78">
          <cell r="C78" t="str">
            <v>张志勇</v>
          </cell>
          <cell r="D78" t="str">
            <v>男</v>
          </cell>
          <cell r="E78">
            <v>45593</v>
          </cell>
          <cell r="F78" t="str">
            <v>门岗</v>
          </cell>
          <cell r="G78" t="str">
            <v>试用</v>
          </cell>
          <cell r="H78" t="str">
            <v>初中</v>
          </cell>
          <cell r="I78">
            <v>13999533546</v>
          </cell>
        </row>
        <row r="79">
          <cell r="C79" t="str">
            <v>肖红慧</v>
          </cell>
          <cell r="D79" t="str">
            <v>女</v>
          </cell>
          <cell r="E79">
            <v>45597</v>
          </cell>
          <cell r="F79" t="str">
            <v>门岗</v>
          </cell>
          <cell r="G79" t="str">
            <v>试用</v>
          </cell>
          <cell r="H79" t="str">
            <v>高中</v>
          </cell>
          <cell r="I79">
            <v>15299968865</v>
          </cell>
        </row>
        <row r="80">
          <cell r="C80" t="str">
            <v>张晓蓉</v>
          </cell>
          <cell r="D80" t="str">
            <v>女</v>
          </cell>
          <cell r="E80">
            <v>45593</v>
          </cell>
          <cell r="F80" t="str">
            <v>门岗</v>
          </cell>
          <cell r="G80" t="str">
            <v>试用</v>
          </cell>
          <cell r="H80" t="str">
            <v>初中</v>
          </cell>
          <cell r="I80">
            <v>18290773686</v>
          </cell>
        </row>
        <row r="81">
          <cell r="C81" t="str">
            <v>苏丽</v>
          </cell>
          <cell r="D81" t="str">
            <v>女</v>
          </cell>
          <cell r="E81">
            <v>45593</v>
          </cell>
          <cell r="F81" t="str">
            <v>门岗</v>
          </cell>
          <cell r="G81" t="str">
            <v>试用</v>
          </cell>
          <cell r="H81" t="str">
            <v>高中</v>
          </cell>
          <cell r="I81">
            <v>15999293698</v>
          </cell>
        </row>
        <row r="82">
          <cell r="C82" t="str">
            <v>刘青珍</v>
          </cell>
          <cell r="D82" t="str">
            <v>女</v>
          </cell>
          <cell r="E82">
            <v>45593</v>
          </cell>
          <cell r="F82" t="str">
            <v>门岗</v>
          </cell>
          <cell r="G82" t="str">
            <v>试用</v>
          </cell>
          <cell r="H82" t="str">
            <v>初中</v>
          </cell>
          <cell r="I82">
            <v>14799007558</v>
          </cell>
        </row>
        <row r="83">
          <cell r="C83" t="str">
            <v>孙成德</v>
          </cell>
          <cell r="D83" t="str">
            <v>男</v>
          </cell>
          <cell r="E83">
            <v>45593</v>
          </cell>
          <cell r="F83" t="str">
            <v>门岗</v>
          </cell>
          <cell r="G83" t="str">
            <v>试用</v>
          </cell>
          <cell r="H83" t="str">
            <v>高中</v>
          </cell>
          <cell r="I83">
            <v>15299950418</v>
          </cell>
        </row>
        <row r="84">
          <cell r="C84" t="str">
            <v>程忠祥</v>
          </cell>
          <cell r="D84" t="str">
            <v>男</v>
          </cell>
          <cell r="E84">
            <v>45593</v>
          </cell>
          <cell r="F84" t="str">
            <v>门岗</v>
          </cell>
          <cell r="G84" t="str">
            <v>试用</v>
          </cell>
          <cell r="H84" t="str">
            <v>中专</v>
          </cell>
          <cell r="I84">
            <v>13199935196</v>
          </cell>
        </row>
        <row r="85">
          <cell r="C85" t="str">
            <v>况勇</v>
          </cell>
          <cell r="D85" t="str">
            <v>男</v>
          </cell>
          <cell r="E85">
            <v>45594</v>
          </cell>
          <cell r="F85" t="str">
            <v>门岗</v>
          </cell>
          <cell r="G85" t="str">
            <v>试用</v>
          </cell>
          <cell r="H85" t="str">
            <v>高中</v>
          </cell>
          <cell r="I85">
            <v>17499937692</v>
          </cell>
        </row>
        <row r="86">
          <cell r="C86" t="str">
            <v>刘艳</v>
          </cell>
          <cell r="D86" t="str">
            <v>女</v>
          </cell>
          <cell r="E86">
            <v>45597</v>
          </cell>
          <cell r="F86" t="str">
            <v>门岗兼保洁</v>
          </cell>
          <cell r="G86" t="str">
            <v>试用</v>
          </cell>
          <cell r="H86" t="str">
            <v>高中</v>
          </cell>
          <cell r="I86">
            <v>13579764480</v>
          </cell>
        </row>
        <row r="87">
          <cell r="C87" t="str">
            <v>何才红</v>
          </cell>
          <cell r="D87" t="str">
            <v>女</v>
          </cell>
          <cell r="E87">
            <v>45597</v>
          </cell>
          <cell r="F87" t="str">
            <v>门岗兼保洁</v>
          </cell>
          <cell r="G87" t="str">
            <v>试用</v>
          </cell>
          <cell r="H87" t="str">
            <v>高中</v>
          </cell>
          <cell r="I87">
            <v>13779201598</v>
          </cell>
        </row>
        <row r="88">
          <cell r="C88" t="str">
            <v>林乐香</v>
          </cell>
          <cell r="D88" t="str">
            <v>女</v>
          </cell>
          <cell r="E88">
            <v>45594</v>
          </cell>
          <cell r="F88" t="str">
            <v>门岗</v>
          </cell>
          <cell r="G88" t="str">
            <v>试用</v>
          </cell>
          <cell r="H88" t="str">
            <v>初中</v>
          </cell>
          <cell r="I88">
            <v>18040836272</v>
          </cell>
        </row>
        <row r="89">
          <cell r="C89" t="str">
            <v>马永芝</v>
          </cell>
          <cell r="D89" t="str">
            <v>女</v>
          </cell>
          <cell r="E89">
            <v>45593</v>
          </cell>
          <cell r="F89" t="str">
            <v>门岗</v>
          </cell>
          <cell r="G89" t="str">
            <v>试用</v>
          </cell>
          <cell r="H89" t="str">
            <v>高中</v>
          </cell>
          <cell r="I89">
            <v>13909935206</v>
          </cell>
        </row>
        <row r="90">
          <cell r="C90" t="str">
            <v>贺宝珠</v>
          </cell>
          <cell r="D90" t="str">
            <v>女</v>
          </cell>
          <cell r="E90">
            <v>45592</v>
          </cell>
          <cell r="F90" t="str">
            <v>保洁</v>
          </cell>
          <cell r="G90" t="str">
            <v>试用</v>
          </cell>
          <cell r="H90" t="str">
            <v>高中</v>
          </cell>
          <cell r="I90">
            <v>15739304234</v>
          </cell>
        </row>
        <row r="91">
          <cell r="C91" t="str">
            <v>王春晖</v>
          </cell>
          <cell r="D91" t="str">
            <v>女</v>
          </cell>
          <cell r="E91">
            <v>45593</v>
          </cell>
          <cell r="F91" t="str">
            <v>门岗</v>
          </cell>
          <cell r="G91" t="str">
            <v>试用</v>
          </cell>
          <cell r="H91" t="str">
            <v>本科</v>
          </cell>
          <cell r="I91">
            <v>13899527658</v>
          </cell>
        </row>
        <row r="92">
          <cell r="C92" t="str">
            <v>李玉芬</v>
          </cell>
          <cell r="D92" t="str">
            <v>女</v>
          </cell>
          <cell r="E92">
            <v>45594</v>
          </cell>
          <cell r="F92" t="str">
            <v>门岗</v>
          </cell>
          <cell r="G92" t="str">
            <v>试用</v>
          </cell>
          <cell r="H92" t="str">
            <v>中专</v>
          </cell>
          <cell r="I92">
            <v>18699593197</v>
          </cell>
        </row>
        <row r="93">
          <cell r="C93" t="str">
            <v>刘芳</v>
          </cell>
          <cell r="D93" t="str">
            <v>女</v>
          </cell>
          <cell r="E93">
            <v>45595</v>
          </cell>
          <cell r="F93" t="str">
            <v>保洁</v>
          </cell>
          <cell r="G93" t="str">
            <v>试用</v>
          </cell>
          <cell r="H93" t="str">
            <v>初中</v>
          </cell>
          <cell r="I93">
            <v>13909939570</v>
          </cell>
        </row>
        <row r="94">
          <cell r="C94" t="str">
            <v>解玉玲</v>
          </cell>
          <cell r="D94" t="str">
            <v>女</v>
          </cell>
          <cell r="E94">
            <v>45602</v>
          </cell>
          <cell r="F94" t="str">
            <v>门岗</v>
          </cell>
          <cell r="G94" t="str">
            <v>试用</v>
          </cell>
          <cell r="H94" t="str">
            <v>中专</v>
          </cell>
          <cell r="I94">
            <v>18095982302</v>
          </cell>
        </row>
        <row r="95">
          <cell r="C95" t="str">
            <v>邹翠萍</v>
          </cell>
          <cell r="D95" t="str">
            <v>女</v>
          </cell>
          <cell r="E95">
            <v>45591</v>
          </cell>
          <cell r="F95" t="str">
            <v>门岗</v>
          </cell>
          <cell r="G95" t="str">
            <v>试用</v>
          </cell>
          <cell r="H95" t="str">
            <v>高中</v>
          </cell>
          <cell r="I95">
            <v>18997881663</v>
          </cell>
        </row>
        <row r="96">
          <cell r="C96" t="str">
            <v>关月新</v>
          </cell>
          <cell r="D96" t="str">
            <v>女</v>
          </cell>
          <cell r="E96">
            <v>45597</v>
          </cell>
          <cell r="F96" t="str">
            <v>保洁</v>
          </cell>
          <cell r="G96" t="str">
            <v>试用</v>
          </cell>
          <cell r="H96" t="str">
            <v>高中</v>
          </cell>
          <cell r="I96">
            <v>18999331277</v>
          </cell>
        </row>
        <row r="97">
          <cell r="C97" t="str">
            <v>贺春梅</v>
          </cell>
          <cell r="D97" t="str">
            <v>女</v>
          </cell>
          <cell r="E97">
            <v>45597</v>
          </cell>
          <cell r="F97" t="str">
            <v>门岗</v>
          </cell>
          <cell r="G97" t="str">
            <v>试用</v>
          </cell>
          <cell r="H97" t="str">
            <v>高中</v>
          </cell>
          <cell r="I97">
            <v>15709933856</v>
          </cell>
        </row>
        <row r="98">
          <cell r="C98" t="str">
            <v>陈桂林</v>
          </cell>
          <cell r="D98" t="str">
            <v>女</v>
          </cell>
          <cell r="E98" t="str">
            <v>2024.11.28</v>
          </cell>
          <cell r="F98" t="str">
            <v>保洁</v>
          </cell>
          <cell r="G98" t="str">
            <v>试用</v>
          </cell>
          <cell r="H98" t="str">
            <v>高中</v>
          </cell>
          <cell r="I98">
            <v>18699343676</v>
          </cell>
        </row>
        <row r="99">
          <cell r="C99" t="str">
            <v>沈晓华</v>
          </cell>
          <cell r="D99" t="str">
            <v>女</v>
          </cell>
          <cell r="E99">
            <v>45600</v>
          </cell>
          <cell r="F99" t="str">
            <v>门岗</v>
          </cell>
          <cell r="G99" t="str">
            <v>试用</v>
          </cell>
          <cell r="H99" t="str">
            <v>中专</v>
          </cell>
          <cell r="I99">
            <v>15886931958</v>
          </cell>
        </row>
        <row r="100">
          <cell r="C100" t="str">
            <v>李建平</v>
          </cell>
          <cell r="D100" t="str">
            <v>女</v>
          </cell>
          <cell r="E100" t="str">
            <v>224/11/02</v>
          </cell>
          <cell r="F100" t="str">
            <v>门岗</v>
          </cell>
          <cell r="G100" t="str">
            <v>试用</v>
          </cell>
          <cell r="H100" t="str">
            <v>高中</v>
          </cell>
          <cell r="I100">
            <v>18199678107</v>
          </cell>
        </row>
        <row r="101">
          <cell r="C101" t="str">
            <v>文婧</v>
          </cell>
          <cell r="D101" t="str">
            <v>女</v>
          </cell>
          <cell r="E101">
            <v>45593</v>
          </cell>
          <cell r="F101" t="str">
            <v>门岗</v>
          </cell>
          <cell r="G101" t="str">
            <v>试用</v>
          </cell>
          <cell r="H101" t="str">
            <v>大专</v>
          </cell>
          <cell r="I101">
            <v>13779592958</v>
          </cell>
        </row>
        <row r="102">
          <cell r="C102" t="str">
            <v>王银善</v>
          </cell>
          <cell r="D102" t="str">
            <v>男</v>
          </cell>
          <cell r="E102">
            <v>45616</v>
          </cell>
          <cell r="F102" t="str">
            <v>保洁</v>
          </cell>
          <cell r="G102" t="str">
            <v>试用</v>
          </cell>
          <cell r="H102" t="str">
            <v>高中</v>
          </cell>
          <cell r="I102">
            <v>15299449658</v>
          </cell>
        </row>
        <row r="103">
          <cell r="C103" t="str">
            <v>陈如忠</v>
          </cell>
          <cell r="D103" t="str">
            <v>男</v>
          </cell>
          <cell r="E103">
            <v>45616</v>
          </cell>
          <cell r="F103" t="str">
            <v>保洁</v>
          </cell>
          <cell r="G103" t="str">
            <v>试用</v>
          </cell>
          <cell r="H103" t="str">
            <v>初中</v>
          </cell>
          <cell r="I103">
            <v>15209939841</v>
          </cell>
        </row>
        <row r="104">
          <cell r="C104" t="str">
            <v>徐荣明</v>
          </cell>
          <cell r="D104" t="str">
            <v>男</v>
          </cell>
          <cell r="E104">
            <v>45616</v>
          </cell>
          <cell r="F104" t="str">
            <v>保洁</v>
          </cell>
          <cell r="G104" t="str">
            <v>试用</v>
          </cell>
          <cell r="H104" t="str">
            <v>高中</v>
          </cell>
          <cell r="I104">
            <v>13899536037</v>
          </cell>
        </row>
        <row r="105">
          <cell r="C105" t="str">
            <v>王明喜</v>
          </cell>
          <cell r="D105" t="str">
            <v>男</v>
          </cell>
          <cell r="E105">
            <v>45625</v>
          </cell>
          <cell r="F105" t="str">
            <v>保洁</v>
          </cell>
          <cell r="G105" t="str">
            <v>试用</v>
          </cell>
          <cell r="H105" t="str">
            <v>初中</v>
          </cell>
          <cell r="I105">
            <v>13345461873</v>
          </cell>
        </row>
        <row r="106">
          <cell r="C106" t="str">
            <v>许仙社</v>
          </cell>
          <cell r="D106" t="str">
            <v>男</v>
          </cell>
          <cell r="E106" t="str">
            <v>2024.11.25</v>
          </cell>
          <cell r="F106" t="str">
            <v>保洁</v>
          </cell>
          <cell r="G106" t="str">
            <v>试用</v>
          </cell>
          <cell r="H106" t="str">
            <v>初中</v>
          </cell>
          <cell r="I106">
            <v>13579766981</v>
          </cell>
        </row>
        <row r="107">
          <cell r="C107" t="str">
            <v>王天伟</v>
          </cell>
          <cell r="D107" t="str">
            <v>男</v>
          </cell>
          <cell r="E107" t="str">
            <v>2024.10.28</v>
          </cell>
          <cell r="F107" t="str">
            <v>门岗</v>
          </cell>
          <cell r="G107" t="str">
            <v>离职</v>
          </cell>
          <cell r="H107" t="str">
            <v>初中</v>
          </cell>
          <cell r="I107">
            <v>13519366386</v>
          </cell>
        </row>
      </sheetData>
      <sheetData sheetId="40">
        <row r="1">
          <cell r="C1" t="str">
            <v>中高后勤服务（云南）有限公司</v>
          </cell>
        </row>
        <row r="3">
          <cell r="C3" t="str">
            <v>姓名</v>
          </cell>
          <cell r="D3" t="str">
            <v>性别</v>
          </cell>
          <cell r="E3" t="str">
            <v>入职日期</v>
          </cell>
          <cell r="F3" t="str">
            <v>岗位</v>
          </cell>
          <cell r="G3" t="str">
            <v>状态（试用/转正/离职）</v>
          </cell>
          <cell r="H3" t="str">
            <v>学历</v>
          </cell>
          <cell r="I3" t="str">
            <v>手机号（本人实名制）</v>
          </cell>
        </row>
        <row r="4">
          <cell r="C4" t="str">
            <v>马维珍</v>
          </cell>
          <cell r="D4" t="str">
            <v>女</v>
          </cell>
          <cell r="E4">
            <v>45593</v>
          </cell>
          <cell r="F4" t="str">
            <v>项目主管</v>
          </cell>
          <cell r="G4" t="str">
            <v>试用</v>
          </cell>
          <cell r="H4" t="str">
            <v>初中</v>
          </cell>
          <cell r="I4">
            <v>15739346066</v>
          </cell>
        </row>
        <row r="5">
          <cell r="C5" t="str">
            <v>陈洁</v>
          </cell>
          <cell r="D5" t="str">
            <v>女</v>
          </cell>
          <cell r="E5">
            <v>45593</v>
          </cell>
          <cell r="F5" t="str">
            <v>门岗兼保洁</v>
          </cell>
          <cell r="G5" t="str">
            <v>试用</v>
          </cell>
          <cell r="H5" t="str">
            <v>中专</v>
          </cell>
          <cell r="I5">
            <v>15309933009</v>
          </cell>
        </row>
        <row r="6">
          <cell r="C6" t="str">
            <v>魏秋凤</v>
          </cell>
          <cell r="D6" t="str">
            <v>女</v>
          </cell>
          <cell r="E6">
            <v>45597</v>
          </cell>
          <cell r="F6" t="str">
            <v>门岗兼保洁</v>
          </cell>
          <cell r="G6" t="str">
            <v>试用</v>
          </cell>
          <cell r="H6" t="str">
            <v>初中</v>
          </cell>
          <cell r="I6">
            <v>15299924156</v>
          </cell>
        </row>
        <row r="7">
          <cell r="C7" t="str">
            <v>司红梅</v>
          </cell>
          <cell r="D7" t="str">
            <v>女</v>
          </cell>
          <cell r="E7">
            <v>45599</v>
          </cell>
          <cell r="F7" t="str">
            <v>门岗兼保洁</v>
          </cell>
          <cell r="G7" t="str">
            <v>试用</v>
          </cell>
          <cell r="H7" t="str">
            <v>中专</v>
          </cell>
          <cell r="I7">
            <v>17599772667</v>
          </cell>
        </row>
        <row r="8">
          <cell r="C8" t="str">
            <v>图尔荪古丽·塞麦提</v>
          </cell>
          <cell r="D8" t="str">
            <v>女</v>
          </cell>
          <cell r="E8">
            <v>45597</v>
          </cell>
          <cell r="F8" t="str">
            <v>保洁</v>
          </cell>
          <cell r="G8" t="str">
            <v>试用</v>
          </cell>
          <cell r="H8" t="str">
            <v>小学</v>
          </cell>
          <cell r="I8">
            <v>13709934329</v>
          </cell>
        </row>
        <row r="9">
          <cell r="C9" t="str">
            <v>张燕</v>
          </cell>
          <cell r="D9" t="str">
            <v>女</v>
          </cell>
          <cell r="E9">
            <v>45601</v>
          </cell>
          <cell r="F9" t="str">
            <v>门岗兼保洁</v>
          </cell>
          <cell r="G9" t="str">
            <v>试用</v>
          </cell>
          <cell r="H9" t="str">
            <v>高中</v>
          </cell>
          <cell r="I9">
            <v>13565545540</v>
          </cell>
        </row>
        <row r="10">
          <cell r="C10" t="str">
            <v>黄咏</v>
          </cell>
          <cell r="D10" t="str">
            <v>女</v>
          </cell>
          <cell r="E10">
            <v>45600</v>
          </cell>
          <cell r="F10" t="str">
            <v>门岗</v>
          </cell>
          <cell r="G10" t="str">
            <v>离职</v>
          </cell>
          <cell r="H10" t="str">
            <v>高中</v>
          </cell>
          <cell r="I10">
            <v>18095983687</v>
          </cell>
        </row>
        <row r="11">
          <cell r="C11" t="str">
            <v>肖建琴</v>
          </cell>
          <cell r="D11" t="str">
            <v>女</v>
          </cell>
          <cell r="E11">
            <v>45600</v>
          </cell>
          <cell r="F11" t="str">
            <v>门岗兼保洁</v>
          </cell>
          <cell r="G11" t="str">
            <v>试用</v>
          </cell>
          <cell r="H11" t="str">
            <v>小学</v>
          </cell>
          <cell r="I11">
            <v>18119251790</v>
          </cell>
        </row>
        <row r="12">
          <cell r="C12" t="str">
            <v>彭兰子</v>
          </cell>
          <cell r="D12" t="str">
            <v>女</v>
          </cell>
          <cell r="E12">
            <v>45622</v>
          </cell>
          <cell r="F12" t="str">
            <v>门岗兼保洁</v>
          </cell>
          <cell r="G12" t="str">
            <v>试用</v>
          </cell>
          <cell r="H12" t="str">
            <v>初中</v>
          </cell>
          <cell r="I12">
            <v>13779351934</v>
          </cell>
        </row>
        <row r="13">
          <cell r="C13" t="str">
            <v>刘兴宏</v>
          </cell>
          <cell r="D13" t="str">
            <v>男</v>
          </cell>
          <cell r="E13">
            <v>45593</v>
          </cell>
          <cell r="F13" t="str">
            <v>门岗夜班</v>
          </cell>
          <cell r="G13" t="str">
            <v>试用</v>
          </cell>
          <cell r="H13" t="str">
            <v>高中</v>
          </cell>
          <cell r="I13">
            <v>13809313756</v>
          </cell>
        </row>
        <row r="14">
          <cell r="C14" t="str">
            <v>张爱江</v>
          </cell>
          <cell r="D14" t="str">
            <v>男</v>
          </cell>
          <cell r="E14">
            <v>45597</v>
          </cell>
          <cell r="F14" t="str">
            <v>门岗兼保洁</v>
          </cell>
          <cell r="G14" t="str">
            <v>试用</v>
          </cell>
          <cell r="H14" t="str">
            <v>高中</v>
          </cell>
          <cell r="I14">
            <v>13999737270</v>
          </cell>
        </row>
        <row r="15">
          <cell r="C15" t="str">
            <v>熊杨军</v>
          </cell>
          <cell r="D15" t="str">
            <v>男</v>
          </cell>
          <cell r="E15">
            <v>45593</v>
          </cell>
          <cell r="F15" t="str">
            <v>门岗夜班</v>
          </cell>
          <cell r="G15" t="str">
            <v>试用</v>
          </cell>
          <cell r="H15" t="str">
            <v>初中</v>
          </cell>
          <cell r="I15">
            <v>13519927132</v>
          </cell>
        </row>
        <row r="16">
          <cell r="C16" t="str">
            <v>吕晓明</v>
          </cell>
          <cell r="D16" t="str">
            <v>男</v>
          </cell>
          <cell r="E16">
            <v>45593</v>
          </cell>
          <cell r="F16" t="str">
            <v>门岗</v>
          </cell>
          <cell r="G16" t="str">
            <v>试用</v>
          </cell>
          <cell r="H16" t="str">
            <v>中专</v>
          </cell>
          <cell r="I16">
            <v>13999328292</v>
          </cell>
        </row>
        <row r="17">
          <cell r="C17" t="str">
            <v>马彩红</v>
          </cell>
          <cell r="D17" t="str">
            <v>女</v>
          </cell>
          <cell r="E17">
            <v>45599</v>
          </cell>
          <cell r="F17" t="str">
            <v>宿管</v>
          </cell>
          <cell r="G17" t="str">
            <v>试用</v>
          </cell>
          <cell r="H17" t="str">
            <v>初中</v>
          </cell>
          <cell r="I17">
            <v>13325664546</v>
          </cell>
        </row>
        <row r="18">
          <cell r="C18" t="str">
            <v>刘建梅</v>
          </cell>
          <cell r="D18" t="str">
            <v>女</v>
          </cell>
          <cell r="E18">
            <v>45609</v>
          </cell>
          <cell r="F18" t="str">
            <v>宿管</v>
          </cell>
          <cell r="G18" t="str">
            <v>试用</v>
          </cell>
          <cell r="H18" t="str">
            <v>中专</v>
          </cell>
          <cell r="I18">
            <v>18290735886</v>
          </cell>
        </row>
        <row r="19">
          <cell r="C19" t="str">
            <v>桂长玉</v>
          </cell>
          <cell r="D19" t="str">
            <v>女</v>
          </cell>
          <cell r="E19">
            <v>45597</v>
          </cell>
          <cell r="F19" t="str">
            <v>保洁</v>
          </cell>
          <cell r="G19" t="str">
            <v>试用</v>
          </cell>
          <cell r="H19" t="str">
            <v>小学</v>
          </cell>
          <cell r="I19">
            <v>18799738726</v>
          </cell>
        </row>
        <row r="20">
          <cell r="C20" t="str">
            <v>蔡凤</v>
          </cell>
          <cell r="D20" t="str">
            <v>女</v>
          </cell>
          <cell r="E20">
            <v>45603</v>
          </cell>
          <cell r="F20" t="str">
            <v>宿管</v>
          </cell>
          <cell r="G20" t="str">
            <v>试用</v>
          </cell>
          <cell r="H20" t="str">
            <v>高中</v>
          </cell>
          <cell r="I20">
            <v>15026221573</v>
          </cell>
        </row>
        <row r="21">
          <cell r="C21" t="str">
            <v>闫爱军</v>
          </cell>
          <cell r="D21" t="str">
            <v>女</v>
          </cell>
          <cell r="E21">
            <v>45597</v>
          </cell>
          <cell r="F21" t="str">
            <v>宿管</v>
          </cell>
          <cell r="G21" t="str">
            <v>试用</v>
          </cell>
          <cell r="H21" t="str">
            <v>高中</v>
          </cell>
          <cell r="I21">
            <v>18799753368</v>
          </cell>
        </row>
        <row r="22">
          <cell r="C22" t="str">
            <v>严涛</v>
          </cell>
          <cell r="D22" t="str">
            <v>女</v>
          </cell>
          <cell r="E22">
            <v>45597</v>
          </cell>
          <cell r="F22" t="str">
            <v>保洁</v>
          </cell>
          <cell r="G22" t="str">
            <v>试用</v>
          </cell>
          <cell r="H22" t="str">
            <v>初中</v>
          </cell>
          <cell r="I22">
            <v>15001628261</v>
          </cell>
        </row>
        <row r="23">
          <cell r="C23" t="str">
            <v>杜建峰</v>
          </cell>
          <cell r="D23" t="str">
            <v>女</v>
          </cell>
          <cell r="E23">
            <v>45601</v>
          </cell>
          <cell r="F23" t="str">
            <v>宿管</v>
          </cell>
          <cell r="G23" t="str">
            <v>试用</v>
          </cell>
          <cell r="H23" t="str">
            <v>高中</v>
          </cell>
          <cell r="I23">
            <v>15276489828</v>
          </cell>
        </row>
        <row r="24">
          <cell r="C24" t="str">
            <v>何梅</v>
          </cell>
          <cell r="D24" t="str">
            <v>女</v>
          </cell>
          <cell r="E24">
            <v>45600</v>
          </cell>
          <cell r="F24" t="str">
            <v>宿管</v>
          </cell>
          <cell r="G24" t="str">
            <v>试用</v>
          </cell>
          <cell r="H24" t="str">
            <v>高中</v>
          </cell>
          <cell r="I24">
            <v>13319930420</v>
          </cell>
        </row>
        <row r="25">
          <cell r="C25" t="str">
            <v>侯珍</v>
          </cell>
          <cell r="D25" t="str">
            <v>女</v>
          </cell>
          <cell r="E25">
            <v>45597</v>
          </cell>
          <cell r="F25" t="str">
            <v>宿管</v>
          </cell>
          <cell r="G25" t="str">
            <v>试用</v>
          </cell>
          <cell r="H25" t="str">
            <v>初中</v>
          </cell>
          <cell r="I25">
            <v>13677539051</v>
          </cell>
        </row>
        <row r="26">
          <cell r="C26" t="str">
            <v>马卫芝</v>
          </cell>
          <cell r="D26" t="str">
            <v>女</v>
          </cell>
          <cell r="E26">
            <v>45592</v>
          </cell>
          <cell r="F26" t="str">
            <v>保洁</v>
          </cell>
          <cell r="G26" t="str">
            <v>试用</v>
          </cell>
          <cell r="H26" t="str">
            <v>初中</v>
          </cell>
          <cell r="I26">
            <v>13119938700</v>
          </cell>
        </row>
        <row r="27">
          <cell r="C27" t="str">
            <v>平驾辉</v>
          </cell>
          <cell r="D27" t="str">
            <v>女</v>
          </cell>
          <cell r="E27">
            <v>45592</v>
          </cell>
          <cell r="F27" t="str">
            <v>保洁</v>
          </cell>
          <cell r="G27" t="str">
            <v>试用</v>
          </cell>
          <cell r="H27" t="str">
            <v>初中</v>
          </cell>
          <cell r="I27">
            <v>18699283865</v>
          </cell>
        </row>
        <row r="28">
          <cell r="C28" t="str">
            <v>刘玉兰</v>
          </cell>
          <cell r="D28" t="str">
            <v>女</v>
          </cell>
          <cell r="E28">
            <v>45620</v>
          </cell>
          <cell r="F28" t="str">
            <v>保洁</v>
          </cell>
          <cell r="G28" t="str">
            <v>试用</v>
          </cell>
          <cell r="H28" t="str">
            <v>初中</v>
          </cell>
          <cell r="I28">
            <v>13899533723</v>
          </cell>
        </row>
        <row r="29">
          <cell r="C29" t="str">
            <v>罗华</v>
          </cell>
          <cell r="D29" t="str">
            <v>女</v>
          </cell>
          <cell r="E29">
            <v>45593</v>
          </cell>
          <cell r="F29" t="str">
            <v>门岗</v>
          </cell>
          <cell r="G29" t="str">
            <v>试用</v>
          </cell>
          <cell r="H29" t="str">
            <v>小学</v>
          </cell>
          <cell r="I29">
            <v>13309936783</v>
          </cell>
        </row>
        <row r="30">
          <cell r="C30" t="str">
            <v>张俊梅</v>
          </cell>
          <cell r="D30" t="str">
            <v>女</v>
          </cell>
          <cell r="E30">
            <v>45597</v>
          </cell>
          <cell r="F30" t="str">
            <v>保洁</v>
          </cell>
          <cell r="G30" t="str">
            <v>离职</v>
          </cell>
          <cell r="H30" t="str">
            <v>初中</v>
          </cell>
          <cell r="I30">
            <v>18119267037</v>
          </cell>
        </row>
        <row r="31">
          <cell r="C31" t="str">
            <v>张明明</v>
          </cell>
          <cell r="D31" t="str">
            <v>女</v>
          </cell>
          <cell r="E31">
            <v>45618</v>
          </cell>
          <cell r="F31" t="str">
            <v>保洁</v>
          </cell>
          <cell r="G31" t="str">
            <v>试用</v>
          </cell>
          <cell r="H31" t="str">
            <v>初中</v>
          </cell>
          <cell r="I31">
            <v>15199598912</v>
          </cell>
        </row>
        <row r="32">
          <cell r="C32" t="str">
            <v>张兰红</v>
          </cell>
          <cell r="D32" t="str">
            <v>女</v>
          </cell>
          <cell r="E32">
            <v>45616</v>
          </cell>
          <cell r="F32" t="str">
            <v>门岗</v>
          </cell>
          <cell r="G32" t="str">
            <v>试用</v>
          </cell>
          <cell r="H32" t="str">
            <v>大专</v>
          </cell>
          <cell r="I32">
            <v>13319932522</v>
          </cell>
        </row>
        <row r="33">
          <cell r="C33" t="str">
            <v>沈淑华</v>
          </cell>
          <cell r="D33" t="str">
            <v>女</v>
          </cell>
          <cell r="E33">
            <v>45597</v>
          </cell>
          <cell r="F33" t="str">
            <v>宿管</v>
          </cell>
          <cell r="G33" t="str">
            <v>试用</v>
          </cell>
          <cell r="H33" t="str">
            <v>高中</v>
          </cell>
          <cell r="I33">
            <v>13999338107</v>
          </cell>
        </row>
        <row r="34">
          <cell r="C34" t="str">
            <v>宗利萍</v>
          </cell>
          <cell r="D34" t="str">
            <v>女</v>
          </cell>
          <cell r="E34">
            <v>45597</v>
          </cell>
          <cell r="F34" t="str">
            <v>宿管</v>
          </cell>
          <cell r="G34" t="str">
            <v>试用</v>
          </cell>
          <cell r="H34" t="str">
            <v>中专</v>
          </cell>
          <cell r="I34">
            <v>18909932000</v>
          </cell>
        </row>
        <row r="35">
          <cell r="C35" t="str">
            <v>岑爱华</v>
          </cell>
          <cell r="D35" t="str">
            <v>女</v>
          </cell>
          <cell r="E35">
            <v>45597</v>
          </cell>
          <cell r="F35" t="str">
            <v>宿管</v>
          </cell>
          <cell r="G35" t="str">
            <v>试用</v>
          </cell>
          <cell r="H35" t="str">
            <v>高中</v>
          </cell>
          <cell r="I35">
            <v>15809936610</v>
          </cell>
        </row>
        <row r="36">
          <cell r="C36" t="str">
            <v>李守群</v>
          </cell>
          <cell r="D36" t="str">
            <v>女</v>
          </cell>
          <cell r="E36">
            <v>45592</v>
          </cell>
          <cell r="F36" t="str">
            <v>保洁</v>
          </cell>
          <cell r="G36" t="str">
            <v>试用</v>
          </cell>
          <cell r="H36" t="str">
            <v>小学</v>
          </cell>
          <cell r="I36">
            <v>13519928963</v>
          </cell>
        </row>
        <row r="37">
          <cell r="C37" t="str">
            <v>范金卯</v>
          </cell>
          <cell r="D37" t="str">
            <v>女</v>
          </cell>
          <cell r="E37">
            <v>45604</v>
          </cell>
          <cell r="F37" t="str">
            <v>保洁</v>
          </cell>
          <cell r="G37" t="str">
            <v>试用</v>
          </cell>
          <cell r="H37" t="str">
            <v>小学</v>
          </cell>
          <cell r="I37">
            <v>13579744833</v>
          </cell>
        </row>
        <row r="38">
          <cell r="C38" t="str">
            <v>马丽</v>
          </cell>
          <cell r="D38" t="str">
            <v>女</v>
          </cell>
          <cell r="E38">
            <v>45597</v>
          </cell>
          <cell r="F38" t="str">
            <v>宿管</v>
          </cell>
          <cell r="G38" t="str">
            <v>试用</v>
          </cell>
          <cell r="H38" t="str">
            <v>高中</v>
          </cell>
          <cell r="I38">
            <v>18699333637</v>
          </cell>
        </row>
        <row r="39">
          <cell r="C39" t="str">
            <v>王玲</v>
          </cell>
          <cell r="D39" t="str">
            <v>女</v>
          </cell>
          <cell r="E39">
            <v>45597</v>
          </cell>
          <cell r="F39" t="str">
            <v>宿管</v>
          </cell>
          <cell r="G39" t="str">
            <v>试用</v>
          </cell>
          <cell r="H39" t="str">
            <v>高中</v>
          </cell>
          <cell r="I39">
            <v>18699285961</v>
          </cell>
        </row>
        <row r="40">
          <cell r="C40" t="str">
            <v>孙燕</v>
          </cell>
          <cell r="D40" t="str">
            <v>女</v>
          </cell>
          <cell r="E40">
            <v>45597</v>
          </cell>
          <cell r="F40" t="str">
            <v>宿管</v>
          </cell>
          <cell r="G40" t="str">
            <v>试用</v>
          </cell>
          <cell r="H40" t="str">
            <v>高中</v>
          </cell>
          <cell r="I40">
            <v>13565551682</v>
          </cell>
        </row>
        <row r="41">
          <cell r="C41" t="str">
            <v>庞娣玲</v>
          </cell>
          <cell r="D41" t="str">
            <v>女</v>
          </cell>
          <cell r="E41">
            <v>45592</v>
          </cell>
          <cell r="F41" t="str">
            <v>保洁</v>
          </cell>
          <cell r="G41" t="str">
            <v>试用</v>
          </cell>
          <cell r="H41" t="str">
            <v>中专</v>
          </cell>
          <cell r="I41">
            <v>15199580199</v>
          </cell>
        </row>
        <row r="42">
          <cell r="C42" t="str">
            <v>焦麦霞</v>
          </cell>
          <cell r="D42" t="str">
            <v>女</v>
          </cell>
          <cell r="E42">
            <v>45597</v>
          </cell>
          <cell r="F42" t="str">
            <v>保洁</v>
          </cell>
          <cell r="G42" t="str">
            <v>试用</v>
          </cell>
          <cell r="H42" t="str">
            <v>小学</v>
          </cell>
          <cell r="I42">
            <v>15809931505</v>
          </cell>
        </row>
        <row r="43">
          <cell r="C43" t="str">
            <v>苏红艳</v>
          </cell>
          <cell r="D43" t="str">
            <v>女</v>
          </cell>
          <cell r="E43">
            <v>45598</v>
          </cell>
          <cell r="F43" t="str">
            <v>门岗</v>
          </cell>
          <cell r="G43" t="str">
            <v>离职</v>
          </cell>
          <cell r="H43" t="str">
            <v>初中</v>
          </cell>
          <cell r="I43">
            <v>15276313169</v>
          </cell>
        </row>
        <row r="44">
          <cell r="C44" t="str">
            <v>王惠</v>
          </cell>
          <cell r="D44" t="str">
            <v>女</v>
          </cell>
          <cell r="E44">
            <v>45597</v>
          </cell>
          <cell r="F44" t="str">
            <v>宿管</v>
          </cell>
          <cell r="G44" t="str">
            <v>试用</v>
          </cell>
          <cell r="H44" t="str">
            <v>高中</v>
          </cell>
          <cell r="I44">
            <v>18935717696</v>
          </cell>
        </row>
        <row r="45">
          <cell r="C45" t="str">
            <v>张秀玲</v>
          </cell>
          <cell r="D45" t="str">
            <v>女</v>
          </cell>
          <cell r="E45">
            <v>45597</v>
          </cell>
          <cell r="F45" t="str">
            <v>宿管</v>
          </cell>
          <cell r="G45" t="str">
            <v>试用</v>
          </cell>
          <cell r="H45" t="str">
            <v>高中</v>
          </cell>
          <cell r="I45">
            <v>18799732555</v>
          </cell>
        </row>
        <row r="46">
          <cell r="C46" t="str">
            <v>邱少炜</v>
          </cell>
          <cell r="D46" t="str">
            <v>女</v>
          </cell>
          <cell r="E46">
            <v>45618</v>
          </cell>
          <cell r="F46" t="str">
            <v>宿管</v>
          </cell>
          <cell r="G46" t="str">
            <v>试用</v>
          </cell>
          <cell r="H46" t="str">
            <v>本科</v>
          </cell>
          <cell r="I46">
            <v>15001645553</v>
          </cell>
        </row>
        <row r="47">
          <cell r="C47" t="str">
            <v>王玉萍</v>
          </cell>
          <cell r="D47" t="str">
            <v>女</v>
          </cell>
          <cell r="E47">
            <v>45597</v>
          </cell>
          <cell r="F47" t="str">
            <v>宿管</v>
          </cell>
          <cell r="G47" t="str">
            <v>试用</v>
          </cell>
          <cell r="H47" t="str">
            <v>高中</v>
          </cell>
          <cell r="I47">
            <v>18999331822</v>
          </cell>
        </row>
        <row r="48">
          <cell r="C48" t="str">
            <v>王洁</v>
          </cell>
          <cell r="D48" t="str">
            <v>女</v>
          </cell>
          <cell r="E48">
            <v>45597</v>
          </cell>
          <cell r="F48" t="str">
            <v>宿管</v>
          </cell>
          <cell r="G48" t="str">
            <v>试用</v>
          </cell>
          <cell r="H48" t="str">
            <v>中专</v>
          </cell>
          <cell r="I48">
            <v>15809935638</v>
          </cell>
        </row>
        <row r="49">
          <cell r="C49" t="str">
            <v>刘海英</v>
          </cell>
          <cell r="D49" t="str">
            <v>女</v>
          </cell>
          <cell r="E49">
            <v>45597</v>
          </cell>
          <cell r="F49" t="str">
            <v>宿管</v>
          </cell>
          <cell r="G49" t="str">
            <v>试用</v>
          </cell>
          <cell r="H49" t="str">
            <v>初中</v>
          </cell>
          <cell r="I49">
            <v>15001612290</v>
          </cell>
        </row>
        <row r="50">
          <cell r="C50" t="str">
            <v>杨建萍</v>
          </cell>
          <cell r="D50" t="str">
            <v>女</v>
          </cell>
          <cell r="E50">
            <v>45597</v>
          </cell>
          <cell r="F50" t="str">
            <v>保洁</v>
          </cell>
          <cell r="G50" t="str">
            <v>试用</v>
          </cell>
          <cell r="H50" t="str">
            <v>高中</v>
          </cell>
          <cell r="I50">
            <v>13579452791</v>
          </cell>
        </row>
        <row r="51">
          <cell r="C51" t="str">
            <v>曾静</v>
          </cell>
          <cell r="D51" t="str">
            <v>女</v>
          </cell>
          <cell r="E51">
            <v>45597</v>
          </cell>
          <cell r="F51" t="str">
            <v>宿管</v>
          </cell>
          <cell r="G51" t="str">
            <v>试用</v>
          </cell>
          <cell r="H51" t="str">
            <v>高中</v>
          </cell>
          <cell r="I51">
            <v>18799743505</v>
          </cell>
        </row>
        <row r="52">
          <cell r="C52" t="str">
            <v>沈海燕</v>
          </cell>
          <cell r="D52" t="str">
            <v>女</v>
          </cell>
          <cell r="E52">
            <v>45597</v>
          </cell>
          <cell r="F52" t="str">
            <v>宿管</v>
          </cell>
          <cell r="G52" t="str">
            <v>试用</v>
          </cell>
          <cell r="H52" t="str">
            <v>本科</v>
          </cell>
          <cell r="I52">
            <v>15209933573</v>
          </cell>
        </row>
        <row r="53">
          <cell r="C53" t="str">
            <v>朱红艳</v>
          </cell>
          <cell r="D53" t="str">
            <v>女</v>
          </cell>
          <cell r="E53">
            <v>45598</v>
          </cell>
          <cell r="F53" t="str">
            <v>宿管</v>
          </cell>
          <cell r="G53" t="str">
            <v>试用</v>
          </cell>
          <cell r="H53" t="str">
            <v>高中</v>
          </cell>
          <cell r="I53">
            <v>15199381550</v>
          </cell>
        </row>
        <row r="54">
          <cell r="C54" t="str">
            <v>刘金枝</v>
          </cell>
          <cell r="D54" t="str">
            <v>女</v>
          </cell>
          <cell r="E54">
            <v>45597</v>
          </cell>
          <cell r="F54" t="str">
            <v>保洁</v>
          </cell>
          <cell r="G54" t="str">
            <v>试用</v>
          </cell>
          <cell r="H54" t="str">
            <v>初中</v>
          </cell>
          <cell r="I54">
            <v>15303903997</v>
          </cell>
        </row>
        <row r="55">
          <cell r="C55" t="str">
            <v>龙黎辉</v>
          </cell>
          <cell r="D55" t="str">
            <v>女</v>
          </cell>
          <cell r="E55">
            <v>45597</v>
          </cell>
          <cell r="F55" t="str">
            <v>保洁</v>
          </cell>
          <cell r="G55" t="str">
            <v>试用</v>
          </cell>
          <cell r="H55" t="str">
            <v>高中</v>
          </cell>
          <cell r="I55">
            <v>13070093986</v>
          </cell>
        </row>
        <row r="56">
          <cell r="C56" t="str">
            <v>蔡瑛</v>
          </cell>
          <cell r="D56" t="str">
            <v>女</v>
          </cell>
          <cell r="E56">
            <v>45611</v>
          </cell>
          <cell r="F56" t="str">
            <v>保洁</v>
          </cell>
          <cell r="G56" t="str">
            <v>试用</v>
          </cell>
          <cell r="H56" t="str">
            <v>高中</v>
          </cell>
          <cell r="I56">
            <v>13779219493</v>
          </cell>
        </row>
        <row r="57">
          <cell r="C57" t="str">
            <v>朱金英</v>
          </cell>
          <cell r="D57" t="str">
            <v>女</v>
          </cell>
          <cell r="E57">
            <v>45597</v>
          </cell>
          <cell r="F57" t="str">
            <v>宿管</v>
          </cell>
          <cell r="G57" t="str">
            <v>试用</v>
          </cell>
          <cell r="H57" t="str">
            <v>高中</v>
          </cell>
          <cell r="I57">
            <v>18097584275</v>
          </cell>
        </row>
        <row r="58">
          <cell r="C58" t="str">
            <v>孙玉梅</v>
          </cell>
          <cell r="D58" t="str">
            <v>女</v>
          </cell>
          <cell r="E58">
            <v>45597</v>
          </cell>
          <cell r="F58" t="str">
            <v>宿管</v>
          </cell>
          <cell r="G58" t="str">
            <v>试用</v>
          </cell>
          <cell r="H58" t="str">
            <v>本科</v>
          </cell>
          <cell r="I58">
            <v>18199663492</v>
          </cell>
        </row>
        <row r="59">
          <cell r="C59" t="str">
            <v>刘旭华</v>
          </cell>
          <cell r="D59" t="str">
            <v>女</v>
          </cell>
          <cell r="E59">
            <v>45597</v>
          </cell>
          <cell r="F59" t="str">
            <v>宿管</v>
          </cell>
          <cell r="G59" t="str">
            <v>试用</v>
          </cell>
          <cell r="H59" t="str">
            <v>高中</v>
          </cell>
          <cell r="I59">
            <v>18935700236</v>
          </cell>
        </row>
        <row r="60">
          <cell r="C60" t="str">
            <v>邓爱荣</v>
          </cell>
          <cell r="D60" t="str">
            <v>女</v>
          </cell>
          <cell r="E60">
            <v>45592</v>
          </cell>
          <cell r="F60" t="str">
            <v>保洁</v>
          </cell>
          <cell r="G60" t="str">
            <v>试用</v>
          </cell>
          <cell r="H60" t="str">
            <v>初中</v>
          </cell>
          <cell r="I60">
            <v>13565550601</v>
          </cell>
        </row>
        <row r="61">
          <cell r="C61" t="str">
            <v>陈建丽</v>
          </cell>
          <cell r="D61" t="str">
            <v>女</v>
          </cell>
          <cell r="E61">
            <v>45592</v>
          </cell>
          <cell r="F61" t="str">
            <v>保洁</v>
          </cell>
          <cell r="G61" t="str">
            <v>试用</v>
          </cell>
          <cell r="H61" t="str">
            <v>初中</v>
          </cell>
          <cell r="I61">
            <v>17349932856</v>
          </cell>
        </row>
      </sheetData>
      <sheetData sheetId="41">
        <row r="1">
          <cell r="C1" t="str">
            <v>中高后勤服务（云南）有限公司</v>
          </cell>
        </row>
        <row r="3">
          <cell r="C3" t="str">
            <v>姓名</v>
          </cell>
          <cell r="D3" t="str">
            <v>性别</v>
          </cell>
          <cell r="E3" t="str">
            <v>入职日期</v>
          </cell>
          <cell r="F3" t="str">
            <v>岗位</v>
          </cell>
          <cell r="G3" t="str">
            <v>状态（试用/转正/离职）</v>
          </cell>
          <cell r="H3" t="str">
            <v>学历</v>
          </cell>
          <cell r="I3" t="str">
            <v>手机号（本人实名制）</v>
          </cell>
        </row>
        <row r="4">
          <cell r="C4" t="str">
            <v>盖青爱</v>
          </cell>
          <cell r="D4" t="str">
            <v>男</v>
          </cell>
          <cell r="E4">
            <v>45595</v>
          </cell>
          <cell r="F4" t="str">
            <v>门岗</v>
          </cell>
          <cell r="G4" t="str">
            <v>试用</v>
          </cell>
          <cell r="H4" t="str">
            <v>大专</v>
          </cell>
          <cell r="I4">
            <v>13511992213</v>
          </cell>
        </row>
        <row r="5">
          <cell r="C5" t="str">
            <v>康海元</v>
          </cell>
          <cell r="D5" t="str">
            <v>男</v>
          </cell>
          <cell r="E5">
            <v>45596</v>
          </cell>
          <cell r="F5" t="str">
            <v>门岗</v>
          </cell>
          <cell r="G5" t="str">
            <v>试用</v>
          </cell>
          <cell r="H5" t="str">
            <v>初中</v>
          </cell>
          <cell r="I5">
            <v>15199385313</v>
          </cell>
        </row>
        <row r="6">
          <cell r="C6" t="str">
            <v>何菊儒</v>
          </cell>
          <cell r="D6" t="str">
            <v>女</v>
          </cell>
          <cell r="E6">
            <v>45595</v>
          </cell>
          <cell r="F6" t="str">
            <v>门岗</v>
          </cell>
          <cell r="G6" t="str">
            <v>试用</v>
          </cell>
          <cell r="H6" t="str">
            <v>高中</v>
          </cell>
          <cell r="I6">
            <v>15026235823</v>
          </cell>
        </row>
        <row r="7">
          <cell r="C7" t="str">
            <v>谢国军</v>
          </cell>
          <cell r="D7" t="str">
            <v>女</v>
          </cell>
          <cell r="E7">
            <v>45596</v>
          </cell>
          <cell r="F7" t="str">
            <v>门岗</v>
          </cell>
          <cell r="G7" t="str">
            <v>试用</v>
          </cell>
          <cell r="H7" t="str">
            <v>初中</v>
          </cell>
          <cell r="I7">
            <v>17709936845</v>
          </cell>
        </row>
        <row r="8">
          <cell r="C8" t="str">
            <v>郑玉香</v>
          </cell>
          <cell r="D8" t="str">
            <v>女</v>
          </cell>
          <cell r="E8">
            <v>45595</v>
          </cell>
          <cell r="F8" t="str">
            <v>门岗</v>
          </cell>
          <cell r="G8" t="str">
            <v>试用</v>
          </cell>
          <cell r="H8" t="str">
            <v>高中</v>
          </cell>
          <cell r="I8">
            <v>18119266563</v>
          </cell>
        </row>
        <row r="9">
          <cell r="C9" t="str">
            <v>吴惠芳</v>
          </cell>
          <cell r="D9" t="str">
            <v>女</v>
          </cell>
          <cell r="E9">
            <v>45595</v>
          </cell>
          <cell r="F9" t="str">
            <v>门岗</v>
          </cell>
          <cell r="G9" t="str">
            <v>试用</v>
          </cell>
          <cell r="H9" t="str">
            <v>高中</v>
          </cell>
          <cell r="I9">
            <v>18119265582</v>
          </cell>
        </row>
        <row r="10">
          <cell r="C10" t="str">
            <v>李翠英</v>
          </cell>
          <cell r="D10" t="str">
            <v>女</v>
          </cell>
          <cell r="E10">
            <v>45594</v>
          </cell>
          <cell r="F10" t="str">
            <v>门岗</v>
          </cell>
          <cell r="G10" t="str">
            <v>试用</v>
          </cell>
          <cell r="H10" t="str">
            <v>高中</v>
          </cell>
          <cell r="I10">
            <v>13319932331</v>
          </cell>
        </row>
        <row r="11">
          <cell r="C11" t="str">
            <v>张艳梅</v>
          </cell>
          <cell r="D11" t="str">
            <v>女</v>
          </cell>
          <cell r="E11">
            <v>45596</v>
          </cell>
          <cell r="F11" t="str">
            <v>门岗</v>
          </cell>
          <cell r="G11" t="str">
            <v>试用</v>
          </cell>
          <cell r="H11" t="str">
            <v>职高</v>
          </cell>
          <cell r="I11">
            <v>18609930642</v>
          </cell>
        </row>
        <row r="12">
          <cell r="C12" t="str">
            <v>王红江</v>
          </cell>
          <cell r="D12" t="str">
            <v>女</v>
          </cell>
          <cell r="E12">
            <v>45596</v>
          </cell>
          <cell r="F12" t="str">
            <v>门岗</v>
          </cell>
          <cell r="G12" t="str">
            <v>试用</v>
          </cell>
          <cell r="H12" t="str">
            <v>高中</v>
          </cell>
          <cell r="I12">
            <v>18119278671</v>
          </cell>
        </row>
        <row r="13">
          <cell r="C13" t="str">
            <v>薛征芳</v>
          </cell>
          <cell r="D13" t="str">
            <v>女</v>
          </cell>
          <cell r="E13">
            <v>45603</v>
          </cell>
          <cell r="F13" t="str">
            <v>门岗</v>
          </cell>
          <cell r="G13" t="str">
            <v>离职</v>
          </cell>
          <cell r="H13" t="str">
            <v>初中</v>
          </cell>
          <cell r="I13">
            <v>15209930399</v>
          </cell>
        </row>
        <row r="14">
          <cell r="C14" t="str">
            <v>葛咏梅</v>
          </cell>
          <cell r="D14" t="str">
            <v>女</v>
          </cell>
          <cell r="E14">
            <v>45597</v>
          </cell>
          <cell r="F14" t="str">
            <v>门岗</v>
          </cell>
          <cell r="G14" t="str">
            <v>试用</v>
          </cell>
          <cell r="H14" t="str">
            <v>高中</v>
          </cell>
          <cell r="I14">
            <v>18009933516</v>
          </cell>
        </row>
        <row r="15">
          <cell r="C15" t="str">
            <v>阿依古力</v>
          </cell>
          <cell r="D15" t="str">
            <v>女</v>
          </cell>
          <cell r="E15">
            <v>45596</v>
          </cell>
          <cell r="F15" t="str">
            <v>门岗</v>
          </cell>
          <cell r="G15" t="str">
            <v>试用</v>
          </cell>
          <cell r="H15" t="str">
            <v>初中</v>
          </cell>
          <cell r="I15">
            <v>13899520984</v>
          </cell>
        </row>
        <row r="16">
          <cell r="C16" t="str">
            <v>程玉梅</v>
          </cell>
          <cell r="D16" t="str">
            <v>女</v>
          </cell>
          <cell r="E16">
            <v>45593</v>
          </cell>
          <cell r="F16" t="str">
            <v>门岗</v>
          </cell>
          <cell r="G16" t="str">
            <v>试用</v>
          </cell>
          <cell r="H16" t="str">
            <v>大专</v>
          </cell>
          <cell r="I16">
            <v>13519934166</v>
          </cell>
        </row>
        <row r="17">
          <cell r="C17" t="str">
            <v>王永梅</v>
          </cell>
          <cell r="D17" t="str">
            <v>女</v>
          </cell>
          <cell r="E17">
            <v>45593</v>
          </cell>
          <cell r="F17" t="str">
            <v>门岗</v>
          </cell>
          <cell r="G17" t="str">
            <v>试用</v>
          </cell>
          <cell r="H17" t="str">
            <v>高中</v>
          </cell>
          <cell r="I17">
            <v>13319935391</v>
          </cell>
        </row>
        <row r="18">
          <cell r="C18" t="str">
            <v>马传华</v>
          </cell>
          <cell r="D18" t="str">
            <v>女</v>
          </cell>
          <cell r="E18">
            <v>45593</v>
          </cell>
          <cell r="F18" t="str">
            <v>门岗</v>
          </cell>
          <cell r="G18" t="str">
            <v>试用</v>
          </cell>
          <cell r="H18" t="str">
            <v>大专</v>
          </cell>
          <cell r="I18">
            <v>18997887997</v>
          </cell>
        </row>
        <row r="19">
          <cell r="C19" t="str">
            <v>杨常英</v>
          </cell>
          <cell r="D19" t="str">
            <v>女</v>
          </cell>
          <cell r="E19">
            <v>45593</v>
          </cell>
          <cell r="F19" t="str">
            <v>门岗</v>
          </cell>
          <cell r="G19" t="str">
            <v>试用</v>
          </cell>
          <cell r="H19" t="str">
            <v>初中</v>
          </cell>
          <cell r="I19">
            <v>18935700351</v>
          </cell>
        </row>
        <row r="20">
          <cell r="C20" t="str">
            <v>吴子英</v>
          </cell>
          <cell r="D20" t="str">
            <v>女</v>
          </cell>
          <cell r="E20">
            <v>45593</v>
          </cell>
          <cell r="F20" t="str">
            <v>门岗</v>
          </cell>
          <cell r="G20" t="str">
            <v>试用</v>
          </cell>
          <cell r="H20" t="str">
            <v>高中</v>
          </cell>
          <cell r="I20">
            <v>15276488206</v>
          </cell>
        </row>
        <row r="21">
          <cell r="C21" t="str">
            <v>肖冬梅</v>
          </cell>
          <cell r="D21" t="str">
            <v>女</v>
          </cell>
          <cell r="E21" t="str">
            <v>2024.11.1</v>
          </cell>
          <cell r="F21" t="str">
            <v>门岗</v>
          </cell>
          <cell r="G21" t="str">
            <v>试用</v>
          </cell>
          <cell r="H21" t="str">
            <v>高中</v>
          </cell>
          <cell r="I21">
            <v>18699315571</v>
          </cell>
        </row>
        <row r="22">
          <cell r="C22" t="str">
            <v>马建红</v>
          </cell>
          <cell r="D22" t="str">
            <v>女</v>
          </cell>
          <cell r="E22" t="str">
            <v>2024.11.1</v>
          </cell>
          <cell r="F22" t="str">
            <v>门岗</v>
          </cell>
          <cell r="G22" t="str">
            <v>试用</v>
          </cell>
          <cell r="H22" t="str">
            <v>初中</v>
          </cell>
          <cell r="I22">
            <v>18999336852</v>
          </cell>
        </row>
        <row r="23">
          <cell r="C23" t="str">
            <v>张绍英</v>
          </cell>
          <cell r="D23" t="str">
            <v>女</v>
          </cell>
          <cell r="E23">
            <v>45594</v>
          </cell>
          <cell r="F23" t="str">
            <v>门岗</v>
          </cell>
          <cell r="G23" t="str">
            <v>试用</v>
          </cell>
          <cell r="H23" t="str">
            <v>中专</v>
          </cell>
          <cell r="I23">
            <v>15299920558</v>
          </cell>
        </row>
        <row r="24">
          <cell r="C24" t="str">
            <v>蔡春涛</v>
          </cell>
          <cell r="D24" t="str">
            <v>女</v>
          </cell>
          <cell r="E24">
            <v>45597</v>
          </cell>
          <cell r="F24" t="str">
            <v>门岗</v>
          </cell>
          <cell r="G24" t="str">
            <v>试用</v>
          </cell>
          <cell r="H24" t="str">
            <v>初中</v>
          </cell>
          <cell r="I24">
            <v>18609930469</v>
          </cell>
        </row>
        <row r="25">
          <cell r="C25" t="str">
            <v>路爱民</v>
          </cell>
          <cell r="D25" t="str">
            <v>女</v>
          </cell>
          <cell r="E25">
            <v>45594</v>
          </cell>
          <cell r="F25" t="str">
            <v>门岗</v>
          </cell>
          <cell r="G25" t="str">
            <v>试用</v>
          </cell>
          <cell r="H25" t="str">
            <v>高中</v>
          </cell>
          <cell r="I25">
            <v>13040548267</v>
          </cell>
        </row>
        <row r="26">
          <cell r="C26" t="str">
            <v>王秀菊</v>
          </cell>
          <cell r="D26" t="str">
            <v>女</v>
          </cell>
          <cell r="E26">
            <v>45596</v>
          </cell>
          <cell r="F26" t="str">
            <v>门岗</v>
          </cell>
          <cell r="G26" t="str">
            <v>试用</v>
          </cell>
          <cell r="H26" t="str">
            <v>高中</v>
          </cell>
          <cell r="I26">
            <v>13309939810</v>
          </cell>
        </row>
        <row r="27">
          <cell r="C27" t="str">
            <v>许翠花</v>
          </cell>
          <cell r="D27" t="str">
            <v>女</v>
          </cell>
          <cell r="E27">
            <v>45597</v>
          </cell>
          <cell r="F27" t="str">
            <v>门岗</v>
          </cell>
          <cell r="G27" t="str">
            <v>试用</v>
          </cell>
          <cell r="H27" t="str">
            <v>高中</v>
          </cell>
          <cell r="I27">
            <v>15739304974</v>
          </cell>
        </row>
        <row r="28">
          <cell r="C28" t="str">
            <v>张艳玲</v>
          </cell>
          <cell r="D28" t="str">
            <v>女</v>
          </cell>
          <cell r="E28">
            <v>45593</v>
          </cell>
          <cell r="F28" t="str">
            <v>门岗</v>
          </cell>
          <cell r="G28" t="str">
            <v>试用</v>
          </cell>
          <cell r="H28" t="str">
            <v>中专</v>
          </cell>
          <cell r="I28">
            <v>18799285007</v>
          </cell>
        </row>
        <row r="29">
          <cell r="C29" t="str">
            <v>闫鸿洁</v>
          </cell>
          <cell r="D29" t="str">
            <v>女</v>
          </cell>
          <cell r="E29">
            <v>45595</v>
          </cell>
          <cell r="F29" t="str">
            <v>门岗</v>
          </cell>
          <cell r="G29" t="str">
            <v>试用</v>
          </cell>
          <cell r="H29" t="str">
            <v>高中</v>
          </cell>
          <cell r="I29">
            <v>13094046850</v>
          </cell>
        </row>
        <row r="30">
          <cell r="C30" t="str">
            <v>雷玲</v>
          </cell>
          <cell r="D30" t="str">
            <v>女</v>
          </cell>
          <cell r="E30">
            <v>45596</v>
          </cell>
          <cell r="F30" t="str">
            <v>门岗</v>
          </cell>
          <cell r="G30" t="str">
            <v>试用</v>
          </cell>
          <cell r="H30" t="str">
            <v>高中</v>
          </cell>
          <cell r="I30">
            <v>18909930368</v>
          </cell>
        </row>
        <row r="31">
          <cell r="C31" t="str">
            <v>马雪丽</v>
          </cell>
          <cell r="D31" t="str">
            <v>女</v>
          </cell>
          <cell r="E31">
            <v>45595</v>
          </cell>
          <cell r="F31" t="str">
            <v>门岗</v>
          </cell>
          <cell r="G31" t="str">
            <v>离职</v>
          </cell>
          <cell r="H31" t="str">
            <v>高中</v>
          </cell>
          <cell r="I31">
            <v>15981703808</v>
          </cell>
        </row>
        <row r="32">
          <cell r="C32" t="str">
            <v>胡江华</v>
          </cell>
          <cell r="D32" t="str">
            <v>女</v>
          </cell>
          <cell r="E32" t="str">
            <v>2024.11.1</v>
          </cell>
          <cell r="F32" t="str">
            <v>门岗</v>
          </cell>
          <cell r="G32" t="str">
            <v>离职</v>
          </cell>
          <cell r="H32" t="str">
            <v>初中</v>
          </cell>
          <cell r="I32">
            <v>13519925243</v>
          </cell>
        </row>
        <row r="33">
          <cell r="C33" t="str">
            <v>张汝珍</v>
          </cell>
          <cell r="D33" t="str">
            <v>女</v>
          </cell>
          <cell r="E33">
            <v>45594</v>
          </cell>
          <cell r="F33" t="str">
            <v>门岗</v>
          </cell>
          <cell r="G33" t="str">
            <v>试用</v>
          </cell>
          <cell r="H33" t="str">
            <v>高中</v>
          </cell>
          <cell r="I33">
            <v>18290759619</v>
          </cell>
        </row>
        <row r="34">
          <cell r="C34" t="str">
            <v>李春花</v>
          </cell>
          <cell r="D34" t="str">
            <v>女</v>
          </cell>
          <cell r="E34">
            <v>45597</v>
          </cell>
          <cell r="F34" t="str">
            <v>门岗</v>
          </cell>
          <cell r="G34" t="str">
            <v>试用</v>
          </cell>
          <cell r="H34" t="str">
            <v>大专</v>
          </cell>
          <cell r="I34">
            <v>18997735309</v>
          </cell>
        </row>
        <row r="35">
          <cell r="C35" t="str">
            <v>朱平</v>
          </cell>
          <cell r="D35" t="str">
            <v>女</v>
          </cell>
          <cell r="E35">
            <v>45594</v>
          </cell>
          <cell r="F35" t="str">
            <v>门岗</v>
          </cell>
          <cell r="G35" t="str">
            <v>试用</v>
          </cell>
          <cell r="H35" t="str">
            <v>大专</v>
          </cell>
          <cell r="I35">
            <v>13565542806</v>
          </cell>
        </row>
        <row r="36">
          <cell r="C36" t="str">
            <v>张小梅</v>
          </cell>
          <cell r="D36" t="str">
            <v>女</v>
          </cell>
          <cell r="E36">
            <v>45594</v>
          </cell>
          <cell r="F36" t="str">
            <v>门岗</v>
          </cell>
          <cell r="G36" t="str">
            <v>试用</v>
          </cell>
          <cell r="H36" t="str">
            <v>中专</v>
          </cell>
          <cell r="I36">
            <v>13369935481</v>
          </cell>
        </row>
        <row r="37">
          <cell r="C37" t="str">
            <v>朱慧丽</v>
          </cell>
          <cell r="D37" t="str">
            <v>女</v>
          </cell>
          <cell r="E37">
            <v>45597</v>
          </cell>
          <cell r="F37" t="str">
            <v>门岗</v>
          </cell>
          <cell r="G37" t="str">
            <v>试用</v>
          </cell>
          <cell r="H37" t="str">
            <v>高中</v>
          </cell>
          <cell r="I37">
            <v>15309937058</v>
          </cell>
        </row>
        <row r="38">
          <cell r="C38" t="str">
            <v>杨俊霞</v>
          </cell>
          <cell r="D38" t="str">
            <v>女</v>
          </cell>
          <cell r="E38">
            <v>45596</v>
          </cell>
          <cell r="F38" t="str">
            <v>保洁</v>
          </cell>
          <cell r="G38" t="str">
            <v>试用</v>
          </cell>
          <cell r="H38" t="str">
            <v>初中</v>
          </cell>
          <cell r="I38">
            <v>17599776029</v>
          </cell>
        </row>
        <row r="39">
          <cell r="C39" t="str">
            <v>李惠玲</v>
          </cell>
          <cell r="D39" t="str">
            <v>女</v>
          </cell>
          <cell r="E39">
            <v>45596</v>
          </cell>
          <cell r="F39" t="str">
            <v>保洁</v>
          </cell>
          <cell r="G39" t="str">
            <v>试用</v>
          </cell>
          <cell r="H39" t="str">
            <v>初中</v>
          </cell>
          <cell r="I39">
            <v>18799078236</v>
          </cell>
        </row>
        <row r="40">
          <cell r="C40" t="str">
            <v>章四华</v>
          </cell>
          <cell r="D40" t="str">
            <v>女</v>
          </cell>
          <cell r="E40">
            <v>45596</v>
          </cell>
          <cell r="F40" t="str">
            <v>保洁</v>
          </cell>
          <cell r="G40" t="str">
            <v>试用</v>
          </cell>
          <cell r="H40" t="str">
            <v>高中</v>
          </cell>
          <cell r="I40">
            <v>18999532521</v>
          </cell>
        </row>
        <row r="41">
          <cell r="C41" t="str">
            <v>付能英</v>
          </cell>
          <cell r="D41" t="str">
            <v>女</v>
          </cell>
          <cell r="E41">
            <v>45597</v>
          </cell>
          <cell r="F41" t="str">
            <v>保洁</v>
          </cell>
          <cell r="G41" t="str">
            <v>试用</v>
          </cell>
          <cell r="H41" t="str">
            <v>初中</v>
          </cell>
          <cell r="I41">
            <v>15909931169</v>
          </cell>
        </row>
        <row r="42">
          <cell r="C42" t="str">
            <v>陈秀芳</v>
          </cell>
          <cell r="D42" t="str">
            <v>女</v>
          </cell>
          <cell r="E42" t="str">
            <v>2024.11.1</v>
          </cell>
          <cell r="F42" t="str">
            <v>保洁</v>
          </cell>
          <cell r="G42" t="str">
            <v>试用</v>
          </cell>
          <cell r="H42" t="str">
            <v>高中</v>
          </cell>
          <cell r="I42">
            <v>13369818838</v>
          </cell>
        </row>
        <row r="43">
          <cell r="C43" t="str">
            <v>米美沙</v>
          </cell>
          <cell r="D43" t="str">
            <v>女</v>
          </cell>
          <cell r="E43">
            <v>45594</v>
          </cell>
          <cell r="F43" t="str">
            <v>保洁</v>
          </cell>
          <cell r="G43" t="str">
            <v>试用</v>
          </cell>
          <cell r="H43" t="str">
            <v>技校</v>
          </cell>
          <cell r="I43">
            <v>13999532037</v>
          </cell>
        </row>
        <row r="44">
          <cell r="C44" t="str">
            <v>阿克孜·买买提</v>
          </cell>
          <cell r="D44" t="str">
            <v>女</v>
          </cell>
          <cell r="E44">
            <v>45601</v>
          </cell>
          <cell r="F44" t="str">
            <v>保洁</v>
          </cell>
          <cell r="G44" t="str">
            <v>试用</v>
          </cell>
          <cell r="H44">
            <v>0</v>
          </cell>
          <cell r="I44">
            <v>13239936115</v>
          </cell>
        </row>
        <row r="45">
          <cell r="C45" t="str">
            <v>刘文新</v>
          </cell>
          <cell r="D45" t="str">
            <v>男</v>
          </cell>
          <cell r="E45">
            <v>45603</v>
          </cell>
          <cell r="F45" t="str">
            <v>保洁</v>
          </cell>
          <cell r="G45" t="str">
            <v>试用</v>
          </cell>
          <cell r="H45" t="str">
            <v>初中</v>
          </cell>
          <cell r="I45">
            <v>13999336168</v>
          </cell>
        </row>
        <row r="46">
          <cell r="C46" t="str">
            <v>陈苗苗</v>
          </cell>
          <cell r="D46" t="str">
            <v>女</v>
          </cell>
          <cell r="E46">
            <v>45596</v>
          </cell>
          <cell r="F46" t="str">
            <v>保洁</v>
          </cell>
          <cell r="G46" t="str">
            <v>试用</v>
          </cell>
          <cell r="H46" t="str">
            <v>高中</v>
          </cell>
          <cell r="I46">
            <v>13999336168</v>
          </cell>
        </row>
        <row r="47">
          <cell r="C47" t="str">
            <v>汪桂秀</v>
          </cell>
          <cell r="D47" t="str">
            <v>女</v>
          </cell>
          <cell r="E47">
            <v>45600</v>
          </cell>
          <cell r="F47" t="str">
            <v>保洁</v>
          </cell>
          <cell r="G47" t="str">
            <v>试用</v>
          </cell>
          <cell r="H47" t="str">
            <v>初中</v>
          </cell>
          <cell r="I47">
            <v>18799283525</v>
          </cell>
        </row>
        <row r="48">
          <cell r="C48" t="str">
            <v>龙霖</v>
          </cell>
          <cell r="D48" t="str">
            <v>女</v>
          </cell>
          <cell r="E48">
            <v>45595</v>
          </cell>
          <cell r="F48" t="str">
            <v>保洁</v>
          </cell>
          <cell r="G48" t="str">
            <v>试用</v>
          </cell>
          <cell r="H48" t="str">
            <v>高中</v>
          </cell>
          <cell r="I48">
            <v>15001640959</v>
          </cell>
        </row>
        <row r="49">
          <cell r="C49" t="str">
            <v>赵凤玲</v>
          </cell>
          <cell r="D49" t="str">
            <v>女</v>
          </cell>
          <cell r="E49" t="str">
            <v>2024.11.1</v>
          </cell>
          <cell r="F49" t="str">
            <v>保洁</v>
          </cell>
          <cell r="G49" t="str">
            <v>试用</v>
          </cell>
          <cell r="H49" t="str">
            <v>初中</v>
          </cell>
          <cell r="I49">
            <v>15299935835</v>
          </cell>
        </row>
        <row r="50">
          <cell r="C50" t="str">
            <v>陈玲玲</v>
          </cell>
          <cell r="D50" t="str">
            <v>女</v>
          </cell>
          <cell r="E50">
            <v>45595</v>
          </cell>
          <cell r="F50" t="str">
            <v>保洁</v>
          </cell>
          <cell r="G50" t="str">
            <v>试用</v>
          </cell>
          <cell r="H50" t="str">
            <v>高中</v>
          </cell>
          <cell r="I50">
            <v>15299949805</v>
          </cell>
        </row>
        <row r="51">
          <cell r="C51" t="str">
            <v>杜五保</v>
          </cell>
          <cell r="D51" t="str">
            <v>男</v>
          </cell>
          <cell r="E51" t="str">
            <v>2024.11.2</v>
          </cell>
          <cell r="F51" t="str">
            <v>保洁</v>
          </cell>
          <cell r="G51" t="str">
            <v>离职</v>
          </cell>
          <cell r="H51" t="str">
            <v>小学</v>
          </cell>
          <cell r="I51">
            <v>15899298075</v>
          </cell>
        </row>
        <row r="52">
          <cell r="C52" t="str">
            <v>刘副花</v>
          </cell>
          <cell r="D52" t="str">
            <v>女</v>
          </cell>
          <cell r="E52" t="str">
            <v>2024.11.2</v>
          </cell>
          <cell r="F52" t="str">
            <v>保洁</v>
          </cell>
          <cell r="G52" t="str">
            <v>离职</v>
          </cell>
          <cell r="H52" t="str">
            <v>小学</v>
          </cell>
          <cell r="I52">
            <v>15899298075</v>
          </cell>
        </row>
        <row r="53">
          <cell r="C53" t="str">
            <v>熊永勤</v>
          </cell>
          <cell r="D53" t="str">
            <v>女</v>
          </cell>
          <cell r="E53">
            <v>45601</v>
          </cell>
          <cell r="F53" t="str">
            <v>保洁</v>
          </cell>
          <cell r="G53" t="str">
            <v>试用</v>
          </cell>
          <cell r="H53" t="str">
            <v>初中</v>
          </cell>
          <cell r="I53">
            <v>18290731976</v>
          </cell>
        </row>
        <row r="54">
          <cell r="C54" t="str">
            <v>康新英</v>
          </cell>
          <cell r="D54" t="str">
            <v>女</v>
          </cell>
          <cell r="E54" t="str">
            <v>2024.11.12</v>
          </cell>
          <cell r="F54" t="str">
            <v>保洁</v>
          </cell>
          <cell r="G54" t="str">
            <v>试用</v>
          </cell>
          <cell r="H54" t="str">
            <v>初中</v>
          </cell>
          <cell r="I54">
            <v>13070097915</v>
          </cell>
        </row>
        <row r="55">
          <cell r="C55" t="str">
            <v>吴文娟</v>
          </cell>
          <cell r="D55" t="str">
            <v>女</v>
          </cell>
          <cell r="E55" t="str">
            <v>2024.11.17</v>
          </cell>
          <cell r="F55" t="str">
            <v>保洁</v>
          </cell>
          <cell r="G55" t="str">
            <v>试用</v>
          </cell>
          <cell r="H55" t="str">
            <v>初中</v>
          </cell>
          <cell r="I55">
            <v>13999732612</v>
          </cell>
        </row>
        <row r="56">
          <cell r="C56" t="str">
            <v>张丽丽</v>
          </cell>
          <cell r="D56" t="str">
            <v>女</v>
          </cell>
          <cell r="E56" t="str">
            <v>2024.11.23</v>
          </cell>
          <cell r="F56" t="str">
            <v>保洁</v>
          </cell>
          <cell r="G56" t="str">
            <v>试用</v>
          </cell>
          <cell r="H56" t="str">
            <v>中专</v>
          </cell>
          <cell r="I56">
            <v>15886930369</v>
          </cell>
        </row>
        <row r="57">
          <cell r="C57" t="str">
            <v>王玫</v>
          </cell>
          <cell r="D57" t="str">
            <v>女</v>
          </cell>
          <cell r="E57" t="str">
            <v>2024.11.18</v>
          </cell>
          <cell r="F57" t="str">
            <v>保洁</v>
          </cell>
          <cell r="G57" t="str">
            <v>试用</v>
          </cell>
          <cell r="H57" t="str">
            <v>初中</v>
          </cell>
          <cell r="I57" t="str">
            <v>18299088786
</v>
          </cell>
        </row>
        <row r="58">
          <cell r="C58" t="str">
            <v>努尔古丽·尼亚孜</v>
          </cell>
          <cell r="D58" t="str">
            <v>女</v>
          </cell>
          <cell r="E58" t="str">
            <v>2024.11.25</v>
          </cell>
          <cell r="F58" t="str">
            <v>保洁</v>
          </cell>
          <cell r="G58" t="str">
            <v>试用</v>
          </cell>
          <cell r="H58" t="str">
            <v>初中</v>
          </cell>
          <cell r="I58">
            <v>15026248061</v>
          </cell>
        </row>
        <row r="59">
          <cell r="C59" t="str">
            <v>何丽辉</v>
          </cell>
          <cell r="D59" t="str">
            <v>女</v>
          </cell>
          <cell r="E59">
            <v>45611</v>
          </cell>
          <cell r="F59" t="str">
            <v>保洁</v>
          </cell>
          <cell r="G59" t="str">
            <v>试用</v>
          </cell>
          <cell r="H59" t="str">
            <v>中专</v>
          </cell>
          <cell r="I59">
            <v>13999734408</v>
          </cell>
        </row>
        <row r="60">
          <cell r="C60" t="str">
            <v>阿依吐尔松</v>
          </cell>
          <cell r="D60" t="str">
            <v>女</v>
          </cell>
          <cell r="E60" t="str">
            <v>2024.11.27</v>
          </cell>
          <cell r="F60" t="str">
            <v>保洁</v>
          </cell>
          <cell r="G60" t="str">
            <v>试用</v>
          </cell>
          <cell r="H60" t="str">
            <v>高中</v>
          </cell>
          <cell r="I60">
            <v>13899508014</v>
          </cell>
        </row>
      </sheetData>
      <sheetData sheetId="4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D1" t="str">
            <v>证件号码</v>
          </cell>
          <cell r="E1" t="str">
            <v>缴费工资</v>
          </cell>
          <cell r="F1" t="str">
            <v>缴费基数</v>
          </cell>
        </row>
        <row r="2">
          <cell r="D2" t="str">
            <v>340321198612308923</v>
          </cell>
          <cell r="E2" t="str">
            <v>4,999.00</v>
          </cell>
          <cell r="F2" t="str">
            <v>4,999.00</v>
          </cell>
        </row>
        <row r="3">
          <cell r="D3" t="str">
            <v>513432197507120026</v>
          </cell>
          <cell r="E3" t="str">
            <v>4,999.00</v>
          </cell>
          <cell r="F3" t="str">
            <v>4,999.00</v>
          </cell>
        </row>
        <row r="4">
          <cell r="D4" t="str">
            <v>652324196603053839</v>
          </cell>
          <cell r="E4" t="str">
            <v>4,999.00</v>
          </cell>
          <cell r="F4" t="str">
            <v>4,999.00</v>
          </cell>
        </row>
        <row r="5">
          <cell r="D5" t="str">
            <v>65030019740503302X</v>
          </cell>
          <cell r="E5" t="str">
            <v>4,999.00</v>
          </cell>
          <cell r="F5" t="str">
            <v>4,999.00</v>
          </cell>
        </row>
        <row r="6">
          <cell r="D6" t="str">
            <v>65030019691201091X</v>
          </cell>
          <cell r="E6" t="str">
            <v>4,999.00</v>
          </cell>
          <cell r="F6" t="str">
            <v>4,999.00</v>
          </cell>
        </row>
        <row r="7">
          <cell r="D7" t="str">
            <v>652826197902252322</v>
          </cell>
          <cell r="E7" t="str">
            <v>4,999.00</v>
          </cell>
          <cell r="F7" t="str">
            <v>4,999.00</v>
          </cell>
        </row>
        <row r="8">
          <cell r="D8" t="str">
            <v>620402197204290049</v>
          </cell>
          <cell r="E8" t="str">
            <v>4,999.00</v>
          </cell>
          <cell r="F8" t="str">
            <v>4,999.00</v>
          </cell>
        </row>
        <row r="9">
          <cell r="D9" t="str">
            <v>650300196908151824</v>
          </cell>
          <cell r="E9" t="str">
            <v>4,999.00</v>
          </cell>
          <cell r="F9" t="str">
            <v>4,999.00</v>
          </cell>
        </row>
        <row r="10">
          <cell r="D10" t="str">
            <v>650300197010235444</v>
          </cell>
          <cell r="E10" t="str">
            <v>4,999.00</v>
          </cell>
          <cell r="F10" t="str">
            <v>4,999.00</v>
          </cell>
        </row>
        <row r="11">
          <cell r="D11" t="str">
            <v>650300197306114828</v>
          </cell>
          <cell r="E11" t="str">
            <v>4,999.00</v>
          </cell>
          <cell r="F11" t="str">
            <v>4,999.00</v>
          </cell>
        </row>
        <row r="12">
          <cell r="D12" t="str">
            <v>65900119920115592X</v>
          </cell>
          <cell r="E12" t="str">
            <v>4,999.00</v>
          </cell>
          <cell r="F12" t="str">
            <v>4,999.00</v>
          </cell>
        </row>
        <row r="13">
          <cell r="D13" t="str">
            <v>65900119940623121X</v>
          </cell>
          <cell r="E13" t="str">
            <v>4,999.00</v>
          </cell>
          <cell r="F13" t="str">
            <v>4,999.00</v>
          </cell>
        </row>
        <row r="14">
          <cell r="D14" t="str">
            <v>411481200206213321</v>
          </cell>
          <cell r="E14" t="str">
            <v>4,999.00</v>
          </cell>
          <cell r="F14" t="str">
            <v>4,999.00</v>
          </cell>
        </row>
        <row r="15">
          <cell r="D15" t="str">
            <v>659001197905240023</v>
          </cell>
          <cell r="E15" t="str">
            <v>4,999.00</v>
          </cell>
          <cell r="F15" t="str">
            <v>4,999.00</v>
          </cell>
        </row>
        <row r="16">
          <cell r="D16" t="str">
            <v>511922197604285124</v>
          </cell>
          <cell r="E16" t="str">
            <v>4,999.00</v>
          </cell>
          <cell r="F16" t="str">
            <v>4,999.00</v>
          </cell>
        </row>
        <row r="17">
          <cell r="D17" t="str">
            <v>654223197411201846</v>
          </cell>
          <cell r="E17" t="str">
            <v>4,999.00</v>
          </cell>
          <cell r="F17" t="str">
            <v>4,999.00</v>
          </cell>
        </row>
        <row r="18">
          <cell r="D18" t="str">
            <v>342221198007181043</v>
          </cell>
          <cell r="E18" t="str">
            <v>4,999.00</v>
          </cell>
          <cell r="F18" t="str">
            <v>4,999.00</v>
          </cell>
        </row>
        <row r="19">
          <cell r="D19" t="str">
            <v>411282198012270526</v>
          </cell>
          <cell r="E19" t="str">
            <v>4,999.00</v>
          </cell>
          <cell r="F19" t="str">
            <v>4,999.00</v>
          </cell>
        </row>
        <row r="20">
          <cell r="D20" t="str">
            <v>230229197504281247</v>
          </cell>
          <cell r="E20" t="str">
            <v>4,999.00</v>
          </cell>
          <cell r="F20" t="str">
            <v>4,999.00</v>
          </cell>
        </row>
        <row r="21">
          <cell r="D21" t="str">
            <v>659001200408080318</v>
          </cell>
          <cell r="E21" t="str">
            <v>4,999.00</v>
          </cell>
          <cell r="F21" t="str">
            <v>4,999.00</v>
          </cell>
        </row>
        <row r="22">
          <cell r="D22" t="str">
            <v>650300197305305964</v>
          </cell>
          <cell r="E22" t="str">
            <v>4,999.00</v>
          </cell>
          <cell r="F22" t="str">
            <v>4,999.00</v>
          </cell>
        </row>
        <row r="23">
          <cell r="D23" t="str">
            <v>659001199704100920</v>
          </cell>
          <cell r="E23" t="str">
            <v>4,999.00</v>
          </cell>
          <cell r="F23" t="str">
            <v>4,999.00</v>
          </cell>
        </row>
        <row r="24">
          <cell r="D24" t="str">
            <v>659001197311060922</v>
          </cell>
          <cell r="E24" t="str">
            <v>4,999.00</v>
          </cell>
          <cell r="F24" t="str">
            <v>4,999.00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证件号码</v>
          </cell>
        </row>
        <row r="2">
          <cell r="D2" t="str">
            <v>511922197604285124</v>
          </cell>
        </row>
        <row r="3">
          <cell r="D3" t="str">
            <v>654223197411201846</v>
          </cell>
        </row>
        <row r="4">
          <cell r="D4" t="str">
            <v>65900119940623121X</v>
          </cell>
        </row>
        <row r="5">
          <cell r="D5" t="str">
            <v>652826197902252322</v>
          </cell>
        </row>
        <row r="6">
          <cell r="D6" t="str">
            <v>659001200408080318</v>
          </cell>
        </row>
        <row r="7">
          <cell r="D7" t="str">
            <v>650300196908151824</v>
          </cell>
        </row>
        <row r="8">
          <cell r="D8" t="str">
            <v>650300197010235444</v>
          </cell>
        </row>
        <row r="9">
          <cell r="D9" t="str">
            <v>340321198612308923</v>
          </cell>
        </row>
        <row r="10">
          <cell r="D10" t="str">
            <v>659001197905240023</v>
          </cell>
        </row>
        <row r="11">
          <cell r="D11" t="str">
            <v>652324196603053839</v>
          </cell>
        </row>
        <row r="12">
          <cell r="D12" t="str">
            <v>342221198007181043</v>
          </cell>
        </row>
        <row r="13">
          <cell r="D13" t="str">
            <v>65030019740503302X</v>
          </cell>
        </row>
        <row r="14">
          <cell r="D14" t="str">
            <v>411481200206213321</v>
          </cell>
        </row>
        <row r="15">
          <cell r="D15" t="str">
            <v>65900119920115592X</v>
          </cell>
        </row>
        <row r="16">
          <cell r="D16" t="str">
            <v>659001197311060922</v>
          </cell>
        </row>
        <row r="17">
          <cell r="D17" t="str">
            <v>513432197507120026</v>
          </cell>
        </row>
        <row r="18">
          <cell r="D18" t="str">
            <v>659001199704100920</v>
          </cell>
        </row>
        <row r="19">
          <cell r="D19" t="str">
            <v>620402197204290049</v>
          </cell>
        </row>
        <row r="20">
          <cell r="D20" t="str">
            <v>65030019691201091X</v>
          </cell>
        </row>
        <row r="21">
          <cell r="D21" t="str">
            <v>650300197306114828</v>
          </cell>
        </row>
        <row r="22">
          <cell r="D22" t="str">
            <v>230229197504281247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zoomScale="85" zoomScaleNormal="85" workbookViewId="0">
      <pane ySplit="4" topLeftCell="A5" activePane="bottomLeft" state="frozen"/>
      <selection/>
      <selection pane="bottomLeft" activeCell="B6" sqref="B6:C6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7" width="9" style="2"/>
    <col min="8" max="8" width="10.3833333333333" style="3"/>
    <col min="9" max="9" width="9.38333333333333" style="3"/>
    <col min="10" max="12" width="9" style="3"/>
    <col min="13" max="14" width="8.5" style="3" customWidth="1"/>
    <col min="15" max="15" width="11.6333333333333" style="3" customWidth="1"/>
    <col min="16" max="16" width="11.6333333333333" style="4" customWidth="1"/>
    <col min="17" max="18" width="10.3833333333333" style="3"/>
    <col min="19" max="19" width="9.38333333333333" style="2"/>
  </cols>
  <sheetData>
    <row r="1" s="1" customFormat="1" ht="25.5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1" customFormat="1" ht="19" customHeight="1" spans="1:19">
      <c r="A2" s="7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="1" customFormat="1" ht="43" customHeight="1" spans="1:19">
      <c r="A3" s="8" t="s">
        <v>2</v>
      </c>
      <c r="B3" s="9" t="s">
        <v>3</v>
      </c>
      <c r="C3" s="9" t="s">
        <v>4</v>
      </c>
      <c r="D3" s="10" t="s">
        <v>5</v>
      </c>
      <c r="E3" s="50" t="s">
        <v>6</v>
      </c>
      <c r="F3" s="10" t="s">
        <v>7</v>
      </c>
      <c r="G3" s="10" t="s">
        <v>8</v>
      </c>
      <c r="H3" s="11" t="s">
        <v>9</v>
      </c>
      <c r="I3" s="12"/>
      <c r="J3" s="11" t="s">
        <v>10</v>
      </c>
      <c r="K3" s="11" t="s">
        <v>11</v>
      </c>
      <c r="L3" s="11"/>
      <c r="M3" s="12" t="s">
        <v>12</v>
      </c>
      <c r="N3" s="12"/>
      <c r="O3" s="12" t="s">
        <v>13</v>
      </c>
      <c r="P3" s="12"/>
      <c r="Q3" s="11" t="s">
        <v>14</v>
      </c>
      <c r="R3" s="11"/>
      <c r="S3" s="12" t="s">
        <v>15</v>
      </c>
    </row>
    <row r="4" s="1" customFormat="1" ht="24" spans="1:19">
      <c r="A4" s="13"/>
      <c r="B4" s="14"/>
      <c r="C4" s="14"/>
      <c r="D4" s="15"/>
      <c r="E4" s="51"/>
      <c r="F4" s="15"/>
      <c r="G4" s="15"/>
      <c r="H4" s="16" t="s">
        <v>16</v>
      </c>
      <c r="I4" s="17" t="s">
        <v>17</v>
      </c>
      <c r="J4" s="16" t="s">
        <v>18</v>
      </c>
      <c r="K4" s="16" t="s">
        <v>19</v>
      </c>
      <c r="L4" s="17" t="s">
        <v>20</v>
      </c>
      <c r="M4" s="16" t="s">
        <v>21</v>
      </c>
      <c r="N4" s="17" t="s">
        <v>22</v>
      </c>
      <c r="O4" s="16" t="s">
        <v>23</v>
      </c>
      <c r="P4" s="17" t="s">
        <v>24</v>
      </c>
      <c r="Q4" s="27" t="s">
        <v>25</v>
      </c>
      <c r="R4" s="27" t="s">
        <v>26</v>
      </c>
      <c r="S4" s="12"/>
    </row>
    <row r="5" ht="20" customHeight="1" spans="1:19">
      <c r="A5" s="18">
        <v>1</v>
      </c>
      <c r="B5" s="18" t="s">
        <v>27</v>
      </c>
      <c r="C5" s="18" t="s">
        <v>28</v>
      </c>
      <c r="D5" s="19" t="s">
        <v>29</v>
      </c>
      <c r="E5" s="19" t="s">
        <v>29</v>
      </c>
      <c r="F5" s="19" t="s">
        <v>29</v>
      </c>
      <c r="G5" s="19" t="s">
        <v>29</v>
      </c>
      <c r="H5" s="19">
        <v>799.84</v>
      </c>
      <c r="I5" s="19">
        <v>399.92</v>
      </c>
      <c r="J5" s="19">
        <v>20</v>
      </c>
      <c r="K5" s="19">
        <v>25</v>
      </c>
      <c r="L5" s="19">
        <v>25</v>
      </c>
      <c r="M5" s="19">
        <v>499.9</v>
      </c>
      <c r="N5" s="19">
        <v>99.98</v>
      </c>
      <c r="O5" s="19">
        <v>12.5</v>
      </c>
      <c r="P5" s="28">
        <v>12.5</v>
      </c>
      <c r="Q5" s="19">
        <f>H5+K5+J5+M5+O5</f>
        <v>1357.24</v>
      </c>
      <c r="R5" s="19">
        <f>I5+L5+N5+P5</f>
        <v>537.4</v>
      </c>
      <c r="S5" s="18">
        <f>Q5+R5</f>
        <v>1894.64</v>
      </c>
    </row>
    <row r="6" ht="20" customHeight="1" spans="1:19">
      <c r="A6" s="18">
        <v>2</v>
      </c>
      <c r="B6" s="18" t="s">
        <v>30</v>
      </c>
      <c r="C6" s="18" t="s">
        <v>31</v>
      </c>
      <c r="D6" s="19" t="s">
        <v>29</v>
      </c>
      <c r="E6" s="19" t="s">
        <v>29</v>
      </c>
      <c r="F6" s="19" t="s">
        <v>29</v>
      </c>
      <c r="G6" s="19" t="s">
        <v>29</v>
      </c>
      <c r="H6" s="19">
        <v>799.84</v>
      </c>
      <c r="I6" s="19">
        <v>399.92</v>
      </c>
      <c r="J6" s="19">
        <v>20</v>
      </c>
      <c r="K6" s="19">
        <v>25</v>
      </c>
      <c r="L6" s="19">
        <v>25</v>
      </c>
      <c r="M6" s="19">
        <v>499.9</v>
      </c>
      <c r="N6" s="19">
        <v>99.98</v>
      </c>
      <c r="O6" s="19">
        <v>12.5</v>
      </c>
      <c r="P6" s="28">
        <v>12.5</v>
      </c>
      <c r="Q6" s="19">
        <f t="shared" ref="Q6:Q26" si="0">H6+K6+J6+M6+O6</f>
        <v>1357.24</v>
      </c>
      <c r="R6" s="19">
        <f t="shared" ref="R6:R26" si="1">I6+L6+N6+P6</f>
        <v>537.4</v>
      </c>
      <c r="S6" s="18">
        <f t="shared" ref="S6:S26" si="2">Q6+R6</f>
        <v>1894.64</v>
      </c>
    </row>
    <row r="7" ht="20" customHeight="1" spans="1:19">
      <c r="A7" s="18">
        <v>3</v>
      </c>
      <c r="B7" s="18" t="s">
        <v>32</v>
      </c>
      <c r="C7" s="18" t="s">
        <v>33</v>
      </c>
      <c r="D7" s="19" t="s">
        <v>29</v>
      </c>
      <c r="E7" s="19" t="s">
        <v>29</v>
      </c>
      <c r="F7" s="19" t="s">
        <v>29</v>
      </c>
      <c r="G7" s="19" t="s">
        <v>29</v>
      </c>
      <c r="H7" s="19">
        <v>799.84</v>
      </c>
      <c r="I7" s="19">
        <v>399.92</v>
      </c>
      <c r="J7" s="19">
        <v>20</v>
      </c>
      <c r="K7" s="19">
        <v>25</v>
      </c>
      <c r="L7" s="19">
        <v>25</v>
      </c>
      <c r="M7" s="19">
        <v>499.9</v>
      </c>
      <c r="N7" s="19">
        <v>99.98</v>
      </c>
      <c r="O7" s="19">
        <v>12.5</v>
      </c>
      <c r="P7" s="28">
        <v>12.5</v>
      </c>
      <c r="Q7" s="19">
        <f t="shared" si="0"/>
        <v>1357.24</v>
      </c>
      <c r="R7" s="19">
        <f t="shared" si="1"/>
        <v>537.4</v>
      </c>
      <c r="S7" s="18">
        <f t="shared" si="2"/>
        <v>1894.64</v>
      </c>
    </row>
    <row r="8" ht="20" customHeight="1" spans="1:19">
      <c r="A8" s="18">
        <v>4</v>
      </c>
      <c r="B8" s="18" t="s">
        <v>34</v>
      </c>
      <c r="C8" s="18" t="s">
        <v>35</v>
      </c>
      <c r="D8" s="19" t="s">
        <v>29</v>
      </c>
      <c r="E8" s="19" t="s">
        <v>29</v>
      </c>
      <c r="F8" s="19" t="s">
        <v>29</v>
      </c>
      <c r="G8" s="19" t="s">
        <v>29</v>
      </c>
      <c r="H8" s="19">
        <v>799.84</v>
      </c>
      <c r="I8" s="19">
        <v>399.92</v>
      </c>
      <c r="J8" s="19">
        <v>20</v>
      </c>
      <c r="K8" s="19">
        <v>25</v>
      </c>
      <c r="L8" s="19">
        <v>25</v>
      </c>
      <c r="M8" s="19">
        <v>499.9</v>
      </c>
      <c r="N8" s="19">
        <v>99.98</v>
      </c>
      <c r="O8" s="19">
        <v>12.5</v>
      </c>
      <c r="P8" s="28">
        <v>12.5</v>
      </c>
      <c r="Q8" s="19">
        <f t="shared" si="0"/>
        <v>1357.24</v>
      </c>
      <c r="R8" s="19">
        <f t="shared" si="1"/>
        <v>537.4</v>
      </c>
      <c r="S8" s="18">
        <f t="shared" si="2"/>
        <v>1894.64</v>
      </c>
    </row>
    <row r="9" ht="20" customHeight="1" spans="1:19">
      <c r="A9" s="18">
        <v>5</v>
      </c>
      <c r="B9" s="18" t="s">
        <v>36</v>
      </c>
      <c r="C9" s="18" t="s">
        <v>37</v>
      </c>
      <c r="D9" s="19" t="s">
        <v>29</v>
      </c>
      <c r="E9" s="19" t="s">
        <v>29</v>
      </c>
      <c r="F9" s="19" t="s">
        <v>29</v>
      </c>
      <c r="G9" s="19" t="s">
        <v>29</v>
      </c>
      <c r="H9" s="19">
        <v>799.84</v>
      </c>
      <c r="I9" s="19">
        <v>399.92</v>
      </c>
      <c r="J9" s="19">
        <v>20</v>
      </c>
      <c r="K9" s="19">
        <v>25</v>
      </c>
      <c r="L9" s="19">
        <v>25</v>
      </c>
      <c r="M9" s="19">
        <v>499.9</v>
      </c>
      <c r="N9" s="19">
        <v>99.98</v>
      </c>
      <c r="O9" s="19">
        <v>12.5</v>
      </c>
      <c r="P9" s="28">
        <v>12.5</v>
      </c>
      <c r="Q9" s="19">
        <f t="shared" si="0"/>
        <v>1357.24</v>
      </c>
      <c r="R9" s="19">
        <f t="shared" si="1"/>
        <v>537.4</v>
      </c>
      <c r="S9" s="18">
        <f t="shared" si="2"/>
        <v>1894.64</v>
      </c>
    </row>
    <row r="10" ht="20" customHeight="1" spans="1:19">
      <c r="A10" s="18">
        <v>6</v>
      </c>
      <c r="B10" s="18" t="s">
        <v>38</v>
      </c>
      <c r="C10" s="18" t="s">
        <v>39</v>
      </c>
      <c r="D10" s="19" t="s">
        <v>29</v>
      </c>
      <c r="E10" s="19" t="s">
        <v>29</v>
      </c>
      <c r="F10" s="19" t="s">
        <v>29</v>
      </c>
      <c r="G10" s="19" t="s">
        <v>29</v>
      </c>
      <c r="H10" s="19">
        <v>799.84</v>
      </c>
      <c r="I10" s="19">
        <v>399.92</v>
      </c>
      <c r="J10" s="19">
        <v>20</v>
      </c>
      <c r="K10" s="19">
        <v>25</v>
      </c>
      <c r="L10" s="19">
        <v>25</v>
      </c>
      <c r="M10" s="19">
        <v>499.9</v>
      </c>
      <c r="N10" s="19">
        <v>99.98</v>
      </c>
      <c r="O10" s="19">
        <v>12.5</v>
      </c>
      <c r="P10" s="28">
        <v>12.5</v>
      </c>
      <c r="Q10" s="19">
        <f t="shared" si="0"/>
        <v>1357.24</v>
      </c>
      <c r="R10" s="19">
        <f t="shared" si="1"/>
        <v>537.4</v>
      </c>
      <c r="S10" s="18">
        <f t="shared" si="2"/>
        <v>1894.64</v>
      </c>
    </row>
    <row r="11" ht="20" customHeight="1" spans="1:19">
      <c r="A11" s="18">
        <v>7</v>
      </c>
      <c r="B11" s="18" t="s">
        <v>40</v>
      </c>
      <c r="C11" s="18" t="s">
        <v>41</v>
      </c>
      <c r="D11" s="19" t="s">
        <v>29</v>
      </c>
      <c r="E11" s="19" t="s">
        <v>29</v>
      </c>
      <c r="F11" s="19" t="s">
        <v>29</v>
      </c>
      <c r="G11" s="19">
        <v>0</v>
      </c>
      <c r="H11" s="19">
        <v>799.84</v>
      </c>
      <c r="I11" s="19">
        <v>399.92</v>
      </c>
      <c r="J11" s="19">
        <v>20</v>
      </c>
      <c r="K11" s="19">
        <v>25</v>
      </c>
      <c r="L11" s="19">
        <v>25</v>
      </c>
      <c r="M11" s="19">
        <v>0</v>
      </c>
      <c r="N11" s="19">
        <v>0</v>
      </c>
      <c r="O11" s="19">
        <v>0</v>
      </c>
      <c r="P11" s="28">
        <v>0</v>
      </c>
      <c r="Q11" s="19">
        <f t="shared" si="0"/>
        <v>844.84</v>
      </c>
      <c r="R11" s="19">
        <f t="shared" si="1"/>
        <v>424.92</v>
      </c>
      <c r="S11" s="18">
        <f t="shared" si="2"/>
        <v>1269.76</v>
      </c>
    </row>
    <row r="12" ht="20" customHeight="1" spans="1:19">
      <c r="A12" s="18">
        <v>8</v>
      </c>
      <c r="B12" s="18" t="s">
        <v>42</v>
      </c>
      <c r="C12" s="18" t="s">
        <v>43</v>
      </c>
      <c r="D12" s="19" t="s">
        <v>29</v>
      </c>
      <c r="E12" s="19" t="s">
        <v>29</v>
      </c>
      <c r="F12" s="19" t="s">
        <v>29</v>
      </c>
      <c r="G12" s="19" t="s">
        <v>29</v>
      </c>
      <c r="H12" s="19">
        <v>799.84</v>
      </c>
      <c r="I12" s="19">
        <v>399.92</v>
      </c>
      <c r="J12" s="19">
        <v>20</v>
      </c>
      <c r="K12" s="19">
        <v>25</v>
      </c>
      <c r="L12" s="19">
        <v>25</v>
      </c>
      <c r="M12" s="19">
        <v>499.9</v>
      </c>
      <c r="N12" s="19">
        <v>99.98</v>
      </c>
      <c r="O12" s="19">
        <v>12.5</v>
      </c>
      <c r="P12" s="28">
        <v>12.5</v>
      </c>
      <c r="Q12" s="19">
        <f t="shared" si="0"/>
        <v>1357.24</v>
      </c>
      <c r="R12" s="19">
        <f t="shared" si="1"/>
        <v>537.4</v>
      </c>
      <c r="S12" s="18">
        <f t="shared" si="2"/>
        <v>1894.64</v>
      </c>
    </row>
    <row r="13" ht="20" customHeight="1" spans="1:19">
      <c r="A13" s="18">
        <v>9</v>
      </c>
      <c r="B13" s="18" t="s">
        <v>44</v>
      </c>
      <c r="C13" s="18" t="s">
        <v>45</v>
      </c>
      <c r="D13" s="19" t="s">
        <v>29</v>
      </c>
      <c r="E13" s="19" t="s">
        <v>29</v>
      </c>
      <c r="F13" s="19" t="s">
        <v>29</v>
      </c>
      <c r="G13" s="19" t="s">
        <v>29</v>
      </c>
      <c r="H13" s="19">
        <v>799.84</v>
      </c>
      <c r="I13" s="19">
        <v>399.92</v>
      </c>
      <c r="J13" s="19">
        <v>20</v>
      </c>
      <c r="K13" s="19">
        <v>25</v>
      </c>
      <c r="L13" s="19">
        <v>25</v>
      </c>
      <c r="M13" s="19">
        <v>499.9</v>
      </c>
      <c r="N13" s="19">
        <v>99.98</v>
      </c>
      <c r="O13" s="19">
        <v>12.5</v>
      </c>
      <c r="P13" s="28">
        <v>12.5</v>
      </c>
      <c r="Q13" s="19">
        <f t="shared" si="0"/>
        <v>1357.24</v>
      </c>
      <c r="R13" s="19">
        <f t="shared" si="1"/>
        <v>537.4</v>
      </c>
      <c r="S13" s="18">
        <f t="shared" si="2"/>
        <v>1894.64</v>
      </c>
    </row>
    <row r="14" ht="20" customHeight="1" spans="1:19">
      <c r="A14" s="18">
        <v>10</v>
      </c>
      <c r="B14" s="18" t="s">
        <v>46</v>
      </c>
      <c r="C14" s="18" t="s">
        <v>47</v>
      </c>
      <c r="D14" s="19" t="s">
        <v>29</v>
      </c>
      <c r="E14" s="19" t="s">
        <v>29</v>
      </c>
      <c r="F14" s="19" t="s">
        <v>29</v>
      </c>
      <c r="G14" s="19" t="s">
        <v>29</v>
      </c>
      <c r="H14" s="19">
        <v>799.84</v>
      </c>
      <c r="I14" s="19">
        <v>399.92</v>
      </c>
      <c r="J14" s="19">
        <v>20</v>
      </c>
      <c r="K14" s="19">
        <v>25</v>
      </c>
      <c r="L14" s="19">
        <v>25</v>
      </c>
      <c r="M14" s="19">
        <v>499.9</v>
      </c>
      <c r="N14" s="19">
        <v>99.98</v>
      </c>
      <c r="O14" s="19">
        <v>12.5</v>
      </c>
      <c r="P14" s="28">
        <v>12.5</v>
      </c>
      <c r="Q14" s="19">
        <f t="shared" si="0"/>
        <v>1357.24</v>
      </c>
      <c r="R14" s="19">
        <f t="shared" si="1"/>
        <v>537.4</v>
      </c>
      <c r="S14" s="18">
        <f t="shared" si="2"/>
        <v>1894.64</v>
      </c>
    </row>
    <row r="15" ht="20" customHeight="1" spans="1:19">
      <c r="A15" s="18">
        <v>11</v>
      </c>
      <c r="B15" s="18" t="s">
        <v>48</v>
      </c>
      <c r="C15" s="18" t="s">
        <v>49</v>
      </c>
      <c r="D15" s="19" t="s">
        <v>29</v>
      </c>
      <c r="E15" s="19" t="s">
        <v>29</v>
      </c>
      <c r="F15" s="19" t="s">
        <v>29</v>
      </c>
      <c r="G15" s="19" t="s">
        <v>29</v>
      </c>
      <c r="H15" s="19">
        <v>799.84</v>
      </c>
      <c r="I15" s="19">
        <v>399.92</v>
      </c>
      <c r="J15" s="19">
        <v>20</v>
      </c>
      <c r="K15" s="19">
        <v>25</v>
      </c>
      <c r="L15" s="19">
        <v>25</v>
      </c>
      <c r="M15" s="19">
        <v>499.9</v>
      </c>
      <c r="N15" s="19">
        <v>99.98</v>
      </c>
      <c r="O15" s="19">
        <v>12.5</v>
      </c>
      <c r="P15" s="28">
        <v>12.5</v>
      </c>
      <c r="Q15" s="19">
        <f t="shared" si="0"/>
        <v>1357.24</v>
      </c>
      <c r="R15" s="19">
        <f t="shared" si="1"/>
        <v>537.4</v>
      </c>
      <c r="S15" s="18">
        <f t="shared" si="2"/>
        <v>1894.64</v>
      </c>
    </row>
    <row r="16" ht="20" customHeight="1" spans="1:19">
      <c r="A16" s="18">
        <v>12</v>
      </c>
      <c r="B16" s="18" t="s">
        <v>50</v>
      </c>
      <c r="C16" s="18" t="s">
        <v>51</v>
      </c>
      <c r="D16" s="19" t="s">
        <v>29</v>
      </c>
      <c r="E16" s="19" t="s">
        <v>29</v>
      </c>
      <c r="F16" s="19" t="s">
        <v>29</v>
      </c>
      <c r="G16" s="19" t="s">
        <v>29</v>
      </c>
      <c r="H16" s="19">
        <v>799.84</v>
      </c>
      <c r="I16" s="19">
        <v>399.92</v>
      </c>
      <c r="J16" s="19">
        <v>20</v>
      </c>
      <c r="K16" s="19">
        <v>25</v>
      </c>
      <c r="L16" s="19">
        <v>25</v>
      </c>
      <c r="M16" s="19">
        <v>499.9</v>
      </c>
      <c r="N16" s="19">
        <v>99.98</v>
      </c>
      <c r="O16" s="19">
        <v>12.5</v>
      </c>
      <c r="P16" s="28">
        <v>12.5</v>
      </c>
      <c r="Q16" s="19">
        <f t="shared" si="0"/>
        <v>1357.24</v>
      </c>
      <c r="R16" s="19">
        <f t="shared" si="1"/>
        <v>537.4</v>
      </c>
      <c r="S16" s="18">
        <f t="shared" si="2"/>
        <v>1894.64</v>
      </c>
    </row>
    <row r="17" ht="20" customHeight="1" spans="1:19">
      <c r="A17" s="18">
        <v>13</v>
      </c>
      <c r="B17" s="18" t="s">
        <v>52</v>
      </c>
      <c r="C17" s="18" t="s">
        <v>53</v>
      </c>
      <c r="D17" s="19" t="s">
        <v>29</v>
      </c>
      <c r="E17" s="19" t="s">
        <v>29</v>
      </c>
      <c r="F17" s="19" t="s">
        <v>29</v>
      </c>
      <c r="G17" s="19" t="s">
        <v>29</v>
      </c>
      <c r="H17" s="19">
        <v>799.84</v>
      </c>
      <c r="I17" s="19">
        <v>399.92</v>
      </c>
      <c r="J17" s="19">
        <v>20</v>
      </c>
      <c r="K17" s="19">
        <v>25</v>
      </c>
      <c r="L17" s="19">
        <v>25</v>
      </c>
      <c r="M17" s="19">
        <v>499.9</v>
      </c>
      <c r="N17" s="19">
        <v>99.98</v>
      </c>
      <c r="O17" s="19">
        <v>12.5</v>
      </c>
      <c r="P17" s="28">
        <v>12.5</v>
      </c>
      <c r="Q17" s="19">
        <f t="shared" si="0"/>
        <v>1357.24</v>
      </c>
      <c r="R17" s="19">
        <f t="shared" si="1"/>
        <v>537.4</v>
      </c>
      <c r="S17" s="18">
        <f t="shared" si="2"/>
        <v>1894.64</v>
      </c>
    </row>
    <row r="18" ht="20" customHeight="1" spans="1:19">
      <c r="A18" s="18">
        <v>14</v>
      </c>
      <c r="B18" s="18" t="s">
        <v>54</v>
      </c>
      <c r="C18" s="18" t="s">
        <v>55</v>
      </c>
      <c r="D18" s="19" t="s">
        <v>29</v>
      </c>
      <c r="E18" s="19" t="s">
        <v>29</v>
      </c>
      <c r="F18" s="19" t="s">
        <v>29</v>
      </c>
      <c r="G18" s="19" t="s">
        <v>29</v>
      </c>
      <c r="H18" s="19">
        <v>799.84</v>
      </c>
      <c r="I18" s="19">
        <v>399.92</v>
      </c>
      <c r="J18" s="19">
        <v>20</v>
      </c>
      <c r="K18" s="19">
        <v>25</v>
      </c>
      <c r="L18" s="19">
        <v>25</v>
      </c>
      <c r="M18" s="19">
        <v>499.9</v>
      </c>
      <c r="N18" s="19">
        <v>99.98</v>
      </c>
      <c r="O18" s="19">
        <v>12.5</v>
      </c>
      <c r="P18" s="28">
        <v>12.5</v>
      </c>
      <c r="Q18" s="19">
        <f t="shared" si="0"/>
        <v>1357.24</v>
      </c>
      <c r="R18" s="19">
        <f t="shared" si="1"/>
        <v>537.4</v>
      </c>
      <c r="S18" s="18">
        <f t="shared" si="2"/>
        <v>1894.64</v>
      </c>
    </row>
    <row r="19" ht="20" customHeight="1" spans="1:19">
      <c r="A19" s="18">
        <v>15</v>
      </c>
      <c r="B19" s="18" t="s">
        <v>56</v>
      </c>
      <c r="C19" s="18" t="s">
        <v>57</v>
      </c>
      <c r="D19" s="19" t="s">
        <v>29</v>
      </c>
      <c r="E19" s="19" t="s">
        <v>29</v>
      </c>
      <c r="F19" s="19" t="s">
        <v>29</v>
      </c>
      <c r="G19" s="19" t="s">
        <v>29</v>
      </c>
      <c r="H19" s="19">
        <v>799.84</v>
      </c>
      <c r="I19" s="19">
        <v>399.92</v>
      </c>
      <c r="J19" s="19">
        <v>20</v>
      </c>
      <c r="K19" s="19">
        <v>25</v>
      </c>
      <c r="L19" s="19">
        <v>25</v>
      </c>
      <c r="M19" s="19">
        <v>499.9</v>
      </c>
      <c r="N19" s="19">
        <v>99.98</v>
      </c>
      <c r="O19" s="19">
        <v>12.5</v>
      </c>
      <c r="P19" s="28">
        <v>12.5</v>
      </c>
      <c r="Q19" s="19">
        <f t="shared" si="0"/>
        <v>1357.24</v>
      </c>
      <c r="R19" s="19">
        <f t="shared" si="1"/>
        <v>537.4</v>
      </c>
      <c r="S19" s="18">
        <f t="shared" si="2"/>
        <v>1894.64</v>
      </c>
    </row>
    <row r="20" ht="20" customHeight="1" spans="1:19">
      <c r="A20" s="18">
        <v>16</v>
      </c>
      <c r="B20" s="18" t="s">
        <v>58</v>
      </c>
      <c r="C20" s="18" t="s">
        <v>59</v>
      </c>
      <c r="D20" s="19" t="s">
        <v>29</v>
      </c>
      <c r="E20" s="19" t="s">
        <v>29</v>
      </c>
      <c r="F20" s="19" t="s">
        <v>29</v>
      </c>
      <c r="G20" s="19" t="s">
        <v>29</v>
      </c>
      <c r="H20" s="19">
        <v>799.84</v>
      </c>
      <c r="I20" s="19">
        <v>399.92</v>
      </c>
      <c r="J20" s="19">
        <v>20</v>
      </c>
      <c r="K20" s="19">
        <v>25</v>
      </c>
      <c r="L20" s="19">
        <v>25</v>
      </c>
      <c r="M20" s="19">
        <v>499.9</v>
      </c>
      <c r="N20" s="19">
        <v>99.98</v>
      </c>
      <c r="O20" s="19">
        <v>12.5</v>
      </c>
      <c r="P20" s="28">
        <v>12.5</v>
      </c>
      <c r="Q20" s="19">
        <f t="shared" si="0"/>
        <v>1357.24</v>
      </c>
      <c r="R20" s="19">
        <f t="shared" si="1"/>
        <v>537.4</v>
      </c>
      <c r="S20" s="18">
        <f t="shared" si="2"/>
        <v>1894.64</v>
      </c>
    </row>
    <row r="21" ht="20" customHeight="1" spans="1:19">
      <c r="A21" s="18">
        <v>17</v>
      </c>
      <c r="B21" s="18" t="s">
        <v>60</v>
      </c>
      <c r="C21" s="18" t="s">
        <v>61</v>
      </c>
      <c r="D21" s="19" t="s">
        <v>29</v>
      </c>
      <c r="E21" s="19" t="s">
        <v>29</v>
      </c>
      <c r="F21" s="19" t="s">
        <v>29</v>
      </c>
      <c r="G21" s="19" t="s">
        <v>29</v>
      </c>
      <c r="H21" s="19">
        <v>799.84</v>
      </c>
      <c r="I21" s="19">
        <v>399.92</v>
      </c>
      <c r="J21" s="19">
        <v>20</v>
      </c>
      <c r="K21" s="19">
        <v>25</v>
      </c>
      <c r="L21" s="19">
        <v>25</v>
      </c>
      <c r="M21" s="19">
        <v>499.9</v>
      </c>
      <c r="N21" s="19">
        <v>99.98</v>
      </c>
      <c r="O21" s="19">
        <v>12.5</v>
      </c>
      <c r="P21" s="28">
        <v>12.5</v>
      </c>
      <c r="Q21" s="19">
        <f t="shared" si="0"/>
        <v>1357.24</v>
      </c>
      <c r="R21" s="19">
        <f t="shared" si="1"/>
        <v>537.4</v>
      </c>
      <c r="S21" s="18">
        <f t="shared" si="2"/>
        <v>1894.64</v>
      </c>
    </row>
    <row r="22" ht="20" customHeight="1" spans="1:19">
      <c r="A22" s="18">
        <v>18</v>
      </c>
      <c r="B22" s="18" t="s">
        <v>62</v>
      </c>
      <c r="C22" s="18" t="s">
        <v>63</v>
      </c>
      <c r="D22" s="19" t="s">
        <v>29</v>
      </c>
      <c r="E22" s="19" t="s">
        <v>29</v>
      </c>
      <c r="F22" s="19" t="s">
        <v>29</v>
      </c>
      <c r="G22" s="19" t="s">
        <v>29</v>
      </c>
      <c r="H22" s="19">
        <v>799.84</v>
      </c>
      <c r="I22" s="19">
        <v>399.92</v>
      </c>
      <c r="J22" s="19">
        <v>20</v>
      </c>
      <c r="K22" s="19">
        <v>25</v>
      </c>
      <c r="L22" s="19">
        <v>25</v>
      </c>
      <c r="M22" s="19">
        <v>499.9</v>
      </c>
      <c r="N22" s="19">
        <v>99.98</v>
      </c>
      <c r="O22" s="19">
        <v>12.5</v>
      </c>
      <c r="P22" s="28">
        <v>12.5</v>
      </c>
      <c r="Q22" s="19">
        <f t="shared" si="0"/>
        <v>1357.24</v>
      </c>
      <c r="R22" s="19">
        <f t="shared" si="1"/>
        <v>537.4</v>
      </c>
      <c r="S22" s="18">
        <f t="shared" si="2"/>
        <v>1894.64</v>
      </c>
    </row>
    <row r="23" ht="20" customHeight="1" spans="1:19">
      <c r="A23" s="18">
        <v>19</v>
      </c>
      <c r="B23" s="18" t="s">
        <v>64</v>
      </c>
      <c r="C23" s="18" t="s">
        <v>65</v>
      </c>
      <c r="D23" s="19" t="s">
        <v>29</v>
      </c>
      <c r="E23" s="19" t="s">
        <v>29</v>
      </c>
      <c r="F23" s="19" t="s">
        <v>29</v>
      </c>
      <c r="G23" s="19" t="s">
        <v>29</v>
      </c>
      <c r="H23" s="19">
        <v>799.84</v>
      </c>
      <c r="I23" s="19">
        <v>399.92</v>
      </c>
      <c r="J23" s="19">
        <v>20</v>
      </c>
      <c r="K23" s="19">
        <v>25</v>
      </c>
      <c r="L23" s="19">
        <v>25</v>
      </c>
      <c r="M23" s="19">
        <v>499.9</v>
      </c>
      <c r="N23" s="19">
        <v>99.98</v>
      </c>
      <c r="O23" s="19">
        <v>12.5</v>
      </c>
      <c r="P23" s="28">
        <v>12.5</v>
      </c>
      <c r="Q23" s="19">
        <f t="shared" si="0"/>
        <v>1357.24</v>
      </c>
      <c r="R23" s="19">
        <f t="shared" si="1"/>
        <v>537.4</v>
      </c>
      <c r="S23" s="18">
        <f t="shared" si="2"/>
        <v>1894.64</v>
      </c>
    </row>
    <row r="24" ht="20" customHeight="1" spans="1:19">
      <c r="A24" s="18">
        <v>20</v>
      </c>
      <c r="B24" s="18" t="s">
        <v>66</v>
      </c>
      <c r="C24" s="52" t="s">
        <v>67</v>
      </c>
      <c r="D24" s="19" t="s">
        <v>29</v>
      </c>
      <c r="E24" s="19" t="s">
        <v>29</v>
      </c>
      <c r="F24" s="19" t="s">
        <v>29</v>
      </c>
      <c r="G24" s="19" t="s">
        <v>29</v>
      </c>
      <c r="H24" s="19">
        <v>799.84</v>
      </c>
      <c r="I24" s="19">
        <v>399.92</v>
      </c>
      <c r="J24" s="19">
        <v>20</v>
      </c>
      <c r="K24" s="19">
        <v>25</v>
      </c>
      <c r="L24" s="19">
        <v>25</v>
      </c>
      <c r="M24" s="19">
        <v>499.9</v>
      </c>
      <c r="N24" s="19">
        <v>99.98</v>
      </c>
      <c r="O24" s="19">
        <v>12.5</v>
      </c>
      <c r="P24" s="28">
        <v>12.5</v>
      </c>
      <c r="Q24" s="19">
        <f t="shared" si="0"/>
        <v>1357.24</v>
      </c>
      <c r="R24" s="19">
        <f t="shared" si="1"/>
        <v>537.4</v>
      </c>
      <c r="S24" s="18">
        <f t="shared" si="2"/>
        <v>1894.64</v>
      </c>
    </row>
    <row r="25" ht="20" customHeight="1" spans="1:19">
      <c r="A25" s="18">
        <v>21</v>
      </c>
      <c r="B25" s="18" t="s">
        <v>68</v>
      </c>
      <c r="C25" s="18" t="s">
        <v>69</v>
      </c>
      <c r="D25" s="19" t="s">
        <v>29</v>
      </c>
      <c r="E25" s="19" t="s">
        <v>29</v>
      </c>
      <c r="F25" s="19" t="s">
        <v>29</v>
      </c>
      <c r="G25" s="19" t="s">
        <v>29</v>
      </c>
      <c r="H25" s="19">
        <v>799.84</v>
      </c>
      <c r="I25" s="19">
        <v>399.92</v>
      </c>
      <c r="J25" s="19">
        <v>20</v>
      </c>
      <c r="K25" s="19">
        <v>25</v>
      </c>
      <c r="L25" s="19">
        <v>25</v>
      </c>
      <c r="M25" s="19">
        <v>499.9</v>
      </c>
      <c r="N25" s="19">
        <v>99.98</v>
      </c>
      <c r="O25" s="19">
        <v>12.5</v>
      </c>
      <c r="P25" s="28">
        <v>12.5</v>
      </c>
      <c r="Q25" s="19">
        <f t="shared" si="0"/>
        <v>1357.24</v>
      </c>
      <c r="R25" s="19">
        <f t="shared" si="1"/>
        <v>537.4</v>
      </c>
      <c r="S25" s="18">
        <f t="shared" si="2"/>
        <v>1894.64</v>
      </c>
    </row>
    <row r="26" ht="20" customHeight="1" spans="1:19">
      <c r="A26" s="44" t="s">
        <v>14</v>
      </c>
      <c r="B26" s="45"/>
      <c r="C26" s="45"/>
      <c r="D26" s="45"/>
      <c r="E26" s="45"/>
      <c r="F26" s="45"/>
      <c r="G26" s="46"/>
      <c r="H26" s="19">
        <f>SUM(H5:H25)</f>
        <v>16796.64</v>
      </c>
      <c r="I26" s="19">
        <f t="shared" ref="I26:P26" si="3">SUM(I5:I25)</f>
        <v>8398.32</v>
      </c>
      <c r="J26" s="19">
        <f t="shared" si="3"/>
        <v>420</v>
      </c>
      <c r="K26" s="19">
        <f t="shared" si="3"/>
        <v>525</v>
      </c>
      <c r="L26" s="19">
        <f t="shared" si="3"/>
        <v>525</v>
      </c>
      <c r="M26" s="19">
        <f t="shared" si="3"/>
        <v>9998</v>
      </c>
      <c r="N26" s="19">
        <f t="shared" si="3"/>
        <v>1999.6</v>
      </c>
      <c r="O26" s="19">
        <f t="shared" si="3"/>
        <v>250</v>
      </c>
      <c r="P26" s="19">
        <f t="shared" si="3"/>
        <v>250</v>
      </c>
      <c r="Q26" s="19">
        <f t="shared" si="0"/>
        <v>27989.64</v>
      </c>
      <c r="R26" s="19">
        <f t="shared" si="1"/>
        <v>11172.92</v>
      </c>
      <c r="S26" s="18">
        <f>SUM(S5:S25)</f>
        <v>39162.56</v>
      </c>
    </row>
  </sheetData>
  <mergeCells count="16">
    <mergeCell ref="A1:S1"/>
    <mergeCell ref="A2:S2"/>
    <mergeCell ref="H3:I3"/>
    <mergeCell ref="K3:L3"/>
    <mergeCell ref="M3:N3"/>
    <mergeCell ref="O3:P3"/>
    <mergeCell ref="Q3:R3"/>
    <mergeCell ref="A26:G26"/>
    <mergeCell ref="A3:A4"/>
    <mergeCell ref="B3:B4"/>
    <mergeCell ref="C3:C4"/>
    <mergeCell ref="D3:D4"/>
    <mergeCell ref="E3:E4"/>
    <mergeCell ref="F3:F4"/>
    <mergeCell ref="G3:G4"/>
    <mergeCell ref="S3:S4"/>
  </mergeCells>
  <pageMargins left="0.75" right="0.75" top="1" bottom="1" header="0.5" footer="0.5"/>
  <pageSetup paperSize="9" orientation="portrait"/>
  <headerFooter/>
  <ignoredErrors>
    <ignoredError sqref="D5:G10 D11:F11 D12:G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workbookViewId="0">
      <pane ySplit="4" topLeftCell="A7" activePane="bottomLeft" state="frozen"/>
      <selection/>
      <selection pane="bottomLeft" activeCell="Q6" sqref="B6:C6 Q6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5" width="10.3833333333333" style="3"/>
    <col min="6" max="6" width="9.38333333333333" style="3"/>
    <col min="7" max="7" width="10.5" style="3" customWidth="1"/>
    <col min="8" max="9" width="9" style="3"/>
    <col min="10" max="11" width="8.5" style="3" customWidth="1"/>
    <col min="12" max="12" width="11.6333333333333" style="3" customWidth="1"/>
    <col min="13" max="13" width="11.6333333333333" style="4" customWidth="1"/>
    <col min="14" max="15" width="10.3833333333333" style="3"/>
    <col min="16" max="16" width="9.38333333333333" style="2"/>
    <col min="17" max="17" width="16.5" style="2" customWidth="1"/>
    <col min="18" max="18" width="12.6333333333333" style="48"/>
    <col min="19" max="19" width="19.3833333333333" style="2" customWidth="1"/>
  </cols>
  <sheetData>
    <row r="1" s="1" customFormat="1" ht="25.5" spans="1:19">
      <c r="A1" s="6" t="s">
        <v>70</v>
      </c>
      <c r="B1" s="6"/>
      <c r="C1" s="6"/>
      <c r="D1" s="6"/>
      <c r="E1" s="35"/>
      <c r="F1" s="35"/>
      <c r="G1" s="35"/>
      <c r="H1" s="35"/>
      <c r="I1" s="35"/>
      <c r="J1" s="35"/>
      <c r="K1" s="35"/>
      <c r="L1" s="35"/>
      <c r="M1" s="35"/>
      <c r="N1" s="6"/>
      <c r="O1" s="6"/>
      <c r="P1" s="6"/>
      <c r="Q1" s="6"/>
      <c r="R1" s="49"/>
      <c r="S1" s="47"/>
    </row>
    <row r="2" s="1" customFormat="1" ht="19" customHeight="1" spans="1:19">
      <c r="A2" s="7" t="s">
        <v>1</v>
      </c>
      <c r="B2" s="36"/>
      <c r="C2" s="36"/>
      <c r="D2" s="36"/>
      <c r="E2" s="37"/>
      <c r="F2" s="37"/>
      <c r="G2" s="37"/>
      <c r="H2" s="37"/>
      <c r="I2" s="37"/>
      <c r="J2" s="37"/>
      <c r="K2" s="37"/>
      <c r="L2" s="37"/>
      <c r="M2" s="37"/>
      <c r="N2" s="36"/>
      <c r="O2" s="36"/>
      <c r="P2" s="36"/>
      <c r="Q2" s="36"/>
      <c r="R2" s="49"/>
      <c r="S2" s="47"/>
    </row>
    <row r="3" s="1" customFormat="1" ht="43" customHeight="1" spans="1:19">
      <c r="A3" s="8" t="s">
        <v>2</v>
      </c>
      <c r="B3" s="9" t="s">
        <v>3</v>
      </c>
      <c r="C3" s="9" t="s">
        <v>4</v>
      </c>
      <c r="D3" s="10" t="s">
        <v>71</v>
      </c>
      <c r="E3" s="11" t="s">
        <v>9</v>
      </c>
      <c r="F3" s="12"/>
      <c r="G3" s="11" t="s">
        <v>10</v>
      </c>
      <c r="H3" s="11" t="s">
        <v>11</v>
      </c>
      <c r="I3" s="11"/>
      <c r="J3" s="12" t="s">
        <v>12</v>
      </c>
      <c r="K3" s="12"/>
      <c r="L3" s="12" t="s">
        <v>13</v>
      </c>
      <c r="M3" s="12"/>
      <c r="N3" s="11" t="s">
        <v>14</v>
      </c>
      <c r="O3" s="11"/>
      <c r="P3" s="12" t="s">
        <v>15</v>
      </c>
      <c r="Q3" s="12" t="s">
        <v>72</v>
      </c>
      <c r="R3" s="49"/>
      <c r="S3" s="47"/>
    </row>
    <row r="4" s="1" customFormat="1" ht="24" spans="1:18">
      <c r="A4" s="13"/>
      <c r="B4" s="14"/>
      <c r="C4" s="14"/>
      <c r="D4" s="15"/>
      <c r="E4" s="16" t="s">
        <v>16</v>
      </c>
      <c r="F4" s="17" t="s">
        <v>17</v>
      </c>
      <c r="G4" s="16" t="s">
        <v>18</v>
      </c>
      <c r="H4" s="16" t="s">
        <v>19</v>
      </c>
      <c r="I4" s="17" t="s">
        <v>20</v>
      </c>
      <c r="J4" s="16" t="s">
        <v>21</v>
      </c>
      <c r="K4" s="17" t="s">
        <v>22</v>
      </c>
      <c r="L4" s="16" t="s">
        <v>23</v>
      </c>
      <c r="M4" s="17" t="s">
        <v>24</v>
      </c>
      <c r="N4" s="27" t="s">
        <v>25</v>
      </c>
      <c r="O4" s="27" t="s">
        <v>26</v>
      </c>
      <c r="P4" s="12"/>
      <c r="Q4" s="12" t="s">
        <v>72</v>
      </c>
      <c r="R4" s="47" t="s">
        <v>73</v>
      </c>
    </row>
    <row r="5" ht="20" customHeight="1" spans="1:17">
      <c r="A5" s="18">
        <v>1</v>
      </c>
      <c r="B5" s="34" t="s">
        <v>30</v>
      </c>
      <c r="C5" s="53" t="s">
        <v>31</v>
      </c>
      <c r="D5" s="19" t="s">
        <v>29</v>
      </c>
      <c r="E5" s="19">
        <v>799.84</v>
      </c>
      <c r="F5" s="19">
        <v>399.92</v>
      </c>
      <c r="G5" s="19">
        <v>20</v>
      </c>
      <c r="H5" s="19">
        <v>25</v>
      </c>
      <c r="I5" s="19">
        <v>25</v>
      </c>
      <c r="J5" s="19">
        <v>499.9</v>
      </c>
      <c r="K5" s="19">
        <v>99.98</v>
      </c>
      <c r="L5" s="19">
        <v>12.5</v>
      </c>
      <c r="M5" s="28">
        <v>12.5</v>
      </c>
      <c r="N5" s="19">
        <f>E5+G5+H5+J5+L5</f>
        <v>1357.24</v>
      </c>
      <c r="O5" s="19">
        <f>F5+I5+K5+M5</f>
        <v>537.4</v>
      </c>
      <c r="P5" s="18">
        <f>N5+O5</f>
        <v>1894.64</v>
      </c>
      <c r="Q5" s="18">
        <f>VLOOKUP(B5,[1]石河子新北区!$C:$I,7,0)</f>
        <v>15299949805</v>
      </c>
    </row>
    <row r="6" ht="20" customHeight="1" spans="1:17">
      <c r="A6" s="18">
        <v>2</v>
      </c>
      <c r="B6" s="18" t="s">
        <v>32</v>
      </c>
      <c r="C6" s="18" t="s">
        <v>33</v>
      </c>
      <c r="D6" s="19" t="s">
        <v>29</v>
      </c>
      <c r="E6" s="19">
        <v>799.84</v>
      </c>
      <c r="F6" s="19">
        <v>399.92</v>
      </c>
      <c r="G6" s="19">
        <v>20</v>
      </c>
      <c r="H6" s="19">
        <v>25</v>
      </c>
      <c r="I6" s="19">
        <v>25</v>
      </c>
      <c r="J6" s="19">
        <v>499.9</v>
      </c>
      <c r="K6" s="19">
        <v>99.98</v>
      </c>
      <c r="L6" s="19">
        <v>12.5</v>
      </c>
      <c r="M6" s="28">
        <v>12.5</v>
      </c>
      <c r="N6" s="19">
        <f t="shared" ref="N6:N26" si="0">E6+G6+H6+J6+L6</f>
        <v>1357.24</v>
      </c>
      <c r="O6" s="19">
        <f t="shared" ref="O6:O26" si="1">F6+I6+K6+M6</f>
        <v>537.4</v>
      </c>
      <c r="P6" s="18">
        <f t="shared" ref="P6:P26" si="2">N6+O6</f>
        <v>1894.64</v>
      </c>
      <c r="Q6" s="18">
        <f>VLOOKUP(B6,[1]石河子新北区!$C:$I,7,0)</f>
        <v>13999336168</v>
      </c>
    </row>
    <row r="7" ht="20" customHeight="1" spans="1:17">
      <c r="A7" s="18">
        <v>3</v>
      </c>
      <c r="B7" s="18" t="s">
        <v>34</v>
      </c>
      <c r="C7" s="18" t="s">
        <v>35</v>
      </c>
      <c r="D7" s="19" t="s">
        <v>29</v>
      </c>
      <c r="E7" s="19">
        <v>799.84</v>
      </c>
      <c r="F7" s="19">
        <v>399.92</v>
      </c>
      <c r="G7" s="19">
        <v>20</v>
      </c>
      <c r="H7" s="19">
        <v>25</v>
      </c>
      <c r="I7" s="19">
        <v>25</v>
      </c>
      <c r="J7" s="19">
        <v>499.9</v>
      </c>
      <c r="K7" s="19">
        <v>99.98</v>
      </c>
      <c r="L7" s="19">
        <v>12.5</v>
      </c>
      <c r="M7" s="28">
        <v>12.5</v>
      </c>
      <c r="N7" s="19">
        <f t="shared" si="0"/>
        <v>1357.24</v>
      </c>
      <c r="O7" s="19">
        <f t="shared" si="1"/>
        <v>537.4</v>
      </c>
      <c r="P7" s="18">
        <f t="shared" si="2"/>
        <v>1894.64</v>
      </c>
      <c r="Q7" s="18">
        <f>VLOOKUP(B7,[1]石河子新北区!$C:$I,7,0)</f>
        <v>15909931169</v>
      </c>
    </row>
    <row r="8" ht="20" customHeight="1" spans="1:17">
      <c r="A8" s="18">
        <v>4</v>
      </c>
      <c r="B8" s="18" t="s">
        <v>36</v>
      </c>
      <c r="C8" s="18" t="s">
        <v>37</v>
      </c>
      <c r="D8" s="19" t="s">
        <v>29</v>
      </c>
      <c r="E8" s="19">
        <v>799.84</v>
      </c>
      <c r="F8" s="19">
        <v>399.92</v>
      </c>
      <c r="G8" s="19">
        <v>20</v>
      </c>
      <c r="H8" s="19">
        <v>25</v>
      </c>
      <c r="I8" s="19">
        <v>25</v>
      </c>
      <c r="J8" s="19">
        <v>499.9</v>
      </c>
      <c r="K8" s="19">
        <v>99.98</v>
      </c>
      <c r="L8" s="19">
        <v>12.5</v>
      </c>
      <c r="M8" s="28">
        <v>12.5</v>
      </c>
      <c r="N8" s="19">
        <f t="shared" si="0"/>
        <v>1357.24</v>
      </c>
      <c r="O8" s="19">
        <f t="shared" si="1"/>
        <v>537.4</v>
      </c>
      <c r="P8" s="18">
        <f t="shared" si="2"/>
        <v>1894.64</v>
      </c>
      <c r="Q8" s="18">
        <f>VLOOKUP(B8,'[1]石河子 中区'!$C:$I,7,0)</f>
        <v>15739304234</v>
      </c>
    </row>
    <row r="9" ht="20" customHeight="1" spans="1:18">
      <c r="A9" s="18">
        <v>5</v>
      </c>
      <c r="B9" s="18" t="s">
        <v>38</v>
      </c>
      <c r="C9" s="18" t="s">
        <v>39</v>
      </c>
      <c r="D9" s="19" t="s">
        <v>29</v>
      </c>
      <c r="E9" s="19">
        <v>799.84</v>
      </c>
      <c r="F9" s="19">
        <v>399.92</v>
      </c>
      <c r="G9" s="19">
        <v>20</v>
      </c>
      <c r="H9" s="19">
        <v>25</v>
      </c>
      <c r="I9" s="19">
        <v>25</v>
      </c>
      <c r="J9" s="19">
        <v>499.9</v>
      </c>
      <c r="K9" s="19">
        <v>99.98</v>
      </c>
      <c r="L9" s="19">
        <v>12.5</v>
      </c>
      <c r="M9" s="28">
        <v>12.5</v>
      </c>
      <c r="N9" s="19">
        <f t="shared" si="0"/>
        <v>1357.24</v>
      </c>
      <c r="O9" s="19">
        <f t="shared" si="1"/>
        <v>537.4</v>
      </c>
      <c r="P9" s="18">
        <f t="shared" si="2"/>
        <v>1894.64</v>
      </c>
      <c r="Q9" s="18">
        <f>VLOOKUP(B9,'[1]石河子 中区'!$C:$I,7,0)</f>
        <v>17499937692</v>
      </c>
      <c r="R9" s="49" t="s">
        <v>74</v>
      </c>
    </row>
    <row r="10" ht="20" customHeight="1" spans="1:18">
      <c r="A10" s="18">
        <v>6</v>
      </c>
      <c r="B10" s="18" t="s">
        <v>40</v>
      </c>
      <c r="C10" s="52" t="s">
        <v>41</v>
      </c>
      <c r="D10" s="19" t="s">
        <v>29</v>
      </c>
      <c r="E10" s="19">
        <v>799.84</v>
      </c>
      <c r="F10" s="19">
        <v>399.92</v>
      </c>
      <c r="G10" s="19">
        <v>20</v>
      </c>
      <c r="H10" s="19">
        <v>25</v>
      </c>
      <c r="I10" s="19">
        <v>25</v>
      </c>
      <c r="J10" s="19">
        <v>0</v>
      </c>
      <c r="K10" s="19">
        <v>0</v>
      </c>
      <c r="L10" s="19">
        <v>0</v>
      </c>
      <c r="M10" s="28">
        <v>0</v>
      </c>
      <c r="N10" s="19">
        <f t="shared" si="0"/>
        <v>844.84</v>
      </c>
      <c r="O10" s="19">
        <f t="shared" si="1"/>
        <v>424.92</v>
      </c>
      <c r="P10" s="18">
        <f t="shared" si="2"/>
        <v>1269.76</v>
      </c>
      <c r="Q10" s="18">
        <f>VLOOKUP(B10,'[1]石河子 中区'!$C:$I,7,0)</f>
        <v>13999013517</v>
      </c>
      <c r="R10" s="48" t="s">
        <v>75</v>
      </c>
    </row>
    <row r="11" ht="20" customHeight="1" spans="1:17">
      <c r="A11" s="18">
        <v>7</v>
      </c>
      <c r="B11" s="18" t="s">
        <v>42</v>
      </c>
      <c r="C11" s="18" t="s">
        <v>43</v>
      </c>
      <c r="D11" s="19" t="s">
        <v>29</v>
      </c>
      <c r="E11" s="19">
        <v>799.84</v>
      </c>
      <c r="F11" s="19">
        <v>399.92</v>
      </c>
      <c r="G11" s="19">
        <v>20</v>
      </c>
      <c r="H11" s="19">
        <v>25</v>
      </c>
      <c r="I11" s="19">
        <v>25</v>
      </c>
      <c r="J11" s="19">
        <v>499.9</v>
      </c>
      <c r="K11" s="19">
        <v>99.98</v>
      </c>
      <c r="L11" s="19">
        <v>12.5</v>
      </c>
      <c r="M11" s="28">
        <v>12.5</v>
      </c>
      <c r="N11" s="19">
        <f t="shared" si="0"/>
        <v>1357.24</v>
      </c>
      <c r="O11" s="19">
        <f t="shared" si="1"/>
        <v>537.4</v>
      </c>
      <c r="P11" s="18">
        <f t="shared" si="2"/>
        <v>1894.64</v>
      </c>
      <c r="Q11" s="18">
        <f>VLOOKUP(B11,[1]石河子新北区!$C:$I,7,0)</f>
        <v>18799078236</v>
      </c>
    </row>
    <row r="12" ht="20" customHeight="1" spans="1:17">
      <c r="A12" s="18">
        <v>8</v>
      </c>
      <c r="B12" s="18" t="s">
        <v>44</v>
      </c>
      <c r="C12" s="18" t="s">
        <v>45</v>
      </c>
      <c r="D12" s="19" t="s">
        <v>29</v>
      </c>
      <c r="E12" s="19">
        <v>799.84</v>
      </c>
      <c r="F12" s="19">
        <v>399.92</v>
      </c>
      <c r="G12" s="19">
        <v>20</v>
      </c>
      <c r="H12" s="19">
        <v>25</v>
      </c>
      <c r="I12" s="19">
        <v>25</v>
      </c>
      <c r="J12" s="19">
        <v>499.9</v>
      </c>
      <c r="K12" s="19">
        <v>99.98</v>
      </c>
      <c r="L12" s="19">
        <v>12.5</v>
      </c>
      <c r="M12" s="28">
        <v>12.5</v>
      </c>
      <c r="N12" s="19">
        <f t="shared" si="0"/>
        <v>1357.24</v>
      </c>
      <c r="O12" s="19">
        <f t="shared" si="1"/>
        <v>537.4</v>
      </c>
      <c r="P12" s="18">
        <f t="shared" si="2"/>
        <v>1894.64</v>
      </c>
      <c r="Q12" s="18">
        <f>VLOOKUP(B12,'[1]石河子 中区'!$C:$I,7,0)</f>
        <v>13909939570</v>
      </c>
    </row>
    <row r="13" ht="20" customHeight="1" spans="1:17">
      <c r="A13" s="18">
        <v>9</v>
      </c>
      <c r="B13" s="18" t="s">
        <v>48</v>
      </c>
      <c r="C13" s="18" t="s">
        <v>49</v>
      </c>
      <c r="D13" s="19" t="s">
        <v>29</v>
      </c>
      <c r="E13" s="19">
        <v>799.84</v>
      </c>
      <c r="F13" s="19">
        <v>399.92</v>
      </c>
      <c r="G13" s="19">
        <v>20</v>
      </c>
      <c r="H13" s="19">
        <v>25</v>
      </c>
      <c r="I13" s="19">
        <v>25</v>
      </c>
      <c r="J13" s="19">
        <v>499.9</v>
      </c>
      <c r="K13" s="19">
        <v>99.98</v>
      </c>
      <c r="L13" s="19">
        <v>12.5</v>
      </c>
      <c r="M13" s="28">
        <v>12.5</v>
      </c>
      <c r="N13" s="19">
        <f t="shared" si="0"/>
        <v>1357.24</v>
      </c>
      <c r="O13" s="19">
        <f t="shared" si="1"/>
        <v>537.4</v>
      </c>
      <c r="P13" s="18">
        <f t="shared" si="2"/>
        <v>1894.64</v>
      </c>
      <c r="Q13" s="52" t="str">
        <f>VLOOKUP(B13,'[1]石河子 中区'!$C:$I,7,0)</f>
        <v>18119250146</v>
      </c>
    </row>
    <row r="14" ht="20" customHeight="1" spans="1:17">
      <c r="A14" s="18">
        <v>10</v>
      </c>
      <c r="B14" s="18" t="s">
        <v>50</v>
      </c>
      <c r="C14" s="18" t="s">
        <v>51</v>
      </c>
      <c r="D14" s="19" t="s">
        <v>29</v>
      </c>
      <c r="E14" s="19">
        <v>799.84</v>
      </c>
      <c r="F14" s="19">
        <v>399.92</v>
      </c>
      <c r="G14" s="19">
        <v>20</v>
      </c>
      <c r="H14" s="19">
        <v>25</v>
      </c>
      <c r="I14" s="19">
        <v>25</v>
      </c>
      <c r="J14" s="19">
        <v>499.9</v>
      </c>
      <c r="K14" s="19">
        <v>99.98</v>
      </c>
      <c r="L14" s="19">
        <v>12.5</v>
      </c>
      <c r="M14" s="28">
        <v>12.5</v>
      </c>
      <c r="N14" s="19">
        <f t="shared" si="0"/>
        <v>1357.24</v>
      </c>
      <c r="O14" s="19">
        <f t="shared" si="1"/>
        <v>537.4</v>
      </c>
      <c r="P14" s="18">
        <f t="shared" si="2"/>
        <v>1894.64</v>
      </c>
      <c r="Q14" s="18">
        <f>VLOOKUP(B14,[1]石河子新北区!$C:$I,7,0)</f>
        <v>15001640959</v>
      </c>
    </row>
    <row r="15" ht="20" customHeight="1" spans="1:17">
      <c r="A15" s="18">
        <v>11</v>
      </c>
      <c r="B15" s="18" t="s">
        <v>52</v>
      </c>
      <c r="C15" s="18" t="s">
        <v>53</v>
      </c>
      <c r="D15" s="19" t="s">
        <v>29</v>
      </c>
      <c r="E15" s="19">
        <v>799.84</v>
      </c>
      <c r="F15" s="19">
        <v>399.92</v>
      </c>
      <c r="G15" s="19">
        <v>20</v>
      </c>
      <c r="H15" s="19">
        <v>25</v>
      </c>
      <c r="I15" s="19">
        <v>25</v>
      </c>
      <c r="J15" s="19">
        <v>499.9</v>
      </c>
      <c r="K15" s="19">
        <v>99.98</v>
      </c>
      <c r="L15" s="19">
        <v>12.5</v>
      </c>
      <c r="M15" s="28">
        <v>12.5</v>
      </c>
      <c r="N15" s="19">
        <f t="shared" si="0"/>
        <v>1357.24</v>
      </c>
      <c r="O15" s="19">
        <f t="shared" si="1"/>
        <v>537.4</v>
      </c>
      <c r="P15" s="18">
        <f t="shared" si="2"/>
        <v>1894.64</v>
      </c>
      <c r="Q15" s="18">
        <f>VLOOKUP(B15,[1]石河子新北区!$C:$I,7,0)</f>
        <v>13999532037</v>
      </c>
    </row>
    <row r="16" ht="20" customHeight="1" spans="1:17">
      <c r="A16" s="18">
        <v>12</v>
      </c>
      <c r="B16" s="18" t="s">
        <v>54</v>
      </c>
      <c r="C16" s="18" t="s">
        <v>55</v>
      </c>
      <c r="D16" s="19" t="s">
        <v>29</v>
      </c>
      <c r="E16" s="19">
        <v>799.84</v>
      </c>
      <c r="F16" s="19">
        <v>399.92</v>
      </c>
      <c r="G16" s="19">
        <v>20</v>
      </c>
      <c r="H16" s="19">
        <v>25</v>
      </c>
      <c r="I16" s="19">
        <v>25</v>
      </c>
      <c r="J16" s="19">
        <v>499.9</v>
      </c>
      <c r="K16" s="19">
        <v>99.98</v>
      </c>
      <c r="L16" s="19">
        <v>12.5</v>
      </c>
      <c r="M16" s="28">
        <v>12.5</v>
      </c>
      <c r="N16" s="19">
        <f t="shared" si="0"/>
        <v>1357.24</v>
      </c>
      <c r="O16" s="19">
        <f t="shared" si="1"/>
        <v>537.4</v>
      </c>
      <c r="P16" s="18">
        <f t="shared" si="2"/>
        <v>1894.64</v>
      </c>
      <c r="Q16" s="18">
        <f>VLOOKUP(B16,[1]石河子!$C:$I,7,0)</f>
        <v>15026227358</v>
      </c>
    </row>
    <row r="17" ht="20" customHeight="1" spans="1:17">
      <c r="A17" s="18">
        <v>13</v>
      </c>
      <c r="B17" s="18" t="s">
        <v>58</v>
      </c>
      <c r="C17" s="18" t="s">
        <v>59</v>
      </c>
      <c r="D17" s="19" t="s">
        <v>29</v>
      </c>
      <c r="E17" s="19">
        <v>799.84</v>
      </c>
      <c r="F17" s="19">
        <v>399.92</v>
      </c>
      <c r="G17" s="19">
        <v>20</v>
      </c>
      <c r="H17" s="19">
        <v>25</v>
      </c>
      <c r="I17" s="19">
        <v>25</v>
      </c>
      <c r="J17" s="19">
        <v>499.9</v>
      </c>
      <c r="K17" s="19">
        <v>99.98</v>
      </c>
      <c r="L17" s="19">
        <v>12.5</v>
      </c>
      <c r="M17" s="28">
        <v>12.5</v>
      </c>
      <c r="N17" s="19">
        <f t="shared" si="0"/>
        <v>1357.24</v>
      </c>
      <c r="O17" s="19">
        <f t="shared" si="1"/>
        <v>537.4</v>
      </c>
      <c r="P17" s="18">
        <f t="shared" si="2"/>
        <v>1894.64</v>
      </c>
      <c r="Q17" s="18">
        <f>VLOOKUP(B17,[1]石河子新北区!$C:$I,7,0)</f>
        <v>18799283525</v>
      </c>
    </row>
    <row r="18" ht="20" customHeight="1" spans="1:17">
      <c r="A18" s="18">
        <v>14</v>
      </c>
      <c r="B18" s="18" t="s">
        <v>60</v>
      </c>
      <c r="C18" s="18" t="s">
        <v>61</v>
      </c>
      <c r="D18" s="19" t="s">
        <v>29</v>
      </c>
      <c r="E18" s="19">
        <v>799.84</v>
      </c>
      <c r="F18" s="19">
        <v>399.92</v>
      </c>
      <c r="G18" s="19">
        <v>20</v>
      </c>
      <c r="H18" s="19">
        <v>25</v>
      </c>
      <c r="I18" s="19">
        <v>25</v>
      </c>
      <c r="J18" s="19">
        <v>499.9</v>
      </c>
      <c r="K18" s="19">
        <v>99.98</v>
      </c>
      <c r="L18" s="19">
        <v>12.5</v>
      </c>
      <c r="M18" s="28">
        <v>12.5</v>
      </c>
      <c r="N18" s="19">
        <f t="shared" si="0"/>
        <v>1357.24</v>
      </c>
      <c r="O18" s="19">
        <f t="shared" si="1"/>
        <v>537.4</v>
      </c>
      <c r="P18" s="18">
        <f t="shared" si="2"/>
        <v>1894.64</v>
      </c>
      <c r="Q18" s="18">
        <f>VLOOKUP(B18,[1]石河子南区!$C:$I,7,0)</f>
        <v>15001628261</v>
      </c>
    </row>
    <row r="19" ht="20" customHeight="1" spans="1:17">
      <c r="A19" s="18">
        <v>15</v>
      </c>
      <c r="B19" s="34" t="s">
        <v>62</v>
      </c>
      <c r="C19" s="34" t="s">
        <v>63</v>
      </c>
      <c r="D19" s="19" t="s">
        <v>29</v>
      </c>
      <c r="E19" s="19">
        <v>799.84</v>
      </c>
      <c r="F19" s="19">
        <v>399.92</v>
      </c>
      <c r="G19" s="19">
        <v>20</v>
      </c>
      <c r="H19" s="19">
        <v>25</v>
      </c>
      <c r="I19" s="19">
        <v>25</v>
      </c>
      <c r="J19" s="19">
        <v>499.9</v>
      </c>
      <c r="K19" s="19">
        <v>99.98</v>
      </c>
      <c r="L19" s="19">
        <v>12.5</v>
      </c>
      <c r="M19" s="28">
        <v>12.5</v>
      </c>
      <c r="N19" s="19">
        <f t="shared" si="0"/>
        <v>1357.24</v>
      </c>
      <c r="O19" s="19">
        <f t="shared" si="1"/>
        <v>537.4</v>
      </c>
      <c r="P19" s="18">
        <f t="shared" si="2"/>
        <v>1894.64</v>
      </c>
      <c r="Q19" s="18">
        <f>VLOOKUP(B19,[1]石河子新北区!$C:$I,7,0)</f>
        <v>17599776029</v>
      </c>
    </row>
    <row r="20" ht="20" customHeight="1" spans="1:17">
      <c r="A20" s="18">
        <v>16</v>
      </c>
      <c r="B20" s="18" t="s">
        <v>64</v>
      </c>
      <c r="C20" s="18" t="s">
        <v>65</v>
      </c>
      <c r="D20" s="19" t="s">
        <v>29</v>
      </c>
      <c r="E20" s="19">
        <v>799.84</v>
      </c>
      <c r="F20" s="19">
        <v>399.92</v>
      </c>
      <c r="G20" s="19">
        <v>20</v>
      </c>
      <c r="H20" s="19">
        <v>25</v>
      </c>
      <c r="I20" s="19">
        <v>25</v>
      </c>
      <c r="J20" s="19">
        <v>499.9</v>
      </c>
      <c r="K20" s="19">
        <v>99.98</v>
      </c>
      <c r="L20" s="19">
        <v>12.5</v>
      </c>
      <c r="M20" s="28">
        <v>12.5</v>
      </c>
      <c r="N20" s="19">
        <f t="shared" si="0"/>
        <v>1357.24</v>
      </c>
      <c r="O20" s="19">
        <f t="shared" si="1"/>
        <v>537.4</v>
      </c>
      <c r="P20" s="18">
        <f t="shared" si="2"/>
        <v>1894.64</v>
      </c>
      <c r="Q20" s="18">
        <f>VLOOKUP(B20,'[1]石河子 中区'!$C:$I,7,0)</f>
        <v>18299073661</v>
      </c>
    </row>
    <row r="21" ht="20" customHeight="1" spans="1:17">
      <c r="A21" s="18">
        <v>17</v>
      </c>
      <c r="B21" s="18" t="s">
        <v>68</v>
      </c>
      <c r="C21" s="18" t="s">
        <v>69</v>
      </c>
      <c r="D21" s="19" t="s">
        <v>29</v>
      </c>
      <c r="E21" s="19">
        <v>799.84</v>
      </c>
      <c r="F21" s="19">
        <v>399.92</v>
      </c>
      <c r="G21" s="19">
        <v>20</v>
      </c>
      <c r="H21" s="19">
        <v>25</v>
      </c>
      <c r="I21" s="19">
        <v>25</v>
      </c>
      <c r="J21" s="19">
        <v>499.9</v>
      </c>
      <c r="K21" s="19">
        <v>99.98</v>
      </c>
      <c r="L21" s="19">
        <v>12.5</v>
      </c>
      <c r="M21" s="28">
        <v>12.5</v>
      </c>
      <c r="N21" s="19">
        <f t="shared" si="0"/>
        <v>1357.24</v>
      </c>
      <c r="O21" s="19">
        <f t="shared" si="1"/>
        <v>537.4</v>
      </c>
      <c r="P21" s="18">
        <f t="shared" si="2"/>
        <v>1894.64</v>
      </c>
      <c r="Q21" s="18">
        <f>VLOOKUP(B21,[1]石河子新北区!$C:$I,7,0)</f>
        <v>18999532521</v>
      </c>
    </row>
    <row r="22" ht="20" customHeight="1" spans="1:17">
      <c r="A22" s="18">
        <v>18</v>
      </c>
      <c r="B22" s="18" t="s">
        <v>76</v>
      </c>
      <c r="C22" s="18" t="s">
        <v>77</v>
      </c>
      <c r="D22" s="19" t="s">
        <v>29</v>
      </c>
      <c r="E22" s="19">
        <v>799.84</v>
      </c>
      <c r="F22" s="19">
        <v>399.92</v>
      </c>
      <c r="G22" s="19">
        <v>20</v>
      </c>
      <c r="H22" s="19">
        <v>25</v>
      </c>
      <c r="I22" s="19">
        <v>25</v>
      </c>
      <c r="J22" s="19">
        <v>499.9</v>
      </c>
      <c r="K22" s="19">
        <v>99.98</v>
      </c>
      <c r="L22" s="19">
        <v>12.5</v>
      </c>
      <c r="M22" s="28">
        <v>12.5</v>
      </c>
      <c r="N22" s="19">
        <f t="shared" si="0"/>
        <v>1357.24</v>
      </c>
      <c r="O22" s="19">
        <f t="shared" si="1"/>
        <v>537.4</v>
      </c>
      <c r="P22" s="18">
        <f t="shared" si="2"/>
        <v>1894.64</v>
      </c>
      <c r="Q22" s="18">
        <f>VLOOKUP(B22,[1]石河子!$C:$I,7,0)</f>
        <v>18799074944</v>
      </c>
    </row>
    <row r="23" ht="20" customHeight="1" spans="1:17">
      <c r="A23" s="18">
        <v>19</v>
      </c>
      <c r="B23" s="18" t="s">
        <v>78</v>
      </c>
      <c r="C23" s="18" t="s">
        <v>79</v>
      </c>
      <c r="D23" s="19" t="s">
        <v>29</v>
      </c>
      <c r="E23" s="19">
        <v>799.84</v>
      </c>
      <c r="F23" s="19">
        <v>399.92</v>
      </c>
      <c r="G23" s="19">
        <v>20</v>
      </c>
      <c r="H23" s="19">
        <v>25</v>
      </c>
      <c r="I23" s="19">
        <v>25</v>
      </c>
      <c r="J23" s="19">
        <v>499.9</v>
      </c>
      <c r="K23" s="19">
        <v>99.98</v>
      </c>
      <c r="L23" s="19">
        <v>12.5</v>
      </c>
      <c r="M23" s="28">
        <v>12.5</v>
      </c>
      <c r="N23" s="19">
        <f t="shared" si="0"/>
        <v>1357.24</v>
      </c>
      <c r="O23" s="19">
        <f t="shared" si="1"/>
        <v>537.4</v>
      </c>
      <c r="P23" s="18">
        <f t="shared" si="2"/>
        <v>1894.64</v>
      </c>
      <c r="Q23" s="18">
        <f>VLOOKUP(B23,'[1]石河子 中区'!$C:$I,7,0)</f>
        <v>15299933575</v>
      </c>
    </row>
    <row r="24" ht="20" customHeight="1" spans="1:17">
      <c r="A24" s="18">
        <v>20</v>
      </c>
      <c r="B24" s="18" t="s">
        <v>80</v>
      </c>
      <c r="C24" s="18" t="s">
        <v>81</v>
      </c>
      <c r="D24" s="19" t="s">
        <v>29</v>
      </c>
      <c r="E24" s="19">
        <v>799.84</v>
      </c>
      <c r="F24" s="19">
        <v>399.92</v>
      </c>
      <c r="G24" s="19">
        <v>20</v>
      </c>
      <c r="H24" s="19">
        <v>25</v>
      </c>
      <c r="I24" s="19">
        <v>25</v>
      </c>
      <c r="J24" s="19">
        <v>499.9</v>
      </c>
      <c r="K24" s="19">
        <v>99.98</v>
      </c>
      <c r="L24" s="19">
        <v>12.5</v>
      </c>
      <c r="M24" s="28">
        <v>12.5</v>
      </c>
      <c r="N24" s="19">
        <f t="shared" si="0"/>
        <v>1357.24</v>
      </c>
      <c r="O24" s="19">
        <f t="shared" si="1"/>
        <v>537.4</v>
      </c>
      <c r="P24" s="18">
        <f t="shared" si="2"/>
        <v>1894.64</v>
      </c>
      <c r="Q24" s="18">
        <f>VLOOKUP(B24,'[1]石河子 中区'!$C:$I,7,0)</f>
        <v>15739320690</v>
      </c>
    </row>
    <row r="25" ht="20" customHeight="1" spans="1:17">
      <c r="A25" s="18">
        <v>21</v>
      </c>
      <c r="B25" s="18" t="s">
        <v>82</v>
      </c>
      <c r="C25" s="18" t="s">
        <v>83</v>
      </c>
      <c r="D25" s="19" t="s">
        <v>29</v>
      </c>
      <c r="E25" s="19">
        <v>799.84</v>
      </c>
      <c r="F25" s="19">
        <v>399.92</v>
      </c>
      <c r="G25" s="19">
        <v>20</v>
      </c>
      <c r="H25" s="19">
        <v>25</v>
      </c>
      <c r="I25" s="19">
        <v>25</v>
      </c>
      <c r="J25" s="19">
        <v>499.9</v>
      </c>
      <c r="K25" s="19">
        <v>99.98</v>
      </c>
      <c r="L25" s="19">
        <v>12.5</v>
      </c>
      <c r="M25" s="28">
        <v>12.5</v>
      </c>
      <c r="N25" s="19">
        <f t="shared" si="0"/>
        <v>1357.24</v>
      </c>
      <c r="O25" s="19">
        <f t="shared" si="1"/>
        <v>537.4</v>
      </c>
      <c r="P25" s="18">
        <f t="shared" si="2"/>
        <v>1894.64</v>
      </c>
      <c r="Q25" s="18">
        <f>VLOOKUP(B25,[1]石河子!$C:$I,7,0)</f>
        <v>18119293062</v>
      </c>
    </row>
    <row r="26" customFormat="1" ht="20" customHeight="1" spans="1:19">
      <c r="A26" s="44" t="s">
        <v>14</v>
      </c>
      <c r="B26" s="45"/>
      <c r="C26" s="45"/>
      <c r="D26" s="46"/>
      <c r="E26" s="19">
        <f>SUM(E5:E25)</f>
        <v>16796.64</v>
      </c>
      <c r="F26" s="19">
        <f t="shared" ref="F26:M26" si="3">SUM(F5:F25)</f>
        <v>8398.32</v>
      </c>
      <c r="G26" s="19">
        <f t="shared" si="3"/>
        <v>420</v>
      </c>
      <c r="H26" s="19">
        <f t="shared" si="3"/>
        <v>525</v>
      </c>
      <c r="I26" s="19">
        <f t="shared" si="3"/>
        <v>525</v>
      </c>
      <c r="J26" s="19">
        <f t="shared" si="3"/>
        <v>9998</v>
      </c>
      <c r="K26" s="19">
        <f t="shared" si="3"/>
        <v>1999.6</v>
      </c>
      <c r="L26" s="19">
        <f t="shared" si="3"/>
        <v>250</v>
      </c>
      <c r="M26" s="19">
        <f t="shared" si="3"/>
        <v>250</v>
      </c>
      <c r="N26" s="19">
        <f t="shared" si="0"/>
        <v>27989.64</v>
      </c>
      <c r="O26" s="19">
        <f t="shared" si="1"/>
        <v>11172.92</v>
      </c>
      <c r="P26" s="18">
        <f t="shared" si="2"/>
        <v>39162.56</v>
      </c>
      <c r="Q26" s="18"/>
      <c r="R26" s="48"/>
      <c r="S26" s="2"/>
    </row>
  </sheetData>
  <autoFilter xmlns:etc="http://www.wps.cn/officeDocument/2017/etCustomData" ref="A4:S26" etc:filterBottomFollowUsedRange="0">
    <extLst/>
  </autoFilter>
  <mergeCells count="14">
    <mergeCell ref="A1:P1"/>
    <mergeCell ref="A2:P2"/>
    <mergeCell ref="E3:F3"/>
    <mergeCell ref="H3:I3"/>
    <mergeCell ref="J3:K3"/>
    <mergeCell ref="L3:M3"/>
    <mergeCell ref="N3:O3"/>
    <mergeCell ref="A26:D26"/>
    <mergeCell ref="A3:A4"/>
    <mergeCell ref="B3:B4"/>
    <mergeCell ref="C3:C4"/>
    <mergeCell ref="D3:D4"/>
    <mergeCell ref="P3:P4"/>
    <mergeCell ref="Q3:Q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opLeftCell="B1" workbookViewId="0">
      <pane ySplit="4" topLeftCell="A17" activePane="bottomLeft" state="frozen"/>
      <selection/>
      <selection pane="bottomLeft" activeCell="G40" sqref="G40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6" width="10.3833333333333" style="3"/>
    <col min="7" max="7" width="10.5" style="3" customWidth="1"/>
    <col min="8" max="9" width="9" style="3"/>
    <col min="10" max="11" width="11.025" style="3" customWidth="1"/>
    <col min="12" max="12" width="11.6333333333333" style="3" customWidth="1"/>
    <col min="13" max="13" width="11.6333333333333" style="4" customWidth="1"/>
    <col min="14" max="16" width="10.3833333333333" style="3"/>
    <col min="17" max="17" width="19.3833333333333" style="2" customWidth="1"/>
  </cols>
  <sheetData>
    <row r="1" s="1" customFormat="1" ht="25.5" spans="1:17">
      <c r="A1" s="6" t="s">
        <v>84</v>
      </c>
      <c r="B1" s="6"/>
      <c r="C1" s="6"/>
      <c r="D1" s="6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47"/>
    </row>
    <row r="2" s="1" customFormat="1" ht="19" customHeight="1" spans="1:17">
      <c r="A2" s="7" t="s">
        <v>1</v>
      </c>
      <c r="B2" s="36"/>
      <c r="C2" s="36"/>
      <c r="D2" s="36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47"/>
    </row>
    <row r="3" s="1" customFormat="1" ht="43" customHeight="1" spans="1:17">
      <c r="A3" s="8" t="s">
        <v>2</v>
      </c>
      <c r="B3" s="9" t="s">
        <v>3</v>
      </c>
      <c r="C3" s="9" t="s">
        <v>4</v>
      </c>
      <c r="D3" s="10" t="s">
        <v>71</v>
      </c>
      <c r="E3" s="11" t="s">
        <v>9</v>
      </c>
      <c r="F3" s="12"/>
      <c r="G3" s="11" t="s">
        <v>10</v>
      </c>
      <c r="H3" s="11" t="s">
        <v>11</v>
      </c>
      <c r="I3" s="11"/>
      <c r="J3" s="12" t="s">
        <v>12</v>
      </c>
      <c r="K3" s="12"/>
      <c r="L3" s="12" t="s">
        <v>13</v>
      </c>
      <c r="M3" s="12"/>
      <c r="N3" s="11" t="s">
        <v>14</v>
      </c>
      <c r="O3" s="11"/>
      <c r="P3" s="12" t="s">
        <v>15</v>
      </c>
      <c r="Q3" s="47"/>
    </row>
    <row r="4" s="1" customFormat="1" ht="24" spans="1:17">
      <c r="A4" s="13"/>
      <c r="B4" s="14"/>
      <c r="C4" s="14"/>
      <c r="D4" s="15"/>
      <c r="E4" s="16" t="s">
        <v>16</v>
      </c>
      <c r="F4" s="17" t="s">
        <v>17</v>
      </c>
      <c r="G4" s="16" t="s">
        <v>18</v>
      </c>
      <c r="H4" s="16" t="s">
        <v>19</v>
      </c>
      <c r="I4" s="17" t="s">
        <v>20</v>
      </c>
      <c r="J4" s="16" t="s">
        <v>21</v>
      </c>
      <c r="K4" s="17" t="s">
        <v>22</v>
      </c>
      <c r="L4" s="16" t="s">
        <v>23</v>
      </c>
      <c r="M4" s="17" t="s">
        <v>24</v>
      </c>
      <c r="N4" s="27" t="s">
        <v>25</v>
      </c>
      <c r="O4" s="27" t="s">
        <v>26</v>
      </c>
      <c r="P4" s="12"/>
      <c r="Q4" s="47" t="s">
        <v>73</v>
      </c>
    </row>
    <row r="5" ht="20" customHeight="1" spans="1:16">
      <c r="A5" s="18">
        <v>1</v>
      </c>
      <c r="B5" s="18" t="s">
        <v>30</v>
      </c>
      <c r="C5" s="18" t="s">
        <v>31</v>
      </c>
      <c r="D5" s="19" t="s">
        <v>29</v>
      </c>
      <c r="E5" s="19">
        <v>799.84</v>
      </c>
      <c r="F5" s="19">
        <v>399.92</v>
      </c>
      <c r="G5" s="19">
        <v>20</v>
      </c>
      <c r="H5" s="19">
        <v>25</v>
      </c>
      <c r="I5" s="19">
        <v>25</v>
      </c>
      <c r="J5" s="19">
        <v>499.9</v>
      </c>
      <c r="K5" s="19">
        <v>99.98</v>
      </c>
      <c r="L5" s="19">
        <v>12.5</v>
      </c>
      <c r="M5" s="28">
        <v>12.5</v>
      </c>
      <c r="N5" s="19">
        <f>E5+G5+H5+J5+L5</f>
        <v>1357.24</v>
      </c>
      <c r="O5" s="19">
        <f>F5+I5+K5+M5</f>
        <v>537.4</v>
      </c>
      <c r="P5" s="19">
        <f>N5+O5</f>
        <v>1894.64</v>
      </c>
    </row>
    <row r="6" ht="20" customHeight="1" spans="1:16">
      <c r="A6" s="18">
        <v>2</v>
      </c>
      <c r="B6" s="18" t="s">
        <v>32</v>
      </c>
      <c r="C6" s="18" t="s">
        <v>33</v>
      </c>
      <c r="D6" s="19" t="s">
        <v>29</v>
      </c>
      <c r="E6" s="19">
        <v>799.84</v>
      </c>
      <c r="F6" s="19">
        <v>399.92</v>
      </c>
      <c r="G6" s="19">
        <v>20</v>
      </c>
      <c r="H6" s="19">
        <v>25</v>
      </c>
      <c r="I6" s="19">
        <v>25</v>
      </c>
      <c r="J6" s="19">
        <v>499.9</v>
      </c>
      <c r="K6" s="19">
        <v>99.98</v>
      </c>
      <c r="L6" s="19">
        <v>12.5</v>
      </c>
      <c r="M6" s="28">
        <v>12.5</v>
      </c>
      <c r="N6" s="19">
        <f>E6+G6+H6+J6+L6</f>
        <v>1357.24</v>
      </c>
      <c r="O6" s="19">
        <f>F6+I6+K6+M6</f>
        <v>537.4</v>
      </c>
      <c r="P6" s="19">
        <f>N6+O6</f>
        <v>1894.64</v>
      </c>
    </row>
    <row r="7" ht="20" customHeight="1" spans="1:16">
      <c r="A7" s="18">
        <v>3</v>
      </c>
      <c r="B7" s="18" t="s">
        <v>34</v>
      </c>
      <c r="C7" s="18" t="s">
        <v>35</v>
      </c>
      <c r="D7" s="19" t="s">
        <v>29</v>
      </c>
      <c r="E7" s="19">
        <v>799.84</v>
      </c>
      <c r="F7" s="19">
        <v>399.92</v>
      </c>
      <c r="G7" s="19">
        <v>20</v>
      </c>
      <c r="H7" s="19">
        <v>25</v>
      </c>
      <c r="I7" s="19">
        <v>25</v>
      </c>
      <c r="J7" s="19">
        <v>499.9</v>
      </c>
      <c r="K7" s="19">
        <v>99.98</v>
      </c>
      <c r="L7" s="19">
        <v>12.5</v>
      </c>
      <c r="M7" s="28">
        <v>12.5</v>
      </c>
      <c r="N7" s="19">
        <f>E7+G7+H7+J7+L7</f>
        <v>1357.24</v>
      </c>
      <c r="O7" s="19">
        <f>F7+I7+K7+M7</f>
        <v>537.4</v>
      </c>
      <c r="P7" s="19">
        <f>N7+O7</f>
        <v>1894.64</v>
      </c>
    </row>
    <row r="8" ht="20" customHeight="1" spans="1:16">
      <c r="A8" s="18">
        <v>4</v>
      </c>
      <c r="B8" s="18" t="s">
        <v>36</v>
      </c>
      <c r="C8" s="18" t="s">
        <v>37</v>
      </c>
      <c r="D8" s="19" t="s">
        <v>29</v>
      </c>
      <c r="E8" s="19">
        <v>799.84</v>
      </c>
      <c r="F8" s="19">
        <v>399.92</v>
      </c>
      <c r="G8" s="19">
        <v>20</v>
      </c>
      <c r="H8" s="19">
        <v>25</v>
      </c>
      <c r="I8" s="19">
        <v>25</v>
      </c>
      <c r="J8" s="19">
        <v>499.9</v>
      </c>
      <c r="K8" s="19">
        <v>99.98</v>
      </c>
      <c r="L8" s="19">
        <v>12.5</v>
      </c>
      <c r="M8" s="28">
        <v>12.5</v>
      </c>
      <c r="N8" s="19">
        <f>E8+G8+H8+J8+L8</f>
        <v>1357.24</v>
      </c>
      <c r="O8" s="19">
        <f>F8+I8+K8+M8</f>
        <v>537.4</v>
      </c>
      <c r="P8" s="19">
        <f>N8+O8</f>
        <v>1894.64</v>
      </c>
    </row>
    <row r="9" ht="20" customHeight="1" spans="1:16">
      <c r="A9" s="18">
        <v>5</v>
      </c>
      <c r="B9" s="18" t="s">
        <v>38</v>
      </c>
      <c r="C9" s="18" t="s">
        <v>39</v>
      </c>
      <c r="D9" s="19" t="s">
        <v>29</v>
      </c>
      <c r="E9" s="19">
        <v>799.84</v>
      </c>
      <c r="F9" s="19">
        <v>399.92</v>
      </c>
      <c r="G9" s="19">
        <v>20</v>
      </c>
      <c r="H9" s="19">
        <v>25</v>
      </c>
      <c r="I9" s="19">
        <v>25</v>
      </c>
      <c r="J9" s="19">
        <v>499.9</v>
      </c>
      <c r="K9" s="19">
        <v>99.98</v>
      </c>
      <c r="L9" s="19">
        <v>12.5</v>
      </c>
      <c r="M9" s="28">
        <v>12.5</v>
      </c>
      <c r="N9" s="19">
        <f>E9+G9+H9+J9+L9</f>
        <v>1357.24</v>
      </c>
      <c r="O9" s="19">
        <f>F9+I9+K9+M9</f>
        <v>537.4</v>
      </c>
      <c r="P9" s="19">
        <f>N9+O9</f>
        <v>1894.64</v>
      </c>
    </row>
    <row r="10" ht="20" customHeight="1" spans="1:16">
      <c r="A10" s="18">
        <v>6</v>
      </c>
      <c r="B10" s="18" t="s">
        <v>42</v>
      </c>
      <c r="C10" s="18" t="s">
        <v>43</v>
      </c>
      <c r="D10" s="19" t="s">
        <v>29</v>
      </c>
      <c r="E10" s="19">
        <v>799.84</v>
      </c>
      <c r="F10" s="19">
        <v>399.92</v>
      </c>
      <c r="G10" s="19">
        <v>20</v>
      </c>
      <c r="H10" s="19">
        <v>25</v>
      </c>
      <c r="I10" s="19">
        <v>25</v>
      </c>
      <c r="J10" s="19">
        <v>499.9</v>
      </c>
      <c r="K10" s="19">
        <v>99.98</v>
      </c>
      <c r="L10" s="19">
        <v>12.5</v>
      </c>
      <c r="M10" s="28">
        <v>12.5</v>
      </c>
      <c r="N10" s="19">
        <f t="shared" ref="N10:N29" si="0">E10+G10+H10+J10+L10</f>
        <v>1357.24</v>
      </c>
      <c r="O10" s="19">
        <f t="shared" ref="O10:O29" si="1">F10+I10+K10+M10</f>
        <v>537.4</v>
      </c>
      <c r="P10" s="19">
        <f t="shared" ref="P10:P29" si="2">N10+O10</f>
        <v>1894.64</v>
      </c>
    </row>
    <row r="11" ht="20" customHeight="1" spans="1:16">
      <c r="A11" s="18">
        <v>7</v>
      </c>
      <c r="B11" s="18" t="s">
        <v>44</v>
      </c>
      <c r="C11" s="18" t="s">
        <v>45</v>
      </c>
      <c r="D11" s="19" t="s">
        <v>29</v>
      </c>
      <c r="E11" s="19">
        <v>799.84</v>
      </c>
      <c r="F11" s="19">
        <v>399.92</v>
      </c>
      <c r="G11" s="19">
        <v>20</v>
      </c>
      <c r="H11" s="19">
        <v>25</v>
      </c>
      <c r="I11" s="19">
        <v>25</v>
      </c>
      <c r="J11" s="19">
        <v>499.9</v>
      </c>
      <c r="K11" s="19">
        <v>99.98</v>
      </c>
      <c r="L11" s="19">
        <v>12.5</v>
      </c>
      <c r="M11" s="28">
        <v>12.5</v>
      </c>
      <c r="N11" s="19">
        <f t="shared" si="0"/>
        <v>1357.24</v>
      </c>
      <c r="O11" s="19">
        <f t="shared" si="1"/>
        <v>537.4</v>
      </c>
      <c r="P11" s="19">
        <f t="shared" si="2"/>
        <v>1894.64</v>
      </c>
    </row>
    <row r="12" ht="20" customHeight="1" spans="1:16">
      <c r="A12" s="18">
        <v>8</v>
      </c>
      <c r="B12" s="18" t="s">
        <v>48</v>
      </c>
      <c r="C12" s="18" t="s">
        <v>49</v>
      </c>
      <c r="D12" s="19" t="s">
        <v>29</v>
      </c>
      <c r="E12" s="19">
        <v>799.84</v>
      </c>
      <c r="F12" s="19">
        <v>399.92</v>
      </c>
      <c r="G12" s="19">
        <v>20</v>
      </c>
      <c r="H12" s="19">
        <v>25</v>
      </c>
      <c r="I12" s="19">
        <v>25</v>
      </c>
      <c r="J12" s="19">
        <v>499.9</v>
      </c>
      <c r="K12" s="19">
        <v>99.98</v>
      </c>
      <c r="L12" s="19">
        <v>12.5</v>
      </c>
      <c r="M12" s="28">
        <v>12.5</v>
      </c>
      <c r="N12" s="19">
        <f t="shared" si="0"/>
        <v>1357.24</v>
      </c>
      <c r="O12" s="19">
        <f t="shared" si="1"/>
        <v>537.4</v>
      </c>
      <c r="P12" s="19">
        <f t="shared" si="2"/>
        <v>1894.64</v>
      </c>
    </row>
    <row r="13" ht="20" customHeight="1" spans="1:16">
      <c r="A13" s="18">
        <v>9</v>
      </c>
      <c r="B13" s="18" t="s">
        <v>50</v>
      </c>
      <c r="C13" s="18" t="s">
        <v>51</v>
      </c>
      <c r="D13" s="19" t="s">
        <v>29</v>
      </c>
      <c r="E13" s="19">
        <v>799.84</v>
      </c>
      <c r="F13" s="19">
        <v>399.92</v>
      </c>
      <c r="G13" s="19">
        <v>20</v>
      </c>
      <c r="H13" s="19">
        <v>25</v>
      </c>
      <c r="I13" s="19">
        <v>25</v>
      </c>
      <c r="J13" s="19">
        <v>499.9</v>
      </c>
      <c r="K13" s="19">
        <v>99.98</v>
      </c>
      <c r="L13" s="19">
        <v>12.5</v>
      </c>
      <c r="M13" s="28">
        <v>12.5</v>
      </c>
      <c r="N13" s="19">
        <f t="shared" si="0"/>
        <v>1357.24</v>
      </c>
      <c r="O13" s="19">
        <f t="shared" si="1"/>
        <v>537.4</v>
      </c>
      <c r="P13" s="19">
        <f t="shared" si="2"/>
        <v>1894.64</v>
      </c>
    </row>
    <row r="14" ht="20" customHeight="1" spans="1:16">
      <c r="A14" s="18">
        <v>10</v>
      </c>
      <c r="B14" s="18" t="s">
        <v>76</v>
      </c>
      <c r="C14" s="18" t="s">
        <v>77</v>
      </c>
      <c r="D14" s="19" t="s">
        <v>29</v>
      </c>
      <c r="E14" s="19">
        <v>799.84</v>
      </c>
      <c r="F14" s="19">
        <v>399.92</v>
      </c>
      <c r="G14" s="19">
        <v>20</v>
      </c>
      <c r="H14" s="19">
        <v>25</v>
      </c>
      <c r="I14" s="19">
        <v>25</v>
      </c>
      <c r="J14" s="19">
        <v>499.9</v>
      </c>
      <c r="K14" s="19">
        <v>99.98</v>
      </c>
      <c r="L14" s="19">
        <v>12.5</v>
      </c>
      <c r="M14" s="28">
        <v>12.5</v>
      </c>
      <c r="N14" s="19">
        <f t="shared" si="0"/>
        <v>1357.24</v>
      </c>
      <c r="O14" s="19">
        <f t="shared" si="1"/>
        <v>537.4</v>
      </c>
      <c r="P14" s="19">
        <f t="shared" si="2"/>
        <v>1894.64</v>
      </c>
    </row>
    <row r="15" ht="20" customHeight="1" spans="1:16">
      <c r="A15" s="18">
        <v>11</v>
      </c>
      <c r="B15" s="18" t="s">
        <v>52</v>
      </c>
      <c r="C15" s="18" t="s">
        <v>53</v>
      </c>
      <c r="D15" s="19" t="s">
        <v>29</v>
      </c>
      <c r="E15" s="19">
        <v>799.84</v>
      </c>
      <c r="F15" s="19">
        <v>399.92</v>
      </c>
      <c r="G15" s="19">
        <v>20</v>
      </c>
      <c r="H15" s="19">
        <v>25</v>
      </c>
      <c r="I15" s="19">
        <v>25</v>
      </c>
      <c r="J15" s="19">
        <v>499.9</v>
      </c>
      <c r="K15" s="19">
        <v>99.98</v>
      </c>
      <c r="L15" s="19">
        <v>12.5</v>
      </c>
      <c r="M15" s="28">
        <v>12.5</v>
      </c>
      <c r="N15" s="19">
        <f t="shared" si="0"/>
        <v>1357.24</v>
      </c>
      <c r="O15" s="19">
        <f t="shared" si="1"/>
        <v>537.4</v>
      </c>
      <c r="P15" s="19">
        <f t="shared" si="2"/>
        <v>1894.64</v>
      </c>
    </row>
    <row r="16" ht="20" customHeight="1" spans="1:16">
      <c r="A16" s="18">
        <v>12</v>
      </c>
      <c r="B16" s="18" t="s">
        <v>54</v>
      </c>
      <c r="C16" s="18" t="s">
        <v>55</v>
      </c>
      <c r="D16" s="19" t="s">
        <v>29</v>
      </c>
      <c r="E16" s="19">
        <v>799.84</v>
      </c>
      <c r="F16" s="19">
        <v>399.92</v>
      </c>
      <c r="G16" s="19">
        <v>20</v>
      </c>
      <c r="H16" s="19">
        <v>25</v>
      </c>
      <c r="I16" s="19">
        <v>25</v>
      </c>
      <c r="J16" s="19">
        <v>499.9</v>
      </c>
      <c r="K16" s="19">
        <v>99.98</v>
      </c>
      <c r="L16" s="19">
        <v>12.5</v>
      </c>
      <c r="M16" s="28">
        <v>12.5</v>
      </c>
      <c r="N16" s="19">
        <f t="shared" si="0"/>
        <v>1357.24</v>
      </c>
      <c r="O16" s="19">
        <f t="shared" si="1"/>
        <v>537.4</v>
      </c>
      <c r="P16" s="19">
        <f t="shared" si="2"/>
        <v>1894.64</v>
      </c>
    </row>
    <row r="17" ht="20" customHeight="1" spans="1:16">
      <c r="A17" s="18">
        <v>13</v>
      </c>
      <c r="B17" s="18" t="s">
        <v>78</v>
      </c>
      <c r="C17" s="18" t="s">
        <v>79</v>
      </c>
      <c r="D17" s="19" t="s">
        <v>29</v>
      </c>
      <c r="E17" s="19">
        <v>799.84</v>
      </c>
      <c r="F17" s="19">
        <v>399.92</v>
      </c>
      <c r="G17" s="19">
        <v>20</v>
      </c>
      <c r="H17" s="19">
        <v>25</v>
      </c>
      <c r="I17" s="19">
        <v>25</v>
      </c>
      <c r="J17" s="19">
        <v>499.9</v>
      </c>
      <c r="K17" s="19">
        <v>99.98</v>
      </c>
      <c r="L17" s="19">
        <v>12.5</v>
      </c>
      <c r="M17" s="28">
        <v>12.5</v>
      </c>
      <c r="N17" s="19">
        <f t="shared" si="0"/>
        <v>1357.24</v>
      </c>
      <c r="O17" s="19">
        <f t="shared" si="1"/>
        <v>537.4</v>
      </c>
      <c r="P17" s="19">
        <f t="shared" si="2"/>
        <v>1894.64</v>
      </c>
    </row>
    <row r="18" ht="20" customHeight="1" spans="1:16">
      <c r="A18" s="18">
        <v>14</v>
      </c>
      <c r="B18" s="18" t="s">
        <v>58</v>
      </c>
      <c r="C18" s="18" t="s">
        <v>59</v>
      </c>
      <c r="D18" s="19" t="s">
        <v>29</v>
      </c>
      <c r="E18" s="19">
        <v>799.84</v>
      </c>
      <c r="F18" s="19">
        <v>399.92</v>
      </c>
      <c r="G18" s="19">
        <v>20</v>
      </c>
      <c r="H18" s="19">
        <v>25</v>
      </c>
      <c r="I18" s="19">
        <v>25</v>
      </c>
      <c r="J18" s="19">
        <v>499.9</v>
      </c>
      <c r="K18" s="19">
        <v>99.98</v>
      </c>
      <c r="L18" s="19">
        <v>12.5</v>
      </c>
      <c r="M18" s="28">
        <v>12.5</v>
      </c>
      <c r="N18" s="19">
        <f t="shared" si="0"/>
        <v>1357.24</v>
      </c>
      <c r="O18" s="19">
        <f t="shared" si="1"/>
        <v>537.4</v>
      </c>
      <c r="P18" s="19">
        <f t="shared" si="2"/>
        <v>1894.64</v>
      </c>
    </row>
    <row r="19" ht="20" customHeight="1" spans="1:16">
      <c r="A19" s="18">
        <v>15</v>
      </c>
      <c r="B19" s="18" t="s">
        <v>80</v>
      </c>
      <c r="C19" s="18" t="s">
        <v>81</v>
      </c>
      <c r="D19" s="19" t="s">
        <v>29</v>
      </c>
      <c r="E19" s="19">
        <v>799.84</v>
      </c>
      <c r="F19" s="19">
        <v>399.92</v>
      </c>
      <c r="G19" s="19">
        <v>20</v>
      </c>
      <c r="H19" s="19">
        <v>25</v>
      </c>
      <c r="I19" s="19">
        <v>25</v>
      </c>
      <c r="J19" s="19">
        <v>499.9</v>
      </c>
      <c r="K19" s="19">
        <v>99.98</v>
      </c>
      <c r="L19" s="19">
        <v>12.5</v>
      </c>
      <c r="M19" s="28">
        <v>12.5</v>
      </c>
      <c r="N19" s="19">
        <f t="shared" si="0"/>
        <v>1357.24</v>
      </c>
      <c r="O19" s="19">
        <f t="shared" si="1"/>
        <v>537.4</v>
      </c>
      <c r="P19" s="19">
        <f t="shared" si="2"/>
        <v>1894.64</v>
      </c>
    </row>
    <row r="20" ht="20" customHeight="1" spans="1:16">
      <c r="A20" s="18">
        <v>16</v>
      </c>
      <c r="B20" s="18" t="s">
        <v>60</v>
      </c>
      <c r="C20" s="18" t="s">
        <v>61</v>
      </c>
      <c r="D20" s="19" t="s">
        <v>29</v>
      </c>
      <c r="E20" s="19">
        <v>799.84</v>
      </c>
      <c r="F20" s="19">
        <v>399.92</v>
      </c>
      <c r="G20" s="19">
        <v>20</v>
      </c>
      <c r="H20" s="19">
        <v>25</v>
      </c>
      <c r="I20" s="19">
        <v>25</v>
      </c>
      <c r="J20" s="19">
        <v>499.9</v>
      </c>
      <c r="K20" s="19">
        <v>99.98</v>
      </c>
      <c r="L20" s="19">
        <v>12.5</v>
      </c>
      <c r="M20" s="28">
        <v>12.5</v>
      </c>
      <c r="N20" s="19">
        <f t="shared" si="0"/>
        <v>1357.24</v>
      </c>
      <c r="O20" s="19">
        <f t="shared" si="1"/>
        <v>537.4</v>
      </c>
      <c r="P20" s="19">
        <f t="shared" si="2"/>
        <v>1894.64</v>
      </c>
    </row>
    <row r="21" ht="20" customHeight="1" spans="1:16">
      <c r="A21" s="18">
        <v>17</v>
      </c>
      <c r="B21" s="18" t="s">
        <v>62</v>
      </c>
      <c r="C21" s="18" t="s">
        <v>63</v>
      </c>
      <c r="D21" s="19" t="s">
        <v>29</v>
      </c>
      <c r="E21" s="19">
        <v>799.84</v>
      </c>
      <c r="F21" s="19">
        <v>399.92</v>
      </c>
      <c r="G21" s="19">
        <v>20</v>
      </c>
      <c r="H21" s="19">
        <v>25</v>
      </c>
      <c r="I21" s="19">
        <v>25</v>
      </c>
      <c r="J21" s="19">
        <v>499.9</v>
      </c>
      <c r="K21" s="19">
        <v>99.98</v>
      </c>
      <c r="L21" s="19">
        <v>12.5</v>
      </c>
      <c r="M21" s="28">
        <v>12.5</v>
      </c>
      <c r="N21" s="19">
        <f t="shared" si="0"/>
        <v>1357.24</v>
      </c>
      <c r="O21" s="19">
        <f t="shared" si="1"/>
        <v>537.4</v>
      </c>
      <c r="P21" s="19">
        <f t="shared" si="2"/>
        <v>1894.64</v>
      </c>
    </row>
    <row r="22" ht="20" customHeight="1" spans="1:16">
      <c r="A22" s="18">
        <v>18</v>
      </c>
      <c r="B22" s="18" t="s">
        <v>64</v>
      </c>
      <c r="C22" s="18" t="s">
        <v>65</v>
      </c>
      <c r="D22" s="19" t="s">
        <v>29</v>
      </c>
      <c r="E22" s="19">
        <v>799.84</v>
      </c>
      <c r="F22" s="19">
        <v>399.92</v>
      </c>
      <c r="G22" s="19">
        <v>20</v>
      </c>
      <c r="H22" s="19">
        <v>25</v>
      </c>
      <c r="I22" s="19">
        <v>25</v>
      </c>
      <c r="J22" s="19">
        <v>499.9</v>
      </c>
      <c r="K22" s="19">
        <v>99.98</v>
      </c>
      <c r="L22" s="19">
        <v>12.5</v>
      </c>
      <c r="M22" s="28">
        <v>12.5</v>
      </c>
      <c r="N22" s="19">
        <f t="shared" si="0"/>
        <v>1357.24</v>
      </c>
      <c r="O22" s="19">
        <f t="shared" si="1"/>
        <v>537.4</v>
      </c>
      <c r="P22" s="19">
        <f t="shared" si="2"/>
        <v>1894.64</v>
      </c>
    </row>
    <row r="23" ht="20" customHeight="1" spans="1:16">
      <c r="A23" s="18">
        <v>19</v>
      </c>
      <c r="B23" s="18" t="s">
        <v>68</v>
      </c>
      <c r="C23" s="18" t="s">
        <v>69</v>
      </c>
      <c r="D23" s="19" t="s">
        <v>29</v>
      </c>
      <c r="E23" s="19">
        <v>799.84</v>
      </c>
      <c r="F23" s="19">
        <v>399.92</v>
      </c>
      <c r="G23" s="19">
        <v>20</v>
      </c>
      <c r="H23" s="19">
        <v>25</v>
      </c>
      <c r="I23" s="19">
        <v>25</v>
      </c>
      <c r="J23" s="19">
        <v>499.9</v>
      </c>
      <c r="K23" s="19">
        <v>99.98</v>
      </c>
      <c r="L23" s="19">
        <v>12.5</v>
      </c>
      <c r="M23" s="28">
        <v>12.5</v>
      </c>
      <c r="N23" s="19">
        <f t="shared" si="0"/>
        <v>1357.24</v>
      </c>
      <c r="O23" s="19">
        <f t="shared" si="1"/>
        <v>537.4</v>
      </c>
      <c r="P23" s="19">
        <f t="shared" si="2"/>
        <v>1894.64</v>
      </c>
    </row>
    <row r="24" ht="20" customHeight="1" spans="1:16">
      <c r="A24" s="18">
        <v>20</v>
      </c>
      <c r="B24" s="18" t="s">
        <v>82</v>
      </c>
      <c r="C24" s="18" t="s">
        <v>83</v>
      </c>
      <c r="D24" s="19" t="s">
        <v>29</v>
      </c>
      <c r="E24" s="19">
        <v>799.84</v>
      </c>
      <c r="F24" s="19">
        <v>399.92</v>
      </c>
      <c r="G24" s="19">
        <v>20</v>
      </c>
      <c r="H24" s="19">
        <v>25</v>
      </c>
      <c r="I24" s="19">
        <v>25</v>
      </c>
      <c r="J24" s="19">
        <v>499.9</v>
      </c>
      <c r="K24" s="19">
        <v>99.98</v>
      </c>
      <c r="L24" s="19">
        <v>12.5</v>
      </c>
      <c r="M24" s="28">
        <v>12.5</v>
      </c>
      <c r="N24" s="19">
        <f t="shared" si="0"/>
        <v>1357.24</v>
      </c>
      <c r="O24" s="19">
        <f t="shared" si="1"/>
        <v>537.4</v>
      </c>
      <c r="P24" s="19">
        <f t="shared" si="2"/>
        <v>1894.64</v>
      </c>
    </row>
    <row r="25" customFormat="1" ht="20" customHeight="1" spans="1:17">
      <c r="A25" s="18">
        <v>21</v>
      </c>
      <c r="B25" s="18" t="s">
        <v>85</v>
      </c>
      <c r="C25" s="18" t="s">
        <v>86</v>
      </c>
      <c r="D25" s="19" t="s">
        <v>29</v>
      </c>
      <c r="E25" s="19">
        <v>799.84</v>
      </c>
      <c r="F25" s="19">
        <v>399.92</v>
      </c>
      <c r="G25" s="19">
        <v>20</v>
      </c>
      <c r="H25" s="19">
        <v>25</v>
      </c>
      <c r="I25" s="19">
        <v>25</v>
      </c>
      <c r="J25" s="19">
        <v>499.9</v>
      </c>
      <c r="K25" s="19">
        <v>99.98</v>
      </c>
      <c r="L25" s="19">
        <v>12.5</v>
      </c>
      <c r="M25" s="28">
        <v>12.5</v>
      </c>
      <c r="N25" s="19">
        <f t="shared" si="0"/>
        <v>1357.24</v>
      </c>
      <c r="O25" s="19">
        <f t="shared" si="1"/>
        <v>537.4</v>
      </c>
      <c r="P25" s="19">
        <f t="shared" si="2"/>
        <v>1894.64</v>
      </c>
      <c r="Q25" s="2"/>
    </row>
    <row r="26" customFormat="1" ht="20" customHeight="1" spans="1:17">
      <c r="A26" s="18">
        <v>22</v>
      </c>
      <c r="B26" s="18" t="s">
        <v>87</v>
      </c>
      <c r="C26" s="18" t="s">
        <v>88</v>
      </c>
      <c r="D26" s="19" t="s">
        <v>29</v>
      </c>
      <c r="E26" s="19">
        <v>799.84</v>
      </c>
      <c r="F26" s="19">
        <v>399.92</v>
      </c>
      <c r="G26" s="19">
        <v>20</v>
      </c>
      <c r="H26" s="19">
        <v>25</v>
      </c>
      <c r="I26" s="19">
        <v>25</v>
      </c>
      <c r="J26" s="19">
        <v>499.9</v>
      </c>
      <c r="K26" s="19">
        <v>99.98</v>
      </c>
      <c r="L26" s="19">
        <v>12.5</v>
      </c>
      <c r="M26" s="28">
        <v>12.5</v>
      </c>
      <c r="N26" s="19">
        <f t="shared" si="0"/>
        <v>1357.24</v>
      </c>
      <c r="O26" s="19">
        <f t="shared" si="1"/>
        <v>537.4</v>
      </c>
      <c r="P26" s="19">
        <f t="shared" si="2"/>
        <v>1894.64</v>
      </c>
      <c r="Q26" s="2"/>
    </row>
    <row r="27" customFormat="1" ht="20" customHeight="1" spans="1:17">
      <c r="A27" s="18">
        <v>23</v>
      </c>
      <c r="B27" s="18" t="s">
        <v>89</v>
      </c>
      <c r="C27" s="18" t="s">
        <v>90</v>
      </c>
      <c r="D27" s="19" t="s">
        <v>29</v>
      </c>
      <c r="E27" s="19">
        <v>799.84</v>
      </c>
      <c r="F27" s="19">
        <v>399.92</v>
      </c>
      <c r="G27" s="19">
        <v>20</v>
      </c>
      <c r="H27" s="19">
        <v>25</v>
      </c>
      <c r="I27" s="19">
        <v>25</v>
      </c>
      <c r="J27" s="19">
        <v>499.9</v>
      </c>
      <c r="K27" s="19">
        <v>99.98</v>
      </c>
      <c r="L27" s="19">
        <v>12.5</v>
      </c>
      <c r="M27" s="28">
        <v>12.5</v>
      </c>
      <c r="N27" s="19">
        <f t="shared" si="0"/>
        <v>1357.24</v>
      </c>
      <c r="O27" s="19">
        <f t="shared" si="1"/>
        <v>537.4</v>
      </c>
      <c r="P27" s="19">
        <f t="shared" si="2"/>
        <v>1894.64</v>
      </c>
      <c r="Q27" s="2"/>
    </row>
    <row r="28" ht="20" customHeight="1" spans="1:17">
      <c r="A28" s="18">
        <v>24</v>
      </c>
      <c r="B28" s="34" t="s">
        <v>40</v>
      </c>
      <c r="C28" s="18" t="s">
        <v>41</v>
      </c>
      <c r="D28" s="19" t="s">
        <v>29</v>
      </c>
      <c r="E28" s="19">
        <v>799.84</v>
      </c>
      <c r="F28" s="19">
        <v>399.92</v>
      </c>
      <c r="G28" s="19">
        <v>20</v>
      </c>
      <c r="H28" s="19">
        <v>25</v>
      </c>
      <c r="I28" s="19">
        <v>25</v>
      </c>
      <c r="J28" s="19">
        <v>999.8</v>
      </c>
      <c r="K28" s="19">
        <v>199.96</v>
      </c>
      <c r="L28" s="19">
        <v>25</v>
      </c>
      <c r="M28" s="28">
        <v>25</v>
      </c>
      <c r="N28" s="19">
        <f t="shared" si="0"/>
        <v>1869.64</v>
      </c>
      <c r="O28" s="19">
        <f t="shared" si="1"/>
        <v>649.88</v>
      </c>
      <c r="P28" s="19">
        <f t="shared" si="2"/>
        <v>2519.52</v>
      </c>
      <c r="Q28" s="48" t="s">
        <v>91</v>
      </c>
    </row>
    <row r="29" customFormat="1" ht="20" customHeight="1" spans="1:17">
      <c r="A29" s="18">
        <v>25</v>
      </c>
      <c r="B29" s="18" t="s">
        <v>66</v>
      </c>
      <c r="C29" s="18" t="s">
        <v>67</v>
      </c>
      <c r="D29" s="19" t="s">
        <v>29</v>
      </c>
      <c r="E29" s="19">
        <v>1599.68</v>
      </c>
      <c r="F29" s="19">
        <v>799.84</v>
      </c>
      <c r="G29" s="19">
        <v>40</v>
      </c>
      <c r="H29" s="19">
        <v>50</v>
      </c>
      <c r="I29" s="19">
        <v>50</v>
      </c>
      <c r="J29" s="19">
        <v>999.8</v>
      </c>
      <c r="K29" s="19">
        <v>199.96</v>
      </c>
      <c r="L29" s="19">
        <v>25</v>
      </c>
      <c r="M29" s="28">
        <v>25</v>
      </c>
      <c r="N29" s="19">
        <f t="shared" si="0"/>
        <v>2714.48</v>
      </c>
      <c r="O29" s="19">
        <f t="shared" si="1"/>
        <v>1074.8</v>
      </c>
      <c r="P29" s="19">
        <f t="shared" si="2"/>
        <v>3789.28</v>
      </c>
      <c r="Q29" s="48" t="s">
        <v>92</v>
      </c>
    </row>
    <row r="30" customFormat="1" ht="20" customHeight="1" spans="1:17">
      <c r="A30" s="44" t="s">
        <v>14</v>
      </c>
      <c r="B30" s="45"/>
      <c r="C30" s="45"/>
      <c r="D30" s="46"/>
      <c r="E30" s="19">
        <f>SUM(E5:E29)</f>
        <v>20795.84</v>
      </c>
      <c r="F30" s="19">
        <f t="shared" ref="F30:P30" si="3">SUM(F5:F29)</f>
        <v>10397.92</v>
      </c>
      <c r="G30" s="19">
        <f t="shared" si="3"/>
        <v>520</v>
      </c>
      <c r="H30" s="19">
        <f t="shared" si="3"/>
        <v>650</v>
      </c>
      <c r="I30" s="19">
        <f t="shared" si="3"/>
        <v>650</v>
      </c>
      <c r="J30" s="19">
        <f t="shared" si="3"/>
        <v>13497.3</v>
      </c>
      <c r="K30" s="19">
        <f t="shared" si="3"/>
        <v>2699.46</v>
      </c>
      <c r="L30" s="19">
        <f t="shared" si="3"/>
        <v>337.5</v>
      </c>
      <c r="M30" s="19">
        <f t="shared" si="3"/>
        <v>337.5</v>
      </c>
      <c r="N30" s="19">
        <f t="shared" si="3"/>
        <v>35800.64</v>
      </c>
      <c r="O30" s="19">
        <f t="shared" si="3"/>
        <v>14084.88</v>
      </c>
      <c r="P30" s="19">
        <f t="shared" si="3"/>
        <v>49885.52</v>
      </c>
      <c r="Q30" s="2"/>
    </row>
  </sheetData>
  <autoFilter xmlns:etc="http://www.wps.cn/officeDocument/2017/etCustomData" ref="A4:Q30" etc:filterBottomFollowUsedRange="0">
    <extLst/>
  </autoFilter>
  <mergeCells count="13">
    <mergeCell ref="A1:P1"/>
    <mergeCell ref="A2:P2"/>
    <mergeCell ref="E3:F3"/>
    <mergeCell ref="H3:I3"/>
    <mergeCell ref="J3:K3"/>
    <mergeCell ref="L3:M3"/>
    <mergeCell ref="N3:O3"/>
    <mergeCell ref="A30:D30"/>
    <mergeCell ref="A3:A4"/>
    <mergeCell ref="B3:B4"/>
    <mergeCell ref="C3:C4"/>
    <mergeCell ref="D3:D4"/>
    <mergeCell ref="P3:P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pane ySplit="4" topLeftCell="A7" activePane="bottomLeft" state="frozen"/>
      <selection/>
      <selection pane="bottomLeft" activeCell="A15" sqref="$A15:$XFD15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6" width="10.775" style="3"/>
    <col min="7" max="7" width="10.5" style="3" customWidth="1"/>
    <col min="8" max="9" width="9" style="3"/>
    <col min="10" max="11" width="11.025" style="3" customWidth="1"/>
    <col min="12" max="12" width="11.6333333333333" style="3" customWidth="1"/>
    <col min="13" max="13" width="11.6333333333333" style="4" customWidth="1"/>
    <col min="14" max="16" width="10.775" style="3"/>
    <col min="17" max="17" width="19.3833333333333" style="2" customWidth="1"/>
  </cols>
  <sheetData>
    <row r="1" s="1" customFormat="1" ht="25.5" spans="1:17">
      <c r="A1" s="6" t="s">
        <v>93</v>
      </c>
      <c r="B1" s="6"/>
      <c r="C1" s="6"/>
      <c r="D1" s="6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47"/>
    </row>
    <row r="2" s="1" customFormat="1" ht="19" customHeight="1" spans="1:17">
      <c r="A2" s="7" t="s">
        <v>1</v>
      </c>
      <c r="B2" s="36"/>
      <c r="C2" s="36"/>
      <c r="D2" s="36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47"/>
    </row>
    <row r="3" s="1" customFormat="1" ht="43" customHeight="1" spans="1:17">
      <c r="A3" s="8" t="s">
        <v>2</v>
      </c>
      <c r="B3" s="9" t="s">
        <v>3</v>
      </c>
      <c r="C3" s="9" t="s">
        <v>4</v>
      </c>
      <c r="D3" s="10" t="s">
        <v>71</v>
      </c>
      <c r="E3" s="11" t="s">
        <v>9</v>
      </c>
      <c r="F3" s="12"/>
      <c r="G3" s="11" t="s">
        <v>10</v>
      </c>
      <c r="H3" s="11" t="s">
        <v>11</v>
      </c>
      <c r="I3" s="11"/>
      <c r="J3" s="12" t="s">
        <v>12</v>
      </c>
      <c r="K3" s="12"/>
      <c r="L3" s="12" t="s">
        <v>13</v>
      </c>
      <c r="M3" s="12"/>
      <c r="N3" s="11" t="s">
        <v>14</v>
      </c>
      <c r="O3" s="11"/>
      <c r="P3" s="12" t="s">
        <v>15</v>
      </c>
      <c r="Q3" s="47"/>
    </row>
    <row r="4" s="1" customFormat="1" ht="24" spans="1:17">
      <c r="A4" s="13"/>
      <c r="B4" s="14"/>
      <c r="C4" s="14"/>
      <c r="D4" s="15"/>
      <c r="E4" s="16" t="s">
        <v>16</v>
      </c>
      <c r="F4" s="17" t="s">
        <v>17</v>
      </c>
      <c r="G4" s="16" t="s">
        <v>18</v>
      </c>
      <c r="H4" s="16" t="s">
        <v>19</v>
      </c>
      <c r="I4" s="17" t="s">
        <v>20</v>
      </c>
      <c r="J4" s="16" t="s">
        <v>21</v>
      </c>
      <c r="K4" s="17" t="s">
        <v>22</v>
      </c>
      <c r="L4" s="16" t="s">
        <v>23</v>
      </c>
      <c r="M4" s="17" t="s">
        <v>24</v>
      </c>
      <c r="N4" s="27" t="s">
        <v>25</v>
      </c>
      <c r="O4" s="27" t="s">
        <v>26</v>
      </c>
      <c r="P4" s="12"/>
      <c r="Q4" s="47" t="s">
        <v>73</v>
      </c>
    </row>
    <row r="5" ht="20" customHeight="1" spans="1:16">
      <c r="A5" s="18">
        <v>1</v>
      </c>
      <c r="B5" s="18" t="s">
        <v>30</v>
      </c>
      <c r="C5" s="18" t="s">
        <v>31</v>
      </c>
      <c r="D5" s="19" t="s">
        <v>29</v>
      </c>
      <c r="E5" s="23">
        <v>799.84</v>
      </c>
      <c r="F5" s="23">
        <v>399.92</v>
      </c>
      <c r="G5" s="23">
        <v>20</v>
      </c>
      <c r="H5" s="23">
        <v>25</v>
      </c>
      <c r="I5" s="23">
        <v>25</v>
      </c>
      <c r="J5" s="23">
        <v>499.9</v>
      </c>
      <c r="K5" s="23">
        <v>99.98</v>
      </c>
      <c r="L5" s="23">
        <v>12.5</v>
      </c>
      <c r="M5" s="29">
        <v>12.5</v>
      </c>
      <c r="N5" s="19">
        <f t="shared" ref="N5:N31" si="0">E5+G5+H5+J5+L5</f>
        <v>1357.24</v>
      </c>
      <c r="O5" s="19">
        <f t="shared" ref="O5:O31" si="1">F5+I5+K5+M5</f>
        <v>537.4</v>
      </c>
      <c r="P5" s="19">
        <f t="shared" ref="P5:P31" si="2">N5+O5</f>
        <v>1894.64</v>
      </c>
    </row>
    <row r="6" ht="20" customHeight="1" spans="1:16">
      <c r="A6" s="18">
        <v>2</v>
      </c>
      <c r="B6" s="18" t="s">
        <v>32</v>
      </c>
      <c r="C6" s="18" t="s">
        <v>33</v>
      </c>
      <c r="D6" s="19" t="s">
        <v>29</v>
      </c>
      <c r="E6" s="23">
        <v>799.84</v>
      </c>
      <c r="F6" s="23">
        <v>399.92</v>
      </c>
      <c r="G6" s="23">
        <v>20</v>
      </c>
      <c r="H6" s="23">
        <v>25</v>
      </c>
      <c r="I6" s="23">
        <v>25</v>
      </c>
      <c r="J6" s="23">
        <v>499.9</v>
      </c>
      <c r="K6" s="23">
        <v>99.98</v>
      </c>
      <c r="L6" s="23">
        <v>12.5</v>
      </c>
      <c r="M6" s="29">
        <v>12.5</v>
      </c>
      <c r="N6" s="19">
        <f t="shared" si="0"/>
        <v>1357.24</v>
      </c>
      <c r="O6" s="19">
        <f t="shared" si="1"/>
        <v>537.4</v>
      </c>
      <c r="P6" s="19">
        <f t="shared" si="2"/>
        <v>1894.64</v>
      </c>
    </row>
    <row r="7" ht="20" customHeight="1" spans="1:16">
      <c r="A7" s="18">
        <v>3</v>
      </c>
      <c r="B7" s="18" t="s">
        <v>34</v>
      </c>
      <c r="C7" s="18" t="s">
        <v>35</v>
      </c>
      <c r="D7" s="19" t="s">
        <v>29</v>
      </c>
      <c r="E7" s="23">
        <v>799.84</v>
      </c>
      <c r="F7" s="23">
        <v>399.92</v>
      </c>
      <c r="G7" s="23">
        <v>20</v>
      </c>
      <c r="H7" s="23">
        <v>25</v>
      </c>
      <c r="I7" s="23">
        <v>25</v>
      </c>
      <c r="J7" s="23">
        <v>499.9</v>
      </c>
      <c r="K7" s="23">
        <v>99.98</v>
      </c>
      <c r="L7" s="23">
        <v>12.5</v>
      </c>
      <c r="M7" s="29">
        <v>12.5</v>
      </c>
      <c r="N7" s="19">
        <f t="shared" si="0"/>
        <v>1357.24</v>
      </c>
      <c r="O7" s="19">
        <f t="shared" si="1"/>
        <v>537.4</v>
      </c>
      <c r="P7" s="19">
        <f t="shared" si="2"/>
        <v>1894.64</v>
      </c>
    </row>
    <row r="8" ht="20" customHeight="1" spans="1:16">
      <c r="A8" s="18">
        <v>4</v>
      </c>
      <c r="B8" s="18" t="s">
        <v>36</v>
      </c>
      <c r="C8" s="18" t="s">
        <v>37</v>
      </c>
      <c r="D8" s="19" t="s">
        <v>29</v>
      </c>
      <c r="E8" s="23">
        <v>799.84</v>
      </c>
      <c r="F8" s="23">
        <v>399.92</v>
      </c>
      <c r="G8" s="23">
        <v>20</v>
      </c>
      <c r="H8" s="23">
        <v>25</v>
      </c>
      <c r="I8" s="23">
        <v>25</v>
      </c>
      <c r="J8" s="23">
        <v>499.9</v>
      </c>
      <c r="K8" s="23">
        <v>99.98</v>
      </c>
      <c r="L8" s="23">
        <v>12.5</v>
      </c>
      <c r="M8" s="29">
        <v>12.5</v>
      </c>
      <c r="N8" s="19">
        <f t="shared" si="0"/>
        <v>1357.24</v>
      </c>
      <c r="O8" s="19">
        <f t="shared" si="1"/>
        <v>537.4</v>
      </c>
      <c r="P8" s="19">
        <f t="shared" si="2"/>
        <v>1894.64</v>
      </c>
    </row>
    <row r="9" ht="20" customHeight="1" spans="1:16">
      <c r="A9" s="18">
        <v>5</v>
      </c>
      <c r="B9" s="18" t="s">
        <v>38</v>
      </c>
      <c r="C9" s="18" t="s">
        <v>39</v>
      </c>
      <c r="D9" s="19" t="s">
        <v>29</v>
      </c>
      <c r="E9" s="23">
        <v>799.84</v>
      </c>
      <c r="F9" s="23">
        <v>399.92</v>
      </c>
      <c r="G9" s="23">
        <v>20</v>
      </c>
      <c r="H9" s="23">
        <v>25</v>
      </c>
      <c r="I9" s="23">
        <v>25</v>
      </c>
      <c r="J9" s="23">
        <v>499.9</v>
      </c>
      <c r="K9" s="23">
        <v>99.98</v>
      </c>
      <c r="L9" s="23">
        <v>12.5</v>
      </c>
      <c r="M9" s="29">
        <v>12.5</v>
      </c>
      <c r="N9" s="19">
        <f t="shared" si="0"/>
        <v>1357.24</v>
      </c>
      <c r="O9" s="19">
        <f t="shared" si="1"/>
        <v>537.4</v>
      </c>
      <c r="P9" s="19">
        <f t="shared" si="2"/>
        <v>1894.64</v>
      </c>
    </row>
    <row r="10" ht="20" customHeight="1" spans="1:16">
      <c r="A10" s="18">
        <v>6</v>
      </c>
      <c r="B10" s="18" t="s">
        <v>42</v>
      </c>
      <c r="C10" s="18" t="s">
        <v>43</v>
      </c>
      <c r="D10" s="19" t="s">
        <v>29</v>
      </c>
      <c r="E10" s="23">
        <v>799.84</v>
      </c>
      <c r="F10" s="23">
        <v>399.92</v>
      </c>
      <c r="G10" s="23">
        <v>20</v>
      </c>
      <c r="H10" s="23">
        <v>25</v>
      </c>
      <c r="I10" s="23">
        <v>25</v>
      </c>
      <c r="J10" s="23">
        <v>499.9</v>
      </c>
      <c r="K10" s="23">
        <v>99.98</v>
      </c>
      <c r="L10" s="23">
        <v>12.5</v>
      </c>
      <c r="M10" s="29">
        <v>12.5</v>
      </c>
      <c r="N10" s="19">
        <f t="shared" si="0"/>
        <v>1357.24</v>
      </c>
      <c r="O10" s="19">
        <f t="shared" si="1"/>
        <v>537.4</v>
      </c>
      <c r="P10" s="19">
        <f t="shared" si="2"/>
        <v>1894.64</v>
      </c>
    </row>
    <row r="11" ht="20" customHeight="1" spans="1:16">
      <c r="A11" s="18">
        <v>7</v>
      </c>
      <c r="B11" s="18" t="s">
        <v>44</v>
      </c>
      <c r="C11" s="18" t="s">
        <v>45</v>
      </c>
      <c r="D11" s="19" t="s">
        <v>29</v>
      </c>
      <c r="E11" s="23">
        <v>799.84</v>
      </c>
      <c r="F11" s="23">
        <v>399.92</v>
      </c>
      <c r="G11" s="23">
        <v>20</v>
      </c>
      <c r="H11" s="23">
        <v>25</v>
      </c>
      <c r="I11" s="23">
        <v>25</v>
      </c>
      <c r="J11" s="23">
        <v>499.9</v>
      </c>
      <c r="K11" s="23">
        <v>99.98</v>
      </c>
      <c r="L11" s="23">
        <v>12.5</v>
      </c>
      <c r="M11" s="29">
        <v>12.5</v>
      </c>
      <c r="N11" s="19">
        <f t="shared" si="0"/>
        <v>1357.24</v>
      </c>
      <c r="O11" s="19">
        <f t="shared" si="1"/>
        <v>537.4</v>
      </c>
      <c r="P11" s="19">
        <f t="shared" si="2"/>
        <v>1894.64</v>
      </c>
    </row>
    <row r="12" ht="20" customHeight="1" spans="1:16">
      <c r="A12" s="18">
        <v>8</v>
      </c>
      <c r="B12" s="18" t="s">
        <v>48</v>
      </c>
      <c r="C12" s="18" t="s">
        <v>49</v>
      </c>
      <c r="D12" s="19" t="s">
        <v>29</v>
      </c>
      <c r="E12" s="23">
        <v>799.84</v>
      </c>
      <c r="F12" s="23">
        <v>399.92</v>
      </c>
      <c r="G12" s="23">
        <v>20</v>
      </c>
      <c r="H12" s="23">
        <v>25</v>
      </c>
      <c r="I12" s="23">
        <v>25</v>
      </c>
      <c r="J12" s="23">
        <v>499.9</v>
      </c>
      <c r="K12" s="23">
        <v>99.98</v>
      </c>
      <c r="L12" s="23">
        <v>12.5</v>
      </c>
      <c r="M12" s="29">
        <v>12.5</v>
      </c>
      <c r="N12" s="19">
        <f t="shared" si="0"/>
        <v>1357.24</v>
      </c>
      <c r="O12" s="19">
        <f t="shared" si="1"/>
        <v>537.4</v>
      </c>
      <c r="P12" s="19">
        <f t="shared" si="2"/>
        <v>1894.64</v>
      </c>
    </row>
    <row r="13" ht="20" customHeight="1" spans="1:16">
      <c r="A13" s="18">
        <v>9</v>
      </c>
      <c r="B13" s="18" t="s">
        <v>50</v>
      </c>
      <c r="C13" s="18" t="s">
        <v>51</v>
      </c>
      <c r="D13" s="19" t="s">
        <v>29</v>
      </c>
      <c r="E13" s="23">
        <v>799.84</v>
      </c>
      <c r="F13" s="23">
        <v>399.92</v>
      </c>
      <c r="G13" s="23">
        <v>20</v>
      </c>
      <c r="H13" s="23">
        <v>25</v>
      </c>
      <c r="I13" s="23">
        <v>25</v>
      </c>
      <c r="J13" s="23">
        <v>499.9</v>
      </c>
      <c r="K13" s="23">
        <v>99.98</v>
      </c>
      <c r="L13" s="23">
        <v>12.5</v>
      </c>
      <c r="M13" s="29">
        <v>12.5</v>
      </c>
      <c r="N13" s="19">
        <f t="shared" si="0"/>
        <v>1357.24</v>
      </c>
      <c r="O13" s="19">
        <f t="shared" si="1"/>
        <v>537.4</v>
      </c>
      <c r="P13" s="19">
        <f t="shared" si="2"/>
        <v>1894.64</v>
      </c>
    </row>
    <row r="14" ht="20" customHeight="1" spans="1:16">
      <c r="A14" s="18">
        <v>10</v>
      </c>
      <c r="B14" s="18" t="s">
        <v>76</v>
      </c>
      <c r="C14" s="18" t="s">
        <v>77</v>
      </c>
      <c r="D14" s="19" t="s">
        <v>29</v>
      </c>
      <c r="E14" s="23">
        <v>799.84</v>
      </c>
      <c r="F14" s="23">
        <v>399.92</v>
      </c>
      <c r="G14" s="23">
        <v>20</v>
      </c>
      <c r="H14" s="23">
        <v>25</v>
      </c>
      <c r="I14" s="23">
        <v>25</v>
      </c>
      <c r="J14" s="23">
        <v>499.9</v>
      </c>
      <c r="K14" s="23">
        <v>99.98</v>
      </c>
      <c r="L14" s="23">
        <v>12.5</v>
      </c>
      <c r="M14" s="29">
        <v>12.5</v>
      </c>
      <c r="N14" s="19">
        <f t="shared" si="0"/>
        <v>1357.24</v>
      </c>
      <c r="O14" s="19">
        <f t="shared" si="1"/>
        <v>537.4</v>
      </c>
      <c r="P14" s="19">
        <f t="shared" si="2"/>
        <v>1894.64</v>
      </c>
    </row>
    <row r="15" ht="20" customHeight="1" spans="1:16">
      <c r="A15" s="18">
        <v>11</v>
      </c>
      <c r="B15" s="18" t="s">
        <v>52</v>
      </c>
      <c r="C15" s="52" t="s">
        <v>53</v>
      </c>
      <c r="D15" s="19" t="s">
        <v>29</v>
      </c>
      <c r="E15" s="23">
        <v>799.84</v>
      </c>
      <c r="F15" s="23">
        <v>399.92</v>
      </c>
      <c r="G15" s="23">
        <v>20</v>
      </c>
      <c r="H15" s="23">
        <v>25</v>
      </c>
      <c r="I15" s="23">
        <v>25</v>
      </c>
      <c r="J15" s="23">
        <v>499.9</v>
      </c>
      <c r="K15" s="23">
        <v>99.98</v>
      </c>
      <c r="L15" s="23">
        <v>12.5</v>
      </c>
      <c r="M15" s="29">
        <v>12.5</v>
      </c>
      <c r="N15" s="19">
        <f t="shared" si="0"/>
        <v>1357.24</v>
      </c>
      <c r="O15" s="19">
        <f t="shared" si="1"/>
        <v>537.4</v>
      </c>
      <c r="P15" s="19">
        <f t="shared" si="2"/>
        <v>1894.64</v>
      </c>
    </row>
    <row r="16" ht="20" customHeight="1" spans="1:16">
      <c r="A16" s="18">
        <v>12</v>
      </c>
      <c r="B16" s="18" t="s">
        <v>54</v>
      </c>
      <c r="C16" s="18" t="s">
        <v>55</v>
      </c>
      <c r="D16" s="19" t="s">
        <v>29</v>
      </c>
      <c r="E16" s="23">
        <v>799.84</v>
      </c>
      <c r="F16" s="23">
        <v>399.92</v>
      </c>
      <c r="G16" s="23">
        <v>20</v>
      </c>
      <c r="H16" s="23">
        <v>25</v>
      </c>
      <c r="I16" s="23">
        <v>25</v>
      </c>
      <c r="J16" s="23">
        <v>499.9</v>
      </c>
      <c r="K16" s="23">
        <v>99.98</v>
      </c>
      <c r="L16" s="23">
        <v>12.5</v>
      </c>
      <c r="M16" s="29">
        <v>12.5</v>
      </c>
      <c r="N16" s="19">
        <f t="shared" si="0"/>
        <v>1357.24</v>
      </c>
      <c r="O16" s="19">
        <f t="shared" si="1"/>
        <v>537.4</v>
      </c>
      <c r="P16" s="19">
        <f t="shared" si="2"/>
        <v>1894.64</v>
      </c>
    </row>
    <row r="17" ht="20" customHeight="1" spans="1:16">
      <c r="A17" s="18">
        <v>13</v>
      </c>
      <c r="B17" s="18" t="s">
        <v>78</v>
      </c>
      <c r="C17" s="18" t="s">
        <v>79</v>
      </c>
      <c r="D17" s="19" t="s">
        <v>29</v>
      </c>
      <c r="E17" s="23">
        <v>799.84</v>
      </c>
      <c r="F17" s="23">
        <v>399.92</v>
      </c>
      <c r="G17" s="23">
        <v>20</v>
      </c>
      <c r="H17" s="23">
        <v>25</v>
      </c>
      <c r="I17" s="23">
        <v>25</v>
      </c>
      <c r="J17" s="23">
        <v>499.9</v>
      </c>
      <c r="K17" s="23">
        <v>99.98</v>
      </c>
      <c r="L17" s="23">
        <v>12.5</v>
      </c>
      <c r="M17" s="29">
        <v>12.5</v>
      </c>
      <c r="N17" s="19">
        <f t="shared" si="0"/>
        <v>1357.24</v>
      </c>
      <c r="O17" s="19">
        <f t="shared" si="1"/>
        <v>537.4</v>
      </c>
      <c r="P17" s="19">
        <f t="shared" si="2"/>
        <v>1894.64</v>
      </c>
    </row>
    <row r="18" ht="20" customHeight="1" spans="1:16">
      <c r="A18" s="18">
        <v>14</v>
      </c>
      <c r="B18" s="18" t="s">
        <v>58</v>
      </c>
      <c r="C18" s="18" t="s">
        <v>59</v>
      </c>
      <c r="D18" s="19" t="s">
        <v>29</v>
      </c>
      <c r="E18" s="23">
        <v>799.84</v>
      </c>
      <c r="F18" s="23">
        <v>399.92</v>
      </c>
      <c r="G18" s="23">
        <v>20</v>
      </c>
      <c r="H18" s="23">
        <v>25</v>
      </c>
      <c r="I18" s="23">
        <v>25</v>
      </c>
      <c r="J18" s="23">
        <v>499.9</v>
      </c>
      <c r="K18" s="23">
        <v>99.98</v>
      </c>
      <c r="L18" s="23">
        <v>12.5</v>
      </c>
      <c r="M18" s="29">
        <v>12.5</v>
      </c>
      <c r="N18" s="19">
        <f t="shared" si="0"/>
        <v>1357.24</v>
      </c>
      <c r="O18" s="19">
        <f t="shared" si="1"/>
        <v>537.4</v>
      </c>
      <c r="P18" s="19">
        <f t="shared" si="2"/>
        <v>1894.64</v>
      </c>
    </row>
    <row r="19" ht="20" customHeight="1" spans="1:16">
      <c r="A19" s="18">
        <v>15</v>
      </c>
      <c r="B19" s="18" t="s">
        <v>80</v>
      </c>
      <c r="C19" s="18" t="s">
        <v>81</v>
      </c>
      <c r="D19" s="19" t="s">
        <v>29</v>
      </c>
      <c r="E19" s="23">
        <v>799.84</v>
      </c>
      <c r="F19" s="23">
        <v>399.92</v>
      </c>
      <c r="G19" s="23">
        <v>20</v>
      </c>
      <c r="H19" s="23">
        <v>25</v>
      </c>
      <c r="I19" s="23">
        <v>25</v>
      </c>
      <c r="J19" s="23">
        <v>499.9</v>
      </c>
      <c r="K19" s="23">
        <v>99.98</v>
      </c>
      <c r="L19" s="23">
        <v>12.5</v>
      </c>
      <c r="M19" s="29">
        <v>12.5</v>
      </c>
      <c r="N19" s="19">
        <f t="shared" si="0"/>
        <v>1357.24</v>
      </c>
      <c r="O19" s="19">
        <f t="shared" si="1"/>
        <v>537.4</v>
      </c>
      <c r="P19" s="19">
        <f t="shared" si="2"/>
        <v>1894.64</v>
      </c>
    </row>
    <row r="20" ht="20" customHeight="1" spans="1:16">
      <c r="A20" s="18">
        <v>16</v>
      </c>
      <c r="B20" s="18" t="s">
        <v>60</v>
      </c>
      <c r="C20" s="18" t="s">
        <v>61</v>
      </c>
      <c r="D20" s="19" t="s">
        <v>29</v>
      </c>
      <c r="E20" s="23">
        <v>799.84</v>
      </c>
      <c r="F20" s="23">
        <v>399.92</v>
      </c>
      <c r="G20" s="23">
        <v>20</v>
      </c>
      <c r="H20" s="23">
        <v>25</v>
      </c>
      <c r="I20" s="23">
        <v>25</v>
      </c>
      <c r="J20" s="23">
        <v>499.9</v>
      </c>
      <c r="K20" s="23">
        <v>99.98</v>
      </c>
      <c r="L20" s="23">
        <v>12.5</v>
      </c>
      <c r="M20" s="29">
        <v>12.5</v>
      </c>
      <c r="N20" s="19">
        <f t="shared" si="0"/>
        <v>1357.24</v>
      </c>
      <c r="O20" s="19">
        <f t="shared" si="1"/>
        <v>537.4</v>
      </c>
      <c r="P20" s="19">
        <f t="shared" si="2"/>
        <v>1894.64</v>
      </c>
    </row>
    <row r="21" ht="20" customHeight="1" spans="1:16">
      <c r="A21" s="18">
        <v>17</v>
      </c>
      <c r="B21" s="18" t="s">
        <v>62</v>
      </c>
      <c r="C21" s="18" t="s">
        <v>63</v>
      </c>
      <c r="D21" s="19" t="s">
        <v>29</v>
      </c>
      <c r="E21" s="23">
        <v>799.84</v>
      </c>
      <c r="F21" s="23">
        <v>399.92</v>
      </c>
      <c r="G21" s="23">
        <v>20</v>
      </c>
      <c r="H21" s="23">
        <v>25</v>
      </c>
      <c r="I21" s="23">
        <v>25</v>
      </c>
      <c r="J21" s="23">
        <v>499.9</v>
      </c>
      <c r="K21" s="23">
        <v>99.98</v>
      </c>
      <c r="L21" s="23">
        <v>12.5</v>
      </c>
      <c r="M21" s="29">
        <v>12.5</v>
      </c>
      <c r="N21" s="19">
        <f t="shared" si="0"/>
        <v>1357.24</v>
      </c>
      <c r="O21" s="19">
        <f t="shared" si="1"/>
        <v>537.4</v>
      </c>
      <c r="P21" s="19">
        <f t="shared" si="2"/>
        <v>1894.64</v>
      </c>
    </row>
    <row r="22" ht="20" customHeight="1" spans="1:16">
      <c r="A22" s="18">
        <v>18</v>
      </c>
      <c r="B22" s="18" t="s">
        <v>64</v>
      </c>
      <c r="C22" s="18" t="s">
        <v>65</v>
      </c>
      <c r="D22" s="19" t="s">
        <v>29</v>
      </c>
      <c r="E22" s="23">
        <v>799.84</v>
      </c>
      <c r="F22" s="23">
        <v>399.92</v>
      </c>
      <c r="G22" s="23">
        <v>20</v>
      </c>
      <c r="H22" s="23">
        <v>25</v>
      </c>
      <c r="I22" s="23">
        <v>25</v>
      </c>
      <c r="J22" s="23">
        <v>499.9</v>
      </c>
      <c r="K22" s="23">
        <v>99.98</v>
      </c>
      <c r="L22" s="23">
        <v>12.5</v>
      </c>
      <c r="M22" s="29">
        <v>12.5</v>
      </c>
      <c r="N22" s="19">
        <f t="shared" si="0"/>
        <v>1357.24</v>
      </c>
      <c r="O22" s="19">
        <f t="shared" si="1"/>
        <v>537.4</v>
      </c>
      <c r="P22" s="19">
        <f t="shared" si="2"/>
        <v>1894.64</v>
      </c>
    </row>
    <row r="23" ht="20" customHeight="1" spans="1:16">
      <c r="A23" s="18">
        <v>19</v>
      </c>
      <c r="B23" s="18" t="s">
        <v>68</v>
      </c>
      <c r="C23" s="18" t="s">
        <v>69</v>
      </c>
      <c r="D23" s="19" t="s">
        <v>29</v>
      </c>
      <c r="E23" s="23">
        <v>799.84</v>
      </c>
      <c r="F23" s="23">
        <v>399.92</v>
      </c>
      <c r="G23" s="23">
        <v>20</v>
      </c>
      <c r="H23" s="23">
        <v>25</v>
      </c>
      <c r="I23" s="23">
        <v>25</v>
      </c>
      <c r="J23" s="23">
        <v>499.9</v>
      </c>
      <c r="K23" s="23">
        <v>99.98</v>
      </c>
      <c r="L23" s="23">
        <v>12.5</v>
      </c>
      <c r="M23" s="29">
        <v>12.5</v>
      </c>
      <c r="N23" s="19">
        <f t="shared" si="0"/>
        <v>1357.24</v>
      </c>
      <c r="O23" s="19">
        <f t="shared" si="1"/>
        <v>537.4</v>
      </c>
      <c r="P23" s="19">
        <f t="shared" si="2"/>
        <v>1894.64</v>
      </c>
    </row>
    <row r="24" ht="20" customHeight="1" spans="1:16">
      <c r="A24" s="18">
        <v>20</v>
      </c>
      <c r="B24" s="18" t="s">
        <v>82</v>
      </c>
      <c r="C24" s="18" t="s">
        <v>83</v>
      </c>
      <c r="D24" s="19" t="s">
        <v>29</v>
      </c>
      <c r="E24" s="23">
        <v>799.84</v>
      </c>
      <c r="F24" s="23">
        <v>399.92</v>
      </c>
      <c r="G24" s="23">
        <v>20</v>
      </c>
      <c r="H24" s="23">
        <v>25</v>
      </c>
      <c r="I24" s="23">
        <v>25</v>
      </c>
      <c r="J24" s="23">
        <v>499.9</v>
      </c>
      <c r="K24" s="23">
        <v>99.98</v>
      </c>
      <c r="L24" s="23">
        <v>12.5</v>
      </c>
      <c r="M24" s="29">
        <v>12.5</v>
      </c>
      <c r="N24" s="19">
        <f t="shared" si="0"/>
        <v>1357.24</v>
      </c>
      <c r="O24" s="19">
        <f t="shared" si="1"/>
        <v>537.4</v>
      </c>
      <c r="P24" s="19">
        <f t="shared" si="2"/>
        <v>1894.64</v>
      </c>
    </row>
    <row r="25" customFormat="1" ht="20" customHeight="1" spans="1:17">
      <c r="A25" s="18">
        <v>21</v>
      </c>
      <c r="B25" s="18" t="s">
        <v>85</v>
      </c>
      <c r="C25" s="18" t="s">
        <v>86</v>
      </c>
      <c r="D25" s="19" t="s">
        <v>29</v>
      </c>
      <c r="E25" s="23">
        <v>799.84</v>
      </c>
      <c r="F25" s="23">
        <v>399.92</v>
      </c>
      <c r="G25" s="23">
        <v>20</v>
      </c>
      <c r="H25" s="23">
        <v>25</v>
      </c>
      <c r="I25" s="23">
        <v>25</v>
      </c>
      <c r="J25" s="23">
        <v>499.9</v>
      </c>
      <c r="K25" s="23">
        <v>99.98</v>
      </c>
      <c r="L25" s="23">
        <v>12.5</v>
      </c>
      <c r="M25" s="29">
        <v>12.5</v>
      </c>
      <c r="N25" s="19">
        <f t="shared" si="0"/>
        <v>1357.24</v>
      </c>
      <c r="O25" s="19">
        <f t="shared" si="1"/>
        <v>537.4</v>
      </c>
      <c r="P25" s="19">
        <f t="shared" si="2"/>
        <v>1894.64</v>
      </c>
      <c r="Q25" s="2"/>
    </row>
    <row r="26" customFormat="1" ht="20" customHeight="1" spans="1:17">
      <c r="A26" s="18">
        <v>22</v>
      </c>
      <c r="B26" s="18" t="s">
        <v>87</v>
      </c>
      <c r="C26" s="18" t="s">
        <v>88</v>
      </c>
      <c r="D26" s="19" t="s">
        <v>29</v>
      </c>
      <c r="E26" s="23">
        <v>799.84</v>
      </c>
      <c r="F26" s="23">
        <v>399.92</v>
      </c>
      <c r="G26" s="23">
        <v>20</v>
      </c>
      <c r="H26" s="23">
        <v>25</v>
      </c>
      <c r="I26" s="23">
        <v>25</v>
      </c>
      <c r="J26" s="23">
        <v>499.9</v>
      </c>
      <c r="K26" s="23">
        <v>99.98</v>
      </c>
      <c r="L26" s="23">
        <v>12.5</v>
      </c>
      <c r="M26" s="29">
        <v>12.5</v>
      </c>
      <c r="N26" s="19">
        <f t="shared" si="0"/>
        <v>1357.24</v>
      </c>
      <c r="O26" s="19">
        <f t="shared" si="1"/>
        <v>537.4</v>
      </c>
      <c r="P26" s="19">
        <f t="shared" si="2"/>
        <v>1894.64</v>
      </c>
      <c r="Q26" s="2"/>
    </row>
    <row r="27" customFormat="1" ht="20" customHeight="1" spans="1:17">
      <c r="A27" s="18">
        <v>23</v>
      </c>
      <c r="B27" s="18" t="s">
        <v>89</v>
      </c>
      <c r="C27" s="18" t="s">
        <v>90</v>
      </c>
      <c r="D27" s="19" t="s">
        <v>29</v>
      </c>
      <c r="E27" s="23">
        <v>799.84</v>
      </c>
      <c r="F27" s="23">
        <v>399.92</v>
      </c>
      <c r="G27" s="23">
        <v>20</v>
      </c>
      <c r="H27" s="23">
        <v>25</v>
      </c>
      <c r="I27" s="23">
        <v>25</v>
      </c>
      <c r="J27" s="23">
        <v>499.9</v>
      </c>
      <c r="K27" s="23">
        <v>99.98</v>
      </c>
      <c r="L27" s="23">
        <v>12.5</v>
      </c>
      <c r="M27" s="29">
        <v>12.5</v>
      </c>
      <c r="N27" s="19">
        <f t="shared" si="0"/>
        <v>1357.24</v>
      </c>
      <c r="O27" s="19">
        <f t="shared" si="1"/>
        <v>537.4</v>
      </c>
      <c r="P27" s="19">
        <f t="shared" si="2"/>
        <v>1894.64</v>
      </c>
      <c r="Q27" s="2"/>
    </row>
    <row r="28" ht="20" customHeight="1" spans="1:17">
      <c r="A28" s="18">
        <v>24</v>
      </c>
      <c r="B28" s="21" t="s">
        <v>40</v>
      </c>
      <c r="C28" s="18" t="s">
        <v>41</v>
      </c>
      <c r="D28" s="19" t="s">
        <v>29</v>
      </c>
      <c r="E28" s="23">
        <v>799.84</v>
      </c>
      <c r="F28" s="23">
        <v>399.92</v>
      </c>
      <c r="G28" s="23">
        <v>20</v>
      </c>
      <c r="H28" s="23">
        <v>25</v>
      </c>
      <c r="I28" s="23">
        <v>25</v>
      </c>
      <c r="J28" s="23">
        <v>499.9</v>
      </c>
      <c r="K28" s="23">
        <v>99.98</v>
      </c>
      <c r="L28" s="23">
        <v>12.5</v>
      </c>
      <c r="M28" s="29">
        <v>12.5</v>
      </c>
      <c r="N28" s="19">
        <f t="shared" si="0"/>
        <v>1357.24</v>
      </c>
      <c r="O28" s="19">
        <f t="shared" si="1"/>
        <v>537.4</v>
      </c>
      <c r="P28" s="19">
        <f t="shared" si="2"/>
        <v>1894.64</v>
      </c>
      <c r="Q28" s="48"/>
    </row>
    <row r="29" customFormat="1" ht="20" customHeight="1" spans="1:17">
      <c r="A29" s="18">
        <v>25</v>
      </c>
      <c r="B29" s="18" t="s">
        <v>66</v>
      </c>
      <c r="C29" s="18" t="s">
        <v>67</v>
      </c>
      <c r="D29" s="19" t="s">
        <v>29</v>
      </c>
      <c r="E29" s="23">
        <v>799.84</v>
      </c>
      <c r="F29" s="23">
        <v>399.92</v>
      </c>
      <c r="G29" s="23">
        <v>20</v>
      </c>
      <c r="H29" s="23">
        <v>25</v>
      </c>
      <c r="I29" s="23">
        <v>25</v>
      </c>
      <c r="J29" s="23">
        <v>499.9</v>
      </c>
      <c r="K29" s="23">
        <v>99.98</v>
      </c>
      <c r="L29" s="23">
        <v>12.5</v>
      </c>
      <c r="M29" s="29">
        <v>12.5</v>
      </c>
      <c r="N29" s="19">
        <f t="shared" si="0"/>
        <v>1357.24</v>
      </c>
      <c r="O29" s="19">
        <f t="shared" si="1"/>
        <v>537.4</v>
      </c>
      <c r="P29" s="19">
        <f t="shared" si="2"/>
        <v>1894.64</v>
      </c>
      <c r="Q29" s="48"/>
    </row>
    <row r="30" s="2" customFormat="1" ht="20" customHeight="1" spans="1:17">
      <c r="A30" s="18">
        <v>26</v>
      </c>
      <c r="B30" s="38" t="s">
        <v>94</v>
      </c>
      <c r="C30" s="39" t="s">
        <v>95</v>
      </c>
      <c r="D30" s="40" t="s">
        <v>29</v>
      </c>
      <c r="E30" s="23">
        <v>1599.68</v>
      </c>
      <c r="F30" s="23">
        <v>799.84</v>
      </c>
      <c r="G30" s="23">
        <v>40</v>
      </c>
      <c r="H30" s="23">
        <v>50</v>
      </c>
      <c r="I30" s="23">
        <v>50</v>
      </c>
      <c r="J30" s="23">
        <v>999.8</v>
      </c>
      <c r="K30" s="23">
        <v>199.96</v>
      </c>
      <c r="L30" s="23">
        <v>25</v>
      </c>
      <c r="M30" s="29">
        <v>25</v>
      </c>
      <c r="N30" s="19">
        <f t="shared" si="0"/>
        <v>2714.48</v>
      </c>
      <c r="O30" s="19">
        <f t="shared" si="1"/>
        <v>1074.8</v>
      </c>
      <c r="P30" s="19">
        <f t="shared" si="2"/>
        <v>3789.28</v>
      </c>
      <c r="Q30" s="48" t="s">
        <v>96</v>
      </c>
    </row>
    <row r="31" s="2" customFormat="1" ht="20" customHeight="1" spans="1:16">
      <c r="A31" s="18">
        <v>27</v>
      </c>
      <c r="B31" s="41" t="s">
        <v>97</v>
      </c>
      <c r="C31" s="42" t="s">
        <v>98</v>
      </c>
      <c r="D31" s="43" t="s">
        <v>29</v>
      </c>
      <c r="E31" s="23">
        <v>799.84</v>
      </c>
      <c r="F31" s="23">
        <v>399.92</v>
      </c>
      <c r="G31" s="23">
        <v>20</v>
      </c>
      <c r="H31" s="23">
        <v>25</v>
      </c>
      <c r="I31" s="23">
        <v>25</v>
      </c>
      <c r="J31" s="23">
        <v>499.9</v>
      </c>
      <c r="K31" s="23">
        <v>99.98</v>
      </c>
      <c r="L31" s="23">
        <v>12.5</v>
      </c>
      <c r="M31" s="29">
        <v>12.5</v>
      </c>
      <c r="N31" s="19">
        <f t="shared" si="0"/>
        <v>1357.24</v>
      </c>
      <c r="O31" s="19">
        <f t="shared" si="1"/>
        <v>537.4</v>
      </c>
      <c r="P31" s="19">
        <f t="shared" si="2"/>
        <v>1894.64</v>
      </c>
    </row>
    <row r="32" customFormat="1" ht="20" customHeight="1" spans="1:17">
      <c r="A32" s="44" t="s">
        <v>14</v>
      </c>
      <c r="B32" s="45"/>
      <c r="C32" s="45"/>
      <c r="D32" s="46"/>
      <c r="E32" s="24">
        <f t="shared" ref="E32:P32" si="3">SUM(E5:E31)</f>
        <v>22395.52</v>
      </c>
      <c r="F32" s="24">
        <f t="shared" si="3"/>
        <v>11197.76</v>
      </c>
      <c r="G32" s="24">
        <f t="shared" si="3"/>
        <v>560</v>
      </c>
      <c r="H32" s="24">
        <f t="shared" si="3"/>
        <v>700</v>
      </c>
      <c r="I32" s="24">
        <f t="shared" si="3"/>
        <v>700</v>
      </c>
      <c r="J32" s="24">
        <f t="shared" si="3"/>
        <v>13997.2</v>
      </c>
      <c r="K32" s="24">
        <f t="shared" si="3"/>
        <v>2799.44</v>
      </c>
      <c r="L32" s="24">
        <f t="shared" si="3"/>
        <v>350</v>
      </c>
      <c r="M32" s="24">
        <f t="shared" si="3"/>
        <v>350</v>
      </c>
      <c r="N32" s="19">
        <f t="shared" si="3"/>
        <v>38002.72</v>
      </c>
      <c r="O32" s="19">
        <f t="shared" si="3"/>
        <v>15047.2</v>
      </c>
      <c r="P32" s="19">
        <f t="shared" si="3"/>
        <v>53049.92</v>
      </c>
      <c r="Q32" s="2"/>
    </row>
  </sheetData>
  <autoFilter xmlns:etc="http://www.wps.cn/officeDocument/2017/etCustomData" ref="A4:Q32" etc:filterBottomFollowUsedRange="0">
    <extLst/>
  </autoFilter>
  <mergeCells count="13">
    <mergeCell ref="A1:P1"/>
    <mergeCell ref="A2:P2"/>
    <mergeCell ref="E3:F3"/>
    <mergeCell ref="H3:I3"/>
    <mergeCell ref="J3:K3"/>
    <mergeCell ref="L3:M3"/>
    <mergeCell ref="N3:O3"/>
    <mergeCell ref="A32:D32"/>
    <mergeCell ref="A3:A4"/>
    <mergeCell ref="B3:B4"/>
    <mergeCell ref="C3:C4"/>
    <mergeCell ref="D3:D4"/>
    <mergeCell ref="P3:P4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zoomScale="85" zoomScaleNormal="85" workbookViewId="0">
      <pane ySplit="4" topLeftCell="A5" activePane="bottomLeft" state="frozen"/>
      <selection/>
      <selection pane="bottomLeft" activeCell="F4" sqref="$A4:$XFD4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5" width="10" style="2" customWidth="1"/>
    <col min="6" max="7" width="10.775" style="3"/>
    <col min="8" max="8" width="10.5" style="3" customWidth="1"/>
    <col min="9" max="10" width="9" style="3"/>
    <col min="11" max="12" width="11.025" style="3" customWidth="1"/>
    <col min="13" max="13" width="11.6333333333333" style="3" customWidth="1"/>
    <col min="14" max="14" width="11.6333333333333" style="4" customWidth="1"/>
    <col min="15" max="17" width="10.775" style="3"/>
    <col min="18" max="20" width="9" style="5"/>
  </cols>
  <sheetData>
    <row r="1" s="1" customFormat="1" ht="25.5" spans="1:20">
      <c r="A1" s="6" t="s">
        <v>99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19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42" customHeight="1" spans="1:20">
      <c r="A3" s="8" t="s">
        <v>2</v>
      </c>
      <c r="B3" s="9" t="s">
        <v>3</v>
      </c>
      <c r="C3" s="9" t="s">
        <v>4</v>
      </c>
      <c r="D3" s="10" t="s">
        <v>71</v>
      </c>
      <c r="E3" s="10" t="s">
        <v>100</v>
      </c>
      <c r="F3" s="11" t="s">
        <v>9</v>
      </c>
      <c r="G3" s="12"/>
      <c r="H3" s="11" t="s">
        <v>10</v>
      </c>
      <c r="I3" s="11" t="s">
        <v>11</v>
      </c>
      <c r="J3" s="11"/>
      <c r="K3" s="12" t="s">
        <v>12</v>
      </c>
      <c r="L3" s="12"/>
      <c r="M3" s="12" t="s">
        <v>13</v>
      </c>
      <c r="N3" s="12"/>
      <c r="O3" s="11" t="s">
        <v>14</v>
      </c>
      <c r="P3" s="11"/>
      <c r="Q3" s="12" t="s">
        <v>15</v>
      </c>
      <c r="R3" s="11" t="s">
        <v>101</v>
      </c>
      <c r="S3" s="12"/>
      <c r="T3" s="30" t="s">
        <v>102</v>
      </c>
    </row>
    <row r="4" s="1" customFormat="1" ht="24" spans="1:20">
      <c r="A4" s="13"/>
      <c r="B4" s="14"/>
      <c r="C4" s="14"/>
      <c r="D4" s="15"/>
      <c r="E4" s="15"/>
      <c r="F4" s="16" t="s">
        <v>16</v>
      </c>
      <c r="G4" s="17" t="s">
        <v>17</v>
      </c>
      <c r="H4" s="16" t="s">
        <v>18</v>
      </c>
      <c r="I4" s="16" t="s">
        <v>19</v>
      </c>
      <c r="J4" s="17" t="s">
        <v>20</v>
      </c>
      <c r="K4" s="16" t="s">
        <v>21</v>
      </c>
      <c r="L4" s="17" t="s">
        <v>22</v>
      </c>
      <c r="M4" s="16" t="s">
        <v>23</v>
      </c>
      <c r="N4" s="17" t="s">
        <v>24</v>
      </c>
      <c r="O4" s="27" t="s">
        <v>25</v>
      </c>
      <c r="P4" s="27" t="s">
        <v>26</v>
      </c>
      <c r="Q4" s="12"/>
      <c r="R4" s="16" t="s">
        <v>103</v>
      </c>
      <c r="S4" s="17" t="s">
        <v>104</v>
      </c>
      <c r="T4" s="30"/>
    </row>
    <row r="5" ht="20" customHeight="1" spans="1:21">
      <c r="A5" s="18">
        <v>1</v>
      </c>
      <c r="B5" s="18" t="s">
        <v>30</v>
      </c>
      <c r="C5" s="18" t="s">
        <v>31</v>
      </c>
      <c r="D5" s="19" t="str">
        <f>VLOOKUP(C5,[2]Sheet1!$D:$F,3,0)</f>
        <v>4,999.00</v>
      </c>
      <c r="E5" s="18"/>
      <c r="F5" s="19">
        <v>799.84</v>
      </c>
      <c r="G5" s="19">
        <v>399.92</v>
      </c>
      <c r="H5" s="19">
        <v>20</v>
      </c>
      <c r="I5" s="19">
        <v>25</v>
      </c>
      <c r="J5" s="19">
        <v>25</v>
      </c>
      <c r="K5" s="19">
        <v>499.9</v>
      </c>
      <c r="L5" s="19">
        <v>99.98</v>
      </c>
      <c r="M5" s="19">
        <v>12.5</v>
      </c>
      <c r="N5" s="28">
        <v>12.5</v>
      </c>
      <c r="O5" s="19">
        <f>F5+H5+I5+K5+M5</f>
        <v>1357.24</v>
      </c>
      <c r="P5" s="19">
        <f>G5+J5+L5+N5</f>
        <v>537.4</v>
      </c>
      <c r="Q5" s="19">
        <f>O5+P5</f>
        <v>1894.64</v>
      </c>
      <c r="R5" s="31"/>
      <c r="S5" s="31"/>
      <c r="T5" s="31"/>
      <c r="U5" t="e">
        <f>VLOOKUP(C5,[3]Sheet1!$D:$D,1,0)</f>
        <v>#N/A</v>
      </c>
    </row>
    <row r="6" ht="20" customHeight="1" spans="1:20">
      <c r="A6" s="18">
        <v>2</v>
      </c>
      <c r="B6" s="18" t="s">
        <v>32</v>
      </c>
      <c r="C6" s="18" t="s">
        <v>33</v>
      </c>
      <c r="D6" s="19" t="str">
        <f>VLOOKUP(C6,[2]Sheet1!$D:$F,3,0)</f>
        <v>4,999.00</v>
      </c>
      <c r="E6" s="18"/>
      <c r="F6" s="19">
        <v>799.84</v>
      </c>
      <c r="G6" s="19">
        <v>399.92</v>
      </c>
      <c r="H6" s="19">
        <v>20</v>
      </c>
      <c r="I6" s="19">
        <v>25</v>
      </c>
      <c r="J6" s="19">
        <v>25</v>
      </c>
      <c r="K6" s="19">
        <v>499.9</v>
      </c>
      <c r="L6" s="19">
        <v>99.98</v>
      </c>
      <c r="M6" s="19">
        <v>12.5</v>
      </c>
      <c r="N6" s="28">
        <v>12.5</v>
      </c>
      <c r="O6" s="19">
        <f t="shared" ref="O6:O27" si="0">F6+H6+I6+K6+M6</f>
        <v>1357.24</v>
      </c>
      <c r="P6" s="19">
        <f t="shared" ref="P6:P27" si="1">G6+J6+L6+N6</f>
        <v>537.4</v>
      </c>
      <c r="Q6" s="19">
        <f t="shared" ref="Q6:Q29" si="2">O6+P6</f>
        <v>1894.64</v>
      </c>
      <c r="R6" s="31"/>
      <c r="S6" s="31"/>
      <c r="T6" s="31"/>
    </row>
    <row r="7" ht="20" customHeight="1" spans="1:20">
      <c r="A7" s="18">
        <v>3</v>
      </c>
      <c r="B7" s="18" t="s">
        <v>34</v>
      </c>
      <c r="C7" s="18" t="s">
        <v>35</v>
      </c>
      <c r="D7" s="19" t="str">
        <f>VLOOKUP(C7,[2]Sheet1!$D:$F,3,0)</f>
        <v>4,999.00</v>
      </c>
      <c r="E7" s="18"/>
      <c r="F7" s="19">
        <v>799.84</v>
      </c>
      <c r="G7" s="19">
        <v>399.92</v>
      </c>
      <c r="H7" s="19">
        <v>20</v>
      </c>
      <c r="I7" s="19">
        <v>25</v>
      </c>
      <c r="J7" s="19">
        <v>25</v>
      </c>
      <c r="K7" s="19">
        <v>499.9</v>
      </c>
      <c r="L7" s="19">
        <v>99.98</v>
      </c>
      <c r="M7" s="19">
        <v>12.5</v>
      </c>
      <c r="N7" s="28">
        <v>12.5</v>
      </c>
      <c r="O7" s="19">
        <f t="shared" si="0"/>
        <v>1357.24</v>
      </c>
      <c r="P7" s="19">
        <f t="shared" si="1"/>
        <v>537.4</v>
      </c>
      <c r="Q7" s="19">
        <f t="shared" si="2"/>
        <v>1894.64</v>
      </c>
      <c r="R7" s="31"/>
      <c r="S7" s="31"/>
      <c r="T7" s="31"/>
    </row>
    <row r="8" ht="20" customHeight="1" spans="1:20">
      <c r="A8" s="18">
        <v>4</v>
      </c>
      <c r="B8" s="18" t="s">
        <v>36</v>
      </c>
      <c r="C8" s="18" t="s">
        <v>37</v>
      </c>
      <c r="D8" s="19" t="str">
        <f>VLOOKUP(C8,[2]Sheet1!$D:$F,3,0)</f>
        <v>4,999.00</v>
      </c>
      <c r="E8" s="18"/>
      <c r="F8" s="19">
        <v>799.84</v>
      </c>
      <c r="G8" s="19">
        <v>399.92</v>
      </c>
      <c r="H8" s="19">
        <v>20</v>
      </c>
      <c r="I8" s="19">
        <v>25</v>
      </c>
      <c r="J8" s="19">
        <v>25</v>
      </c>
      <c r="K8" s="19">
        <v>499.9</v>
      </c>
      <c r="L8" s="19">
        <v>99.98</v>
      </c>
      <c r="M8" s="19">
        <v>12.5</v>
      </c>
      <c r="N8" s="28">
        <v>12.5</v>
      </c>
      <c r="O8" s="19">
        <f t="shared" si="0"/>
        <v>1357.24</v>
      </c>
      <c r="P8" s="19">
        <f t="shared" si="1"/>
        <v>537.4</v>
      </c>
      <c r="Q8" s="19">
        <f t="shared" si="2"/>
        <v>1894.64</v>
      </c>
      <c r="R8" s="31"/>
      <c r="S8" s="31"/>
      <c r="T8" s="31"/>
    </row>
    <row r="9" ht="20" customHeight="1" spans="1:20">
      <c r="A9" s="18">
        <v>5</v>
      </c>
      <c r="B9" s="18" t="s">
        <v>38</v>
      </c>
      <c r="C9" s="18" t="s">
        <v>39</v>
      </c>
      <c r="D9" s="19" t="str">
        <f>VLOOKUP(C9,[2]Sheet1!$D:$F,3,0)</f>
        <v>4,999.00</v>
      </c>
      <c r="E9" s="18"/>
      <c r="F9" s="19">
        <v>799.84</v>
      </c>
      <c r="G9" s="19">
        <v>399.92</v>
      </c>
      <c r="H9" s="19">
        <v>20</v>
      </c>
      <c r="I9" s="19">
        <v>25</v>
      </c>
      <c r="J9" s="19">
        <v>25</v>
      </c>
      <c r="K9" s="19">
        <v>499.9</v>
      </c>
      <c r="L9" s="19">
        <v>99.98</v>
      </c>
      <c r="M9" s="19">
        <v>12.5</v>
      </c>
      <c r="N9" s="28">
        <v>12.5</v>
      </c>
      <c r="O9" s="19">
        <f t="shared" si="0"/>
        <v>1357.24</v>
      </c>
      <c r="P9" s="19">
        <f t="shared" si="1"/>
        <v>537.4</v>
      </c>
      <c r="Q9" s="19">
        <f t="shared" si="2"/>
        <v>1894.64</v>
      </c>
      <c r="R9" s="31"/>
      <c r="S9" s="31"/>
      <c r="T9" s="31"/>
    </row>
    <row r="10" ht="20" customHeight="1" spans="1:20">
      <c r="A10" s="18">
        <v>6</v>
      </c>
      <c r="B10" s="18" t="s">
        <v>42</v>
      </c>
      <c r="C10" s="18" t="s">
        <v>43</v>
      </c>
      <c r="D10" s="19" t="str">
        <f>VLOOKUP(C10,[2]Sheet1!$D:$F,3,0)</f>
        <v>4,999.00</v>
      </c>
      <c r="E10" s="18"/>
      <c r="F10" s="19">
        <v>799.84</v>
      </c>
      <c r="G10" s="19">
        <v>399.92</v>
      </c>
      <c r="H10" s="19">
        <v>20</v>
      </c>
      <c r="I10" s="19">
        <v>25</v>
      </c>
      <c r="J10" s="19">
        <v>25</v>
      </c>
      <c r="K10" s="19">
        <v>499.9</v>
      </c>
      <c r="L10" s="19">
        <v>99.98</v>
      </c>
      <c r="M10" s="19">
        <v>12.5</v>
      </c>
      <c r="N10" s="28">
        <v>12.5</v>
      </c>
      <c r="O10" s="19">
        <f t="shared" si="0"/>
        <v>1357.24</v>
      </c>
      <c r="P10" s="19">
        <f t="shared" si="1"/>
        <v>537.4</v>
      </c>
      <c r="Q10" s="19">
        <f t="shared" si="2"/>
        <v>1894.64</v>
      </c>
      <c r="R10" s="31"/>
      <c r="S10" s="31"/>
      <c r="T10" s="31"/>
    </row>
    <row r="11" ht="20" customHeight="1" spans="1:20">
      <c r="A11" s="18">
        <v>7</v>
      </c>
      <c r="B11" s="18" t="s">
        <v>44</v>
      </c>
      <c r="C11" s="18" t="s">
        <v>45</v>
      </c>
      <c r="D11" s="19" t="str">
        <f>VLOOKUP(C11,[2]Sheet1!$D:$F,3,0)</f>
        <v>4,999.00</v>
      </c>
      <c r="E11" s="18"/>
      <c r="F11" s="19">
        <v>799.84</v>
      </c>
      <c r="G11" s="19">
        <v>399.92</v>
      </c>
      <c r="H11" s="19">
        <v>20</v>
      </c>
      <c r="I11" s="19">
        <v>25</v>
      </c>
      <c r="J11" s="19">
        <v>25</v>
      </c>
      <c r="K11" s="19">
        <v>499.9</v>
      </c>
      <c r="L11" s="19">
        <v>99.98</v>
      </c>
      <c r="M11" s="19">
        <v>12.5</v>
      </c>
      <c r="N11" s="28">
        <v>12.5</v>
      </c>
      <c r="O11" s="19">
        <f t="shared" si="0"/>
        <v>1357.24</v>
      </c>
      <c r="P11" s="19">
        <f t="shared" si="1"/>
        <v>537.4</v>
      </c>
      <c r="Q11" s="19">
        <f t="shared" si="2"/>
        <v>1894.64</v>
      </c>
      <c r="R11" s="31"/>
      <c r="S11" s="31"/>
      <c r="T11" s="31"/>
    </row>
    <row r="12" ht="20" customHeight="1" spans="1:20">
      <c r="A12" s="18">
        <v>8</v>
      </c>
      <c r="B12" s="18" t="s">
        <v>48</v>
      </c>
      <c r="C12" s="18" t="s">
        <v>49</v>
      </c>
      <c r="D12" s="19" t="str">
        <f>VLOOKUP(C12,[2]Sheet1!$D:$F,3,0)</f>
        <v>4,999.00</v>
      </c>
      <c r="E12" s="18"/>
      <c r="F12" s="19">
        <v>799.84</v>
      </c>
      <c r="G12" s="19">
        <v>399.92</v>
      </c>
      <c r="H12" s="19">
        <v>20</v>
      </c>
      <c r="I12" s="19">
        <v>25</v>
      </c>
      <c r="J12" s="19">
        <v>25</v>
      </c>
      <c r="K12" s="19">
        <v>499.9</v>
      </c>
      <c r="L12" s="19">
        <v>99.98</v>
      </c>
      <c r="M12" s="19">
        <v>12.5</v>
      </c>
      <c r="N12" s="28">
        <v>12.5</v>
      </c>
      <c r="O12" s="19">
        <f t="shared" si="0"/>
        <v>1357.24</v>
      </c>
      <c r="P12" s="19">
        <f t="shared" si="1"/>
        <v>537.4</v>
      </c>
      <c r="Q12" s="19">
        <f t="shared" si="2"/>
        <v>1894.64</v>
      </c>
      <c r="R12" s="31"/>
      <c r="S12" s="31"/>
      <c r="T12" s="31"/>
    </row>
    <row r="13" ht="20" customHeight="1" spans="1:20">
      <c r="A13" s="18">
        <v>9</v>
      </c>
      <c r="B13" s="18" t="s">
        <v>50</v>
      </c>
      <c r="C13" s="18" t="s">
        <v>51</v>
      </c>
      <c r="D13" s="19" t="str">
        <f>VLOOKUP(C13,[2]Sheet1!$D:$F,3,0)</f>
        <v>4,999.00</v>
      </c>
      <c r="E13" s="18"/>
      <c r="F13" s="19">
        <v>799.84</v>
      </c>
      <c r="G13" s="19">
        <v>399.92</v>
      </c>
      <c r="H13" s="19">
        <v>20</v>
      </c>
      <c r="I13" s="19">
        <v>25</v>
      </c>
      <c r="J13" s="19">
        <v>25</v>
      </c>
      <c r="K13" s="19">
        <v>499.9</v>
      </c>
      <c r="L13" s="19">
        <v>99.98</v>
      </c>
      <c r="M13" s="19">
        <v>12.5</v>
      </c>
      <c r="N13" s="28">
        <v>12.5</v>
      </c>
      <c r="O13" s="19">
        <f t="shared" si="0"/>
        <v>1357.24</v>
      </c>
      <c r="P13" s="19">
        <f t="shared" si="1"/>
        <v>537.4</v>
      </c>
      <c r="Q13" s="19">
        <f t="shared" si="2"/>
        <v>1894.64</v>
      </c>
      <c r="R13" s="31"/>
      <c r="S13" s="31"/>
      <c r="T13" s="31"/>
    </row>
    <row r="14" ht="20" customHeight="1" spans="1:20">
      <c r="A14" s="18">
        <v>10</v>
      </c>
      <c r="B14" s="18" t="s">
        <v>76</v>
      </c>
      <c r="C14" s="18" t="s">
        <v>77</v>
      </c>
      <c r="D14" s="19" t="str">
        <f>VLOOKUP(C14,[2]Sheet1!$D:$F,3,0)</f>
        <v>4,999.00</v>
      </c>
      <c r="E14" s="20">
        <v>1700</v>
      </c>
      <c r="F14" s="19">
        <v>799.84</v>
      </c>
      <c r="G14" s="19">
        <v>399.92</v>
      </c>
      <c r="H14" s="19">
        <v>20</v>
      </c>
      <c r="I14" s="19">
        <v>25</v>
      </c>
      <c r="J14" s="19">
        <v>25</v>
      </c>
      <c r="K14" s="19">
        <v>499.9</v>
      </c>
      <c r="L14" s="19">
        <v>99.98</v>
      </c>
      <c r="M14" s="19">
        <v>12.5</v>
      </c>
      <c r="N14" s="28">
        <v>12.5</v>
      </c>
      <c r="O14" s="19">
        <f t="shared" si="0"/>
        <v>1357.24</v>
      </c>
      <c r="P14" s="19">
        <f t="shared" si="1"/>
        <v>537.4</v>
      </c>
      <c r="Q14" s="19">
        <f t="shared" si="2"/>
        <v>1894.64</v>
      </c>
      <c r="R14" s="32">
        <f>E14*5%</f>
        <v>85</v>
      </c>
      <c r="S14" s="32">
        <f>E14*5%</f>
        <v>85</v>
      </c>
      <c r="T14" s="32">
        <f>R14+S14</f>
        <v>170</v>
      </c>
    </row>
    <row r="15" ht="20" customHeight="1" spans="1:20">
      <c r="A15" s="18">
        <v>11</v>
      </c>
      <c r="B15" s="18" t="s">
        <v>54</v>
      </c>
      <c r="C15" s="18" t="s">
        <v>55</v>
      </c>
      <c r="D15" s="19" t="str">
        <f>VLOOKUP(C15,[2]Sheet1!$D:$F,3,0)</f>
        <v>4,999.00</v>
      </c>
      <c r="E15" s="20">
        <v>1700</v>
      </c>
      <c r="F15" s="19">
        <v>799.84</v>
      </c>
      <c r="G15" s="19">
        <v>399.92</v>
      </c>
      <c r="H15" s="19">
        <v>20</v>
      </c>
      <c r="I15" s="19">
        <v>25</v>
      </c>
      <c r="J15" s="19">
        <v>25</v>
      </c>
      <c r="K15" s="19">
        <v>499.9</v>
      </c>
      <c r="L15" s="19">
        <v>99.98</v>
      </c>
      <c r="M15" s="19">
        <v>12.5</v>
      </c>
      <c r="N15" s="28">
        <v>12.5</v>
      </c>
      <c r="O15" s="19">
        <f t="shared" si="0"/>
        <v>1357.24</v>
      </c>
      <c r="P15" s="19">
        <f t="shared" si="1"/>
        <v>537.4</v>
      </c>
      <c r="Q15" s="19">
        <f t="shared" si="2"/>
        <v>1894.64</v>
      </c>
      <c r="R15" s="32">
        <f>E15*5%</f>
        <v>85</v>
      </c>
      <c r="S15" s="32">
        <f>E15*5%</f>
        <v>85</v>
      </c>
      <c r="T15" s="32">
        <f>R15+S15</f>
        <v>170</v>
      </c>
    </row>
    <row r="16" ht="20" customHeight="1" spans="1:20">
      <c r="A16" s="18">
        <v>12</v>
      </c>
      <c r="B16" s="18" t="s">
        <v>80</v>
      </c>
      <c r="C16" s="18" t="s">
        <v>81</v>
      </c>
      <c r="D16" s="19" t="str">
        <f>VLOOKUP(C16,[2]Sheet1!$D:$F,3,0)</f>
        <v>4,999.00</v>
      </c>
      <c r="E16" s="18"/>
      <c r="F16" s="19">
        <v>799.84</v>
      </c>
      <c r="G16" s="19">
        <v>399.92</v>
      </c>
      <c r="H16" s="19">
        <v>20</v>
      </c>
      <c r="I16" s="19">
        <v>25</v>
      </c>
      <c r="J16" s="19">
        <v>25</v>
      </c>
      <c r="K16" s="19">
        <v>499.9</v>
      </c>
      <c r="L16" s="19">
        <v>99.98</v>
      </c>
      <c r="M16" s="19">
        <v>12.5</v>
      </c>
      <c r="N16" s="28">
        <v>12.5</v>
      </c>
      <c r="O16" s="19">
        <f t="shared" si="0"/>
        <v>1357.24</v>
      </c>
      <c r="P16" s="19">
        <f t="shared" si="1"/>
        <v>537.4</v>
      </c>
      <c r="Q16" s="19">
        <f t="shared" si="2"/>
        <v>1894.64</v>
      </c>
      <c r="R16" s="31"/>
      <c r="S16" s="31"/>
      <c r="T16" s="31"/>
    </row>
    <row r="17" ht="20" customHeight="1" spans="1:20">
      <c r="A17" s="18">
        <v>13</v>
      </c>
      <c r="B17" s="18" t="s">
        <v>60</v>
      </c>
      <c r="C17" s="18" t="s">
        <v>61</v>
      </c>
      <c r="D17" s="19" t="str">
        <f>VLOOKUP(C17,[2]Sheet1!$D:$F,3,0)</f>
        <v>4,999.00</v>
      </c>
      <c r="E17" s="18"/>
      <c r="F17" s="19">
        <v>799.84</v>
      </c>
      <c r="G17" s="19">
        <v>399.92</v>
      </c>
      <c r="H17" s="19">
        <v>20</v>
      </c>
      <c r="I17" s="19">
        <v>25</v>
      </c>
      <c r="J17" s="19">
        <v>25</v>
      </c>
      <c r="K17" s="19">
        <v>499.9</v>
      </c>
      <c r="L17" s="19">
        <v>99.98</v>
      </c>
      <c r="M17" s="19">
        <v>12.5</v>
      </c>
      <c r="N17" s="28">
        <v>12.5</v>
      </c>
      <c r="O17" s="19">
        <f t="shared" si="0"/>
        <v>1357.24</v>
      </c>
      <c r="P17" s="19">
        <f t="shared" si="1"/>
        <v>537.4</v>
      </c>
      <c r="Q17" s="19">
        <f t="shared" si="2"/>
        <v>1894.64</v>
      </c>
      <c r="R17" s="31"/>
      <c r="S17" s="31"/>
      <c r="T17" s="31"/>
    </row>
    <row r="18" ht="20" customHeight="1" spans="1:20">
      <c r="A18" s="18">
        <v>14</v>
      </c>
      <c r="B18" s="18" t="s">
        <v>64</v>
      </c>
      <c r="C18" s="18" t="s">
        <v>65</v>
      </c>
      <c r="D18" s="19" t="str">
        <f>VLOOKUP(C18,[2]Sheet1!$D:$F,3,0)</f>
        <v>4,999.00</v>
      </c>
      <c r="E18" s="18"/>
      <c r="F18" s="19">
        <v>799.84</v>
      </c>
      <c r="G18" s="19">
        <v>399.92</v>
      </c>
      <c r="H18" s="19">
        <v>20</v>
      </c>
      <c r="I18" s="19">
        <v>25</v>
      </c>
      <c r="J18" s="19">
        <v>25</v>
      </c>
      <c r="K18" s="19">
        <v>499.9</v>
      </c>
      <c r="L18" s="19">
        <v>99.98</v>
      </c>
      <c r="M18" s="19">
        <v>12.5</v>
      </c>
      <c r="N18" s="28">
        <v>12.5</v>
      </c>
      <c r="O18" s="19">
        <f t="shared" si="0"/>
        <v>1357.24</v>
      </c>
      <c r="P18" s="19">
        <f t="shared" si="1"/>
        <v>537.4</v>
      </c>
      <c r="Q18" s="19">
        <f t="shared" si="2"/>
        <v>1894.64</v>
      </c>
      <c r="R18" s="31"/>
      <c r="S18" s="31"/>
      <c r="T18" s="31"/>
    </row>
    <row r="19" ht="20" customHeight="1" spans="1:20">
      <c r="A19" s="18">
        <v>15</v>
      </c>
      <c r="B19" s="18" t="s">
        <v>82</v>
      </c>
      <c r="C19" s="18" t="s">
        <v>83</v>
      </c>
      <c r="D19" s="19" t="str">
        <f>VLOOKUP(C19,[2]Sheet1!$D:$F,3,0)</f>
        <v>4,999.00</v>
      </c>
      <c r="E19" s="18"/>
      <c r="F19" s="19">
        <v>799.84</v>
      </c>
      <c r="G19" s="19">
        <v>399.92</v>
      </c>
      <c r="H19" s="19">
        <v>20</v>
      </c>
      <c r="I19" s="19">
        <v>25</v>
      </c>
      <c r="J19" s="19">
        <v>25</v>
      </c>
      <c r="K19" s="19">
        <v>499.9</v>
      </c>
      <c r="L19" s="19">
        <v>99.98</v>
      </c>
      <c r="M19" s="19">
        <v>12.5</v>
      </c>
      <c r="N19" s="28">
        <v>12.5</v>
      </c>
      <c r="O19" s="19">
        <f t="shared" si="0"/>
        <v>1357.24</v>
      </c>
      <c r="P19" s="19">
        <f t="shared" si="1"/>
        <v>537.4</v>
      </c>
      <c r="Q19" s="19">
        <f t="shared" si="2"/>
        <v>1894.64</v>
      </c>
      <c r="R19" s="31"/>
      <c r="S19" s="31"/>
      <c r="T19" s="31"/>
    </row>
    <row r="20" customFormat="1" ht="20" customHeight="1" spans="1:20">
      <c r="A20" s="18">
        <v>16</v>
      </c>
      <c r="B20" s="18" t="s">
        <v>85</v>
      </c>
      <c r="C20" s="18" t="s">
        <v>86</v>
      </c>
      <c r="D20" s="19" t="str">
        <f>VLOOKUP(C20,[2]Sheet1!$D:$F,3,0)</f>
        <v>4,999.00</v>
      </c>
      <c r="E20" s="18"/>
      <c r="F20" s="19">
        <v>799.84</v>
      </c>
      <c r="G20" s="19">
        <v>399.92</v>
      </c>
      <c r="H20" s="19">
        <v>20</v>
      </c>
      <c r="I20" s="19">
        <v>25</v>
      </c>
      <c r="J20" s="19">
        <v>25</v>
      </c>
      <c r="K20" s="19">
        <v>499.9</v>
      </c>
      <c r="L20" s="19">
        <v>99.98</v>
      </c>
      <c r="M20" s="19">
        <v>12.5</v>
      </c>
      <c r="N20" s="28">
        <v>12.5</v>
      </c>
      <c r="O20" s="19">
        <f t="shared" si="0"/>
        <v>1357.24</v>
      </c>
      <c r="P20" s="19">
        <f t="shared" si="1"/>
        <v>537.4</v>
      </c>
      <c r="Q20" s="19">
        <f t="shared" si="2"/>
        <v>1894.64</v>
      </c>
      <c r="R20" s="31"/>
      <c r="S20" s="31"/>
      <c r="T20" s="31"/>
    </row>
    <row r="21" customFormat="1" ht="20" customHeight="1" spans="1:20">
      <c r="A21" s="18">
        <v>17</v>
      </c>
      <c r="B21" s="18" t="s">
        <v>89</v>
      </c>
      <c r="C21" s="18" t="s">
        <v>90</v>
      </c>
      <c r="D21" s="19" t="str">
        <f>VLOOKUP(C21,[2]Sheet1!$D:$F,3,0)</f>
        <v>4,999.00</v>
      </c>
      <c r="E21" s="18"/>
      <c r="F21" s="19">
        <v>799.84</v>
      </c>
      <c r="G21" s="19">
        <v>399.92</v>
      </c>
      <c r="H21" s="19">
        <v>20</v>
      </c>
      <c r="I21" s="19">
        <v>25</v>
      </c>
      <c r="J21" s="19">
        <v>25</v>
      </c>
      <c r="K21" s="19">
        <v>499.9</v>
      </c>
      <c r="L21" s="19">
        <v>99.98</v>
      </c>
      <c r="M21" s="19">
        <v>12.5</v>
      </c>
      <c r="N21" s="28">
        <v>12.5</v>
      </c>
      <c r="O21" s="19">
        <f t="shared" si="0"/>
        <v>1357.24</v>
      </c>
      <c r="P21" s="19">
        <f t="shared" si="1"/>
        <v>537.4</v>
      </c>
      <c r="Q21" s="19">
        <f t="shared" si="2"/>
        <v>1894.64</v>
      </c>
      <c r="R21" s="31"/>
      <c r="S21" s="31"/>
      <c r="T21" s="31"/>
    </row>
    <row r="22" ht="20" customHeight="1" spans="1:20">
      <c r="A22" s="18">
        <v>18</v>
      </c>
      <c r="B22" s="21" t="s">
        <v>40</v>
      </c>
      <c r="C22" s="18" t="s">
        <v>41</v>
      </c>
      <c r="D22" s="19" t="str">
        <f>VLOOKUP(C22,[2]Sheet1!$D:$F,3,0)</f>
        <v>4,999.00</v>
      </c>
      <c r="E22" s="22"/>
      <c r="F22" s="19">
        <v>799.84</v>
      </c>
      <c r="G22" s="19">
        <v>399.92</v>
      </c>
      <c r="H22" s="19">
        <v>20</v>
      </c>
      <c r="I22" s="19">
        <v>25</v>
      </c>
      <c r="J22" s="19">
        <v>25</v>
      </c>
      <c r="K22" s="19">
        <v>499.9</v>
      </c>
      <c r="L22" s="19">
        <v>99.98</v>
      </c>
      <c r="M22" s="19">
        <v>12.5</v>
      </c>
      <c r="N22" s="28">
        <v>12.5</v>
      </c>
      <c r="O22" s="19">
        <f t="shared" si="0"/>
        <v>1357.24</v>
      </c>
      <c r="P22" s="19">
        <f t="shared" si="1"/>
        <v>537.4</v>
      </c>
      <c r="Q22" s="19">
        <f t="shared" si="2"/>
        <v>1894.64</v>
      </c>
      <c r="R22" s="31"/>
      <c r="S22" s="31"/>
      <c r="T22" s="31"/>
    </row>
    <row r="23" customFormat="1" ht="20" customHeight="1" spans="1:20">
      <c r="A23" s="18">
        <v>19</v>
      </c>
      <c r="B23" s="18" t="s">
        <v>66</v>
      </c>
      <c r="C23" s="18" t="s">
        <v>67</v>
      </c>
      <c r="D23" s="19" t="str">
        <f>VLOOKUP(C23,[2]Sheet1!$D:$F,3,0)</f>
        <v>4,999.00</v>
      </c>
      <c r="E23" s="22"/>
      <c r="F23" s="19">
        <v>799.84</v>
      </c>
      <c r="G23" s="19">
        <v>399.92</v>
      </c>
      <c r="H23" s="19">
        <v>20</v>
      </c>
      <c r="I23" s="19">
        <v>25</v>
      </c>
      <c r="J23" s="19">
        <v>25</v>
      </c>
      <c r="K23" s="19">
        <v>499.9</v>
      </c>
      <c r="L23" s="19">
        <v>99.98</v>
      </c>
      <c r="M23" s="19">
        <v>12.5</v>
      </c>
      <c r="N23" s="28">
        <v>12.5</v>
      </c>
      <c r="O23" s="19">
        <f t="shared" si="0"/>
        <v>1357.24</v>
      </c>
      <c r="P23" s="19">
        <f t="shared" si="1"/>
        <v>537.4</v>
      </c>
      <c r="Q23" s="19">
        <f t="shared" si="2"/>
        <v>1894.64</v>
      </c>
      <c r="R23" s="31"/>
      <c r="S23" s="31"/>
      <c r="T23" s="31"/>
    </row>
    <row r="24" s="2" customFormat="1" ht="20" customHeight="1" spans="1:21">
      <c r="A24" s="18">
        <v>20</v>
      </c>
      <c r="B24" s="20" t="s">
        <v>94</v>
      </c>
      <c r="C24" s="18" t="s">
        <v>95</v>
      </c>
      <c r="D24" s="19" t="str">
        <f>VLOOKUP(C24,[2]Sheet1!$D:$F,3,0)</f>
        <v>4,999.00</v>
      </c>
      <c r="E24" s="22"/>
      <c r="F24" s="19">
        <v>799.84</v>
      </c>
      <c r="G24" s="19">
        <v>399.92</v>
      </c>
      <c r="H24" s="19">
        <v>20</v>
      </c>
      <c r="I24" s="19">
        <v>25</v>
      </c>
      <c r="J24" s="19">
        <v>25</v>
      </c>
      <c r="K24" s="19">
        <v>499.9</v>
      </c>
      <c r="L24" s="19">
        <v>99.98</v>
      </c>
      <c r="M24" s="19">
        <v>12.5</v>
      </c>
      <c r="N24" s="28">
        <v>12.5</v>
      </c>
      <c r="O24" s="19">
        <f t="shared" si="0"/>
        <v>1357.24</v>
      </c>
      <c r="P24" s="19">
        <f t="shared" si="1"/>
        <v>537.4</v>
      </c>
      <c r="Q24" s="19">
        <f t="shared" si="2"/>
        <v>1894.64</v>
      </c>
      <c r="R24" s="19"/>
      <c r="S24" s="19"/>
      <c r="T24" s="19"/>
      <c r="U24" t="e">
        <f>VLOOKUP(C24,[3]Sheet1!$D:$D,1,0)</f>
        <v>#N/A</v>
      </c>
    </row>
    <row r="25" s="2" customFormat="1" ht="20" customHeight="1" spans="1:21">
      <c r="A25" s="18">
        <v>21</v>
      </c>
      <c r="B25" s="18" t="s">
        <v>97</v>
      </c>
      <c r="C25" s="18" t="s">
        <v>98</v>
      </c>
      <c r="D25" s="19" t="str">
        <f>VLOOKUP(C25,[2]Sheet1!$D:$F,3,0)</f>
        <v>4,999.00</v>
      </c>
      <c r="E25" s="18"/>
      <c r="F25" s="19">
        <v>799.84</v>
      </c>
      <c r="G25" s="19">
        <v>399.92</v>
      </c>
      <c r="H25" s="19">
        <v>20</v>
      </c>
      <c r="I25" s="19">
        <v>25</v>
      </c>
      <c r="J25" s="19">
        <v>25</v>
      </c>
      <c r="K25" s="19">
        <v>499.9</v>
      </c>
      <c r="L25" s="19">
        <v>99.98</v>
      </c>
      <c r="M25" s="19">
        <v>12.5</v>
      </c>
      <c r="N25" s="28">
        <v>12.5</v>
      </c>
      <c r="O25" s="19">
        <f t="shared" si="0"/>
        <v>1357.24</v>
      </c>
      <c r="P25" s="19">
        <f t="shared" si="1"/>
        <v>537.4</v>
      </c>
      <c r="Q25" s="19">
        <f t="shared" si="2"/>
        <v>1894.64</v>
      </c>
      <c r="R25" s="19"/>
      <c r="S25" s="19"/>
      <c r="T25" s="19"/>
      <c r="U25"/>
    </row>
    <row r="26" s="2" customFormat="1" ht="20" customHeight="1" spans="1:21">
      <c r="A26" s="18">
        <v>22</v>
      </c>
      <c r="B26" s="18" t="s">
        <v>105</v>
      </c>
      <c r="C26" s="18" t="s">
        <v>106</v>
      </c>
      <c r="D26" s="19" t="str">
        <f>VLOOKUP(C26,[2]Sheet1!$D:$F,3,0)</f>
        <v>4,999.00</v>
      </c>
      <c r="E26" s="18"/>
      <c r="F26" s="19">
        <v>799.84</v>
      </c>
      <c r="G26" s="19">
        <v>399.92</v>
      </c>
      <c r="H26" s="19">
        <v>20</v>
      </c>
      <c r="I26" s="19">
        <v>25</v>
      </c>
      <c r="J26" s="19">
        <v>25</v>
      </c>
      <c r="K26" s="19">
        <v>499.9</v>
      </c>
      <c r="L26" s="19">
        <v>99.98</v>
      </c>
      <c r="M26" s="19">
        <v>12.5</v>
      </c>
      <c r="N26" s="28">
        <v>12.5</v>
      </c>
      <c r="O26" s="19">
        <f t="shared" si="0"/>
        <v>1357.24</v>
      </c>
      <c r="P26" s="19">
        <f t="shared" si="1"/>
        <v>537.4</v>
      </c>
      <c r="Q26" s="19">
        <f t="shared" si="2"/>
        <v>1894.64</v>
      </c>
      <c r="R26" s="19"/>
      <c r="S26" s="19"/>
      <c r="T26" s="19"/>
      <c r="U26"/>
    </row>
    <row r="27" s="2" customFormat="1" ht="20" customHeight="1" spans="1:21">
      <c r="A27" s="18">
        <v>23</v>
      </c>
      <c r="B27" s="18" t="s">
        <v>107</v>
      </c>
      <c r="C27" s="18" t="s">
        <v>108</v>
      </c>
      <c r="D27" s="19" t="str">
        <f>VLOOKUP(C27,[2]Sheet1!$D:$F,3,0)</f>
        <v>4,999.00</v>
      </c>
      <c r="E27" s="18"/>
      <c r="F27" s="19">
        <v>799.84</v>
      </c>
      <c r="G27" s="19">
        <v>399.92</v>
      </c>
      <c r="H27" s="19">
        <v>20</v>
      </c>
      <c r="I27" s="19">
        <v>25</v>
      </c>
      <c r="J27" s="19">
        <v>25</v>
      </c>
      <c r="K27" s="19">
        <v>499.9</v>
      </c>
      <c r="L27" s="19">
        <v>99.98</v>
      </c>
      <c r="M27" s="19">
        <v>12.5</v>
      </c>
      <c r="N27" s="28">
        <v>12.5</v>
      </c>
      <c r="O27" s="19">
        <f t="shared" si="0"/>
        <v>1357.24</v>
      </c>
      <c r="P27" s="19">
        <f t="shared" si="1"/>
        <v>537.4</v>
      </c>
      <c r="Q27" s="19">
        <f t="shared" si="2"/>
        <v>1894.64</v>
      </c>
      <c r="R27" s="19"/>
      <c r="S27" s="19"/>
      <c r="T27" s="19"/>
      <c r="U27"/>
    </row>
    <row r="28" customFormat="1" ht="20" customHeight="1" spans="1:20">
      <c r="A28" s="18" t="s">
        <v>14</v>
      </c>
      <c r="B28" s="18"/>
      <c r="C28" s="18"/>
      <c r="D28" s="18"/>
      <c r="E28" s="18"/>
      <c r="F28" s="24">
        <f>SUM(F5:F27)</f>
        <v>18396.32</v>
      </c>
      <c r="G28" s="24">
        <f t="shared" ref="G28:Q28" si="3">SUM(G5:G27)</f>
        <v>9198.16</v>
      </c>
      <c r="H28" s="24">
        <f t="shared" si="3"/>
        <v>460</v>
      </c>
      <c r="I28" s="24">
        <f t="shared" si="3"/>
        <v>575</v>
      </c>
      <c r="J28" s="24">
        <f t="shared" si="3"/>
        <v>575</v>
      </c>
      <c r="K28" s="24">
        <f t="shared" si="3"/>
        <v>11497.7</v>
      </c>
      <c r="L28" s="24">
        <f t="shared" si="3"/>
        <v>2299.54</v>
      </c>
      <c r="M28" s="24">
        <f t="shared" si="3"/>
        <v>287.5</v>
      </c>
      <c r="N28" s="24">
        <f t="shared" si="3"/>
        <v>287.5</v>
      </c>
      <c r="O28" s="24">
        <f t="shared" si="3"/>
        <v>31216.52</v>
      </c>
      <c r="P28" s="24">
        <f t="shared" si="3"/>
        <v>12360.2</v>
      </c>
      <c r="Q28" s="19">
        <f t="shared" si="3"/>
        <v>43576.72</v>
      </c>
      <c r="R28" s="19">
        <f t="shared" ref="O28:T28" si="4">SUM(R5:R25)</f>
        <v>170</v>
      </c>
      <c r="S28" s="19">
        <f t="shared" si="4"/>
        <v>170</v>
      </c>
      <c r="T28" s="19">
        <f t="shared" si="4"/>
        <v>340</v>
      </c>
    </row>
  </sheetData>
  <autoFilter xmlns:etc="http://www.wps.cn/officeDocument/2017/etCustomData" ref="A4:U28" etc:filterBottomFollowUsedRange="0">
    <extLst/>
  </autoFilter>
  <mergeCells count="16">
    <mergeCell ref="A1:T1"/>
    <mergeCell ref="A2:T2"/>
    <mergeCell ref="F3:G3"/>
    <mergeCell ref="I3:J3"/>
    <mergeCell ref="K3:L3"/>
    <mergeCell ref="M3:N3"/>
    <mergeCell ref="O3:P3"/>
    <mergeCell ref="R3:S3"/>
    <mergeCell ref="A28:E28"/>
    <mergeCell ref="A3:A4"/>
    <mergeCell ref="B3:B4"/>
    <mergeCell ref="C3:C4"/>
    <mergeCell ref="D3:D4"/>
    <mergeCell ref="E3:E4"/>
    <mergeCell ref="Q3:Q4"/>
    <mergeCell ref="T3:T4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workbookViewId="0">
      <pane ySplit="4" topLeftCell="A9" activePane="bottomLeft" state="frozen"/>
      <selection/>
      <selection pane="bottomLeft" activeCell="U26" sqref="U26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5" width="10" style="2" customWidth="1"/>
    <col min="6" max="7" width="10.775" style="3"/>
    <col min="8" max="8" width="10.5" style="3" customWidth="1"/>
    <col min="9" max="10" width="9" style="3"/>
    <col min="11" max="12" width="11.025" style="3" customWidth="1"/>
    <col min="13" max="13" width="11.6333333333333" style="3" customWidth="1"/>
    <col min="14" max="14" width="11.6333333333333" style="4" customWidth="1"/>
    <col min="15" max="17" width="10.775" style="3"/>
    <col min="18" max="20" width="9" style="5"/>
  </cols>
  <sheetData>
    <row r="1" s="1" customFormat="1" ht="25.5" spans="1:20">
      <c r="A1" s="6" t="s">
        <v>109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19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42" customHeight="1" spans="1:20">
      <c r="A3" s="8" t="s">
        <v>2</v>
      </c>
      <c r="B3" s="9" t="s">
        <v>3</v>
      </c>
      <c r="C3" s="9" t="s">
        <v>4</v>
      </c>
      <c r="D3" s="10" t="s">
        <v>71</v>
      </c>
      <c r="E3" s="10" t="s">
        <v>100</v>
      </c>
      <c r="F3" s="11" t="s">
        <v>9</v>
      </c>
      <c r="G3" s="12"/>
      <c r="H3" s="11" t="s">
        <v>10</v>
      </c>
      <c r="I3" s="11" t="s">
        <v>11</v>
      </c>
      <c r="J3" s="11"/>
      <c r="K3" s="12" t="s">
        <v>12</v>
      </c>
      <c r="L3" s="12"/>
      <c r="M3" s="12" t="s">
        <v>13</v>
      </c>
      <c r="N3" s="12"/>
      <c r="O3" s="11" t="s">
        <v>14</v>
      </c>
      <c r="P3" s="11"/>
      <c r="Q3" s="12" t="s">
        <v>15</v>
      </c>
      <c r="R3" s="11" t="s">
        <v>101</v>
      </c>
      <c r="S3" s="12"/>
      <c r="T3" s="30" t="s">
        <v>102</v>
      </c>
    </row>
    <row r="4" s="1" customFormat="1" ht="24" spans="1:20">
      <c r="A4" s="13"/>
      <c r="B4" s="14"/>
      <c r="C4" s="14"/>
      <c r="D4" s="15"/>
      <c r="E4" s="15"/>
      <c r="F4" s="16" t="s">
        <v>16</v>
      </c>
      <c r="G4" s="17" t="s">
        <v>17</v>
      </c>
      <c r="H4" s="16" t="s">
        <v>18</v>
      </c>
      <c r="I4" s="16" t="s">
        <v>19</v>
      </c>
      <c r="J4" s="17" t="s">
        <v>20</v>
      </c>
      <c r="K4" s="16" t="s">
        <v>21</v>
      </c>
      <c r="L4" s="17" t="s">
        <v>22</v>
      </c>
      <c r="M4" s="16" t="s">
        <v>23</v>
      </c>
      <c r="N4" s="17" t="s">
        <v>24</v>
      </c>
      <c r="O4" s="27" t="s">
        <v>25</v>
      </c>
      <c r="P4" s="27" t="s">
        <v>26</v>
      </c>
      <c r="Q4" s="12"/>
      <c r="R4" s="16" t="s">
        <v>103</v>
      </c>
      <c r="S4" s="17" t="s">
        <v>104</v>
      </c>
      <c r="T4" s="30"/>
    </row>
    <row r="5" ht="20" customHeight="1" spans="1:20">
      <c r="A5" s="18">
        <v>1</v>
      </c>
      <c r="B5" s="34" t="s">
        <v>32</v>
      </c>
      <c r="C5" s="34" t="s">
        <v>33</v>
      </c>
      <c r="D5" s="19" t="str">
        <f>VLOOKUP(C5,[2]Sheet1!$D:$F,3,0)</f>
        <v>4,999.00</v>
      </c>
      <c r="E5" s="18"/>
      <c r="F5" s="19">
        <v>799.84</v>
      </c>
      <c r="G5" s="19">
        <v>399.92</v>
      </c>
      <c r="H5" s="19">
        <v>20</v>
      </c>
      <c r="I5" s="19">
        <v>25</v>
      </c>
      <c r="J5" s="19">
        <v>25</v>
      </c>
      <c r="K5" s="19">
        <v>499.9</v>
      </c>
      <c r="L5" s="19">
        <v>99.98</v>
      </c>
      <c r="M5" s="19">
        <v>12.5</v>
      </c>
      <c r="N5" s="28">
        <v>12.5</v>
      </c>
      <c r="O5" s="19">
        <f t="shared" ref="O5:O27" si="0">F5+H5+I5+K5+M5</f>
        <v>1357.24</v>
      </c>
      <c r="P5" s="19">
        <f t="shared" ref="P5:P27" si="1">G5+J5+L5+N5</f>
        <v>537.4</v>
      </c>
      <c r="Q5" s="19">
        <f t="shared" ref="Q5:Q27" si="2">O5+P5</f>
        <v>1894.64</v>
      </c>
      <c r="R5" s="31"/>
      <c r="S5" s="31"/>
      <c r="T5" s="31"/>
    </row>
    <row r="6" ht="20" customHeight="1" spans="1:20">
      <c r="A6" s="18">
        <v>2</v>
      </c>
      <c r="B6" s="18" t="s">
        <v>34</v>
      </c>
      <c r="C6" s="18" t="s">
        <v>35</v>
      </c>
      <c r="D6" s="19" t="str">
        <f>VLOOKUP(C6,[2]Sheet1!$D:$F,3,0)</f>
        <v>4,999.00</v>
      </c>
      <c r="E6" s="18"/>
      <c r="F6" s="19">
        <v>799.84</v>
      </c>
      <c r="G6" s="19">
        <v>399.92</v>
      </c>
      <c r="H6" s="19">
        <v>20</v>
      </c>
      <c r="I6" s="19">
        <v>25</v>
      </c>
      <c r="J6" s="19">
        <v>25</v>
      </c>
      <c r="K6" s="19">
        <v>499.9</v>
      </c>
      <c r="L6" s="19">
        <v>99.98</v>
      </c>
      <c r="M6" s="19">
        <v>12.5</v>
      </c>
      <c r="N6" s="28">
        <v>12.5</v>
      </c>
      <c r="O6" s="19">
        <f t="shared" si="0"/>
        <v>1357.24</v>
      </c>
      <c r="P6" s="19">
        <f t="shared" si="1"/>
        <v>537.4</v>
      </c>
      <c r="Q6" s="19">
        <f t="shared" si="2"/>
        <v>1894.64</v>
      </c>
      <c r="R6" s="31"/>
      <c r="S6" s="31"/>
      <c r="T6" s="31"/>
    </row>
    <row r="7" ht="20" customHeight="1" spans="1:20">
      <c r="A7" s="18">
        <v>3</v>
      </c>
      <c r="B7" s="18" t="s">
        <v>36</v>
      </c>
      <c r="C7" s="18" t="s">
        <v>37</v>
      </c>
      <c r="D7" s="19" t="str">
        <f>VLOOKUP(C7,[2]Sheet1!$D:$F,3,0)</f>
        <v>4,999.00</v>
      </c>
      <c r="E7" s="18"/>
      <c r="F7" s="19">
        <v>799.84</v>
      </c>
      <c r="G7" s="19">
        <v>399.92</v>
      </c>
      <c r="H7" s="19">
        <v>20</v>
      </c>
      <c r="I7" s="19">
        <v>25</v>
      </c>
      <c r="J7" s="19">
        <v>25</v>
      </c>
      <c r="K7" s="19">
        <v>499.9</v>
      </c>
      <c r="L7" s="19">
        <v>99.98</v>
      </c>
      <c r="M7" s="19">
        <v>12.5</v>
      </c>
      <c r="N7" s="28">
        <v>12.5</v>
      </c>
      <c r="O7" s="19">
        <f t="shared" si="0"/>
        <v>1357.24</v>
      </c>
      <c r="P7" s="19">
        <f t="shared" si="1"/>
        <v>537.4</v>
      </c>
      <c r="Q7" s="19">
        <f t="shared" si="2"/>
        <v>1894.64</v>
      </c>
      <c r="R7" s="31"/>
      <c r="S7" s="31"/>
      <c r="T7" s="31"/>
    </row>
    <row r="8" ht="20" customHeight="1" spans="1:20">
      <c r="A8" s="18">
        <v>4</v>
      </c>
      <c r="B8" s="18" t="s">
        <v>38</v>
      </c>
      <c r="C8" s="18" t="s">
        <v>39</v>
      </c>
      <c r="D8" s="19" t="str">
        <f>VLOOKUP(C8,[2]Sheet1!$D:$F,3,0)</f>
        <v>4,999.00</v>
      </c>
      <c r="E8" s="18"/>
      <c r="F8" s="19">
        <v>799.84</v>
      </c>
      <c r="G8" s="19">
        <v>399.92</v>
      </c>
      <c r="H8" s="19">
        <v>20</v>
      </c>
      <c r="I8" s="19">
        <v>25</v>
      </c>
      <c r="J8" s="19">
        <v>25</v>
      </c>
      <c r="K8" s="19">
        <v>499.9</v>
      </c>
      <c r="L8" s="19">
        <v>99.98</v>
      </c>
      <c r="M8" s="19">
        <v>12.5</v>
      </c>
      <c r="N8" s="28">
        <v>12.5</v>
      </c>
      <c r="O8" s="19">
        <f t="shared" si="0"/>
        <v>1357.24</v>
      </c>
      <c r="P8" s="19">
        <f t="shared" si="1"/>
        <v>537.4</v>
      </c>
      <c r="Q8" s="19">
        <f t="shared" si="2"/>
        <v>1894.64</v>
      </c>
      <c r="R8" s="31"/>
      <c r="S8" s="31"/>
      <c r="T8" s="31"/>
    </row>
    <row r="9" ht="20" customHeight="1" spans="1:20">
      <c r="A9" s="18">
        <v>5</v>
      </c>
      <c r="B9" s="18" t="s">
        <v>42</v>
      </c>
      <c r="C9" s="18" t="s">
        <v>43</v>
      </c>
      <c r="D9" s="19" t="str">
        <f>VLOOKUP(C9,[2]Sheet1!$D:$F,3,0)</f>
        <v>4,999.00</v>
      </c>
      <c r="E9" s="18"/>
      <c r="F9" s="19">
        <v>799.84</v>
      </c>
      <c r="G9" s="19">
        <v>399.92</v>
      </c>
      <c r="H9" s="19">
        <v>20</v>
      </c>
      <c r="I9" s="19">
        <v>25</v>
      </c>
      <c r="J9" s="19">
        <v>25</v>
      </c>
      <c r="K9" s="19">
        <v>499.9</v>
      </c>
      <c r="L9" s="19">
        <v>99.98</v>
      </c>
      <c r="M9" s="19">
        <v>12.5</v>
      </c>
      <c r="N9" s="28">
        <v>12.5</v>
      </c>
      <c r="O9" s="19">
        <f t="shared" si="0"/>
        <v>1357.24</v>
      </c>
      <c r="P9" s="19">
        <f t="shared" si="1"/>
        <v>537.4</v>
      </c>
      <c r="Q9" s="19">
        <f t="shared" si="2"/>
        <v>1894.64</v>
      </c>
      <c r="R9" s="31"/>
      <c r="S9" s="31"/>
      <c r="T9" s="31"/>
    </row>
    <row r="10" ht="20" customHeight="1" spans="1:20">
      <c r="A10" s="18">
        <v>6</v>
      </c>
      <c r="B10" s="18" t="s">
        <v>44</v>
      </c>
      <c r="C10" s="18" t="s">
        <v>45</v>
      </c>
      <c r="D10" s="19" t="str">
        <f>VLOOKUP(C10,[2]Sheet1!$D:$F,3,0)</f>
        <v>4,999.00</v>
      </c>
      <c r="E10" s="18"/>
      <c r="F10" s="19">
        <v>799.84</v>
      </c>
      <c r="G10" s="19">
        <v>399.92</v>
      </c>
      <c r="H10" s="19">
        <v>20</v>
      </c>
      <c r="I10" s="19">
        <v>25</v>
      </c>
      <c r="J10" s="19">
        <v>25</v>
      </c>
      <c r="K10" s="19">
        <v>499.9</v>
      </c>
      <c r="L10" s="19">
        <v>99.98</v>
      </c>
      <c r="M10" s="19">
        <v>12.5</v>
      </c>
      <c r="N10" s="28">
        <v>12.5</v>
      </c>
      <c r="O10" s="19">
        <f t="shared" si="0"/>
        <v>1357.24</v>
      </c>
      <c r="P10" s="19">
        <f t="shared" si="1"/>
        <v>537.4</v>
      </c>
      <c r="Q10" s="19">
        <f t="shared" si="2"/>
        <v>1894.64</v>
      </c>
      <c r="R10" s="31"/>
      <c r="S10" s="31"/>
      <c r="T10" s="31"/>
    </row>
    <row r="11" ht="20" customHeight="1" spans="1:20">
      <c r="A11" s="18">
        <v>7</v>
      </c>
      <c r="B11" s="18" t="s">
        <v>48</v>
      </c>
      <c r="C11" s="18" t="s">
        <v>49</v>
      </c>
      <c r="D11" s="19" t="str">
        <f>VLOOKUP(C11,[2]Sheet1!$D:$F,3,0)</f>
        <v>4,999.00</v>
      </c>
      <c r="E11" s="18"/>
      <c r="F11" s="19">
        <v>799.84</v>
      </c>
      <c r="G11" s="19">
        <v>399.92</v>
      </c>
      <c r="H11" s="19">
        <v>20</v>
      </c>
      <c r="I11" s="19">
        <v>25</v>
      </c>
      <c r="J11" s="19">
        <v>25</v>
      </c>
      <c r="K11" s="19">
        <v>499.9</v>
      </c>
      <c r="L11" s="19">
        <v>99.98</v>
      </c>
      <c r="M11" s="19">
        <v>12.5</v>
      </c>
      <c r="N11" s="28">
        <v>12.5</v>
      </c>
      <c r="O11" s="19">
        <f t="shared" si="0"/>
        <v>1357.24</v>
      </c>
      <c r="P11" s="19">
        <f t="shared" si="1"/>
        <v>537.4</v>
      </c>
      <c r="Q11" s="19">
        <f t="shared" si="2"/>
        <v>1894.64</v>
      </c>
      <c r="R11" s="31"/>
      <c r="S11" s="31"/>
      <c r="T11" s="31"/>
    </row>
    <row r="12" ht="20" customHeight="1" spans="1:20">
      <c r="A12" s="18">
        <v>8</v>
      </c>
      <c r="B12" s="18" t="s">
        <v>50</v>
      </c>
      <c r="C12" s="18" t="s">
        <v>51</v>
      </c>
      <c r="D12" s="19" t="str">
        <f>VLOOKUP(C12,[2]Sheet1!$D:$F,3,0)</f>
        <v>4,999.00</v>
      </c>
      <c r="E12" s="18"/>
      <c r="F12" s="19">
        <v>799.84</v>
      </c>
      <c r="G12" s="19">
        <v>399.92</v>
      </c>
      <c r="H12" s="19">
        <v>20</v>
      </c>
      <c r="I12" s="19">
        <v>25</v>
      </c>
      <c r="J12" s="19">
        <v>25</v>
      </c>
      <c r="K12" s="19">
        <v>499.9</v>
      </c>
      <c r="L12" s="19">
        <v>99.98</v>
      </c>
      <c r="M12" s="19">
        <v>12.5</v>
      </c>
      <c r="N12" s="28">
        <v>12.5</v>
      </c>
      <c r="O12" s="19">
        <f t="shared" si="0"/>
        <v>1357.24</v>
      </c>
      <c r="P12" s="19">
        <f t="shared" si="1"/>
        <v>537.4</v>
      </c>
      <c r="Q12" s="19">
        <f t="shared" si="2"/>
        <v>1894.64</v>
      </c>
      <c r="R12" s="31"/>
      <c r="S12" s="31"/>
      <c r="T12" s="31"/>
    </row>
    <row r="13" ht="20" customHeight="1" spans="1:20">
      <c r="A13" s="18">
        <v>9</v>
      </c>
      <c r="B13" s="18" t="s">
        <v>76</v>
      </c>
      <c r="C13" s="18" t="s">
        <v>77</v>
      </c>
      <c r="D13" s="19" t="str">
        <f>VLOOKUP(C13,[2]Sheet1!$D:$F,3,0)</f>
        <v>4,999.00</v>
      </c>
      <c r="E13" s="20">
        <v>1700</v>
      </c>
      <c r="F13" s="19">
        <v>799.84</v>
      </c>
      <c r="G13" s="19">
        <v>399.92</v>
      </c>
      <c r="H13" s="19">
        <v>20</v>
      </c>
      <c r="I13" s="19">
        <v>25</v>
      </c>
      <c r="J13" s="19">
        <v>25</v>
      </c>
      <c r="K13" s="19">
        <v>499.9</v>
      </c>
      <c r="L13" s="19">
        <v>99.98</v>
      </c>
      <c r="M13" s="19">
        <v>12.5</v>
      </c>
      <c r="N13" s="28">
        <v>12.5</v>
      </c>
      <c r="O13" s="19">
        <f t="shared" si="0"/>
        <v>1357.24</v>
      </c>
      <c r="P13" s="19">
        <f t="shared" si="1"/>
        <v>537.4</v>
      </c>
      <c r="Q13" s="19">
        <f t="shared" si="2"/>
        <v>1894.64</v>
      </c>
      <c r="R13" s="32">
        <f>E13*5%</f>
        <v>85</v>
      </c>
      <c r="S13" s="32">
        <f>E13*5%</f>
        <v>85</v>
      </c>
      <c r="T13" s="32">
        <f>R13+S13</f>
        <v>170</v>
      </c>
    </row>
    <row r="14" ht="20" customHeight="1" spans="1:20">
      <c r="A14" s="18">
        <v>10</v>
      </c>
      <c r="B14" s="18" t="s">
        <v>54</v>
      </c>
      <c r="C14" s="18" t="s">
        <v>55</v>
      </c>
      <c r="D14" s="19" t="str">
        <f>VLOOKUP(C14,[2]Sheet1!$D:$F,3,0)</f>
        <v>4,999.00</v>
      </c>
      <c r="E14" s="20">
        <v>1700</v>
      </c>
      <c r="F14" s="19">
        <v>799.84</v>
      </c>
      <c r="G14" s="19">
        <v>399.92</v>
      </c>
      <c r="H14" s="19">
        <v>20</v>
      </c>
      <c r="I14" s="19">
        <v>25</v>
      </c>
      <c r="J14" s="19">
        <v>25</v>
      </c>
      <c r="K14" s="19">
        <v>499.9</v>
      </c>
      <c r="L14" s="19">
        <v>99.98</v>
      </c>
      <c r="M14" s="19">
        <v>12.5</v>
      </c>
      <c r="N14" s="28">
        <v>12.5</v>
      </c>
      <c r="O14" s="19">
        <f t="shared" si="0"/>
        <v>1357.24</v>
      </c>
      <c r="P14" s="19">
        <f t="shared" si="1"/>
        <v>537.4</v>
      </c>
      <c r="Q14" s="19">
        <f t="shared" si="2"/>
        <v>1894.64</v>
      </c>
      <c r="R14" s="32">
        <f>E14*5%</f>
        <v>85</v>
      </c>
      <c r="S14" s="32">
        <f>E14*5%</f>
        <v>85</v>
      </c>
      <c r="T14" s="32">
        <f>R14+S14</f>
        <v>170</v>
      </c>
    </row>
    <row r="15" ht="20" customHeight="1" spans="1:20">
      <c r="A15" s="18">
        <v>11</v>
      </c>
      <c r="B15" s="18" t="s">
        <v>80</v>
      </c>
      <c r="C15" s="18" t="s">
        <v>81</v>
      </c>
      <c r="D15" s="19" t="str">
        <f>VLOOKUP(C15,[2]Sheet1!$D:$F,3,0)</f>
        <v>4,999.00</v>
      </c>
      <c r="E15" s="18"/>
      <c r="F15" s="19">
        <v>799.84</v>
      </c>
      <c r="G15" s="19">
        <v>399.92</v>
      </c>
      <c r="H15" s="19">
        <v>20</v>
      </c>
      <c r="I15" s="19">
        <v>25</v>
      </c>
      <c r="J15" s="19">
        <v>25</v>
      </c>
      <c r="K15" s="19">
        <v>499.9</v>
      </c>
      <c r="L15" s="19">
        <v>99.98</v>
      </c>
      <c r="M15" s="19">
        <v>12.5</v>
      </c>
      <c r="N15" s="28">
        <v>12.5</v>
      </c>
      <c r="O15" s="19">
        <f t="shared" si="0"/>
        <v>1357.24</v>
      </c>
      <c r="P15" s="19">
        <f t="shared" si="1"/>
        <v>537.4</v>
      </c>
      <c r="Q15" s="19">
        <f t="shared" si="2"/>
        <v>1894.64</v>
      </c>
      <c r="R15" s="31"/>
      <c r="S15" s="31"/>
      <c r="T15" s="31"/>
    </row>
    <row r="16" ht="20" customHeight="1" spans="1:20">
      <c r="A16" s="18">
        <v>12</v>
      </c>
      <c r="B16" s="34" t="s">
        <v>60</v>
      </c>
      <c r="C16" s="34" t="s">
        <v>61</v>
      </c>
      <c r="D16" s="19" t="str">
        <f>VLOOKUP(C16,[2]Sheet1!$D:$F,3,0)</f>
        <v>4,999.00</v>
      </c>
      <c r="E16" s="18"/>
      <c r="F16" s="19">
        <v>799.84</v>
      </c>
      <c r="G16" s="19">
        <v>399.92</v>
      </c>
      <c r="H16" s="19">
        <v>20</v>
      </c>
      <c r="I16" s="19">
        <v>25</v>
      </c>
      <c r="J16" s="19">
        <v>25</v>
      </c>
      <c r="K16" s="19">
        <v>499.9</v>
      </c>
      <c r="L16" s="19">
        <v>99.98</v>
      </c>
      <c r="M16" s="19">
        <v>12.5</v>
      </c>
      <c r="N16" s="28">
        <v>12.5</v>
      </c>
      <c r="O16" s="19">
        <f t="shared" si="0"/>
        <v>1357.24</v>
      </c>
      <c r="P16" s="19">
        <f t="shared" si="1"/>
        <v>537.4</v>
      </c>
      <c r="Q16" s="19">
        <f t="shared" si="2"/>
        <v>1894.64</v>
      </c>
      <c r="R16" s="31"/>
      <c r="S16" s="31"/>
      <c r="T16" s="31"/>
    </row>
    <row r="17" ht="20" customHeight="1" spans="1:20">
      <c r="A17" s="18">
        <v>13</v>
      </c>
      <c r="B17" s="18" t="s">
        <v>64</v>
      </c>
      <c r="C17" s="18" t="s">
        <v>65</v>
      </c>
      <c r="D17" s="19" t="str">
        <f>VLOOKUP(C17,[2]Sheet1!$D:$F,3,0)</f>
        <v>4,999.00</v>
      </c>
      <c r="E17" s="18"/>
      <c r="F17" s="19">
        <v>799.84</v>
      </c>
      <c r="G17" s="19">
        <v>399.92</v>
      </c>
      <c r="H17" s="19">
        <v>20</v>
      </c>
      <c r="I17" s="19">
        <v>25</v>
      </c>
      <c r="J17" s="19">
        <v>25</v>
      </c>
      <c r="K17" s="19">
        <v>499.9</v>
      </c>
      <c r="L17" s="19">
        <v>99.98</v>
      </c>
      <c r="M17" s="19">
        <v>12.5</v>
      </c>
      <c r="N17" s="28">
        <v>12.5</v>
      </c>
      <c r="O17" s="19">
        <f t="shared" si="0"/>
        <v>1357.24</v>
      </c>
      <c r="P17" s="19">
        <f t="shared" si="1"/>
        <v>537.4</v>
      </c>
      <c r="Q17" s="19">
        <f t="shared" si="2"/>
        <v>1894.64</v>
      </c>
      <c r="R17" s="31"/>
      <c r="S17" s="31"/>
      <c r="T17" s="31"/>
    </row>
    <row r="18" ht="20" customHeight="1" spans="1:20">
      <c r="A18" s="18">
        <v>14</v>
      </c>
      <c r="B18" s="18" t="s">
        <v>82</v>
      </c>
      <c r="C18" s="18" t="s">
        <v>83</v>
      </c>
      <c r="D18" s="19" t="str">
        <f>VLOOKUP(C18,[2]Sheet1!$D:$F,3,0)</f>
        <v>4,999.00</v>
      </c>
      <c r="E18" s="18"/>
      <c r="F18" s="19">
        <v>799.84</v>
      </c>
      <c r="G18" s="19">
        <v>399.92</v>
      </c>
      <c r="H18" s="19">
        <v>20</v>
      </c>
      <c r="I18" s="19">
        <v>25</v>
      </c>
      <c r="J18" s="19">
        <v>25</v>
      </c>
      <c r="K18" s="19">
        <v>499.9</v>
      </c>
      <c r="L18" s="19">
        <v>99.98</v>
      </c>
      <c r="M18" s="19">
        <v>12.5</v>
      </c>
      <c r="N18" s="28">
        <v>12.5</v>
      </c>
      <c r="O18" s="19">
        <f t="shared" si="0"/>
        <v>1357.24</v>
      </c>
      <c r="P18" s="19">
        <f t="shared" si="1"/>
        <v>537.4</v>
      </c>
      <c r="Q18" s="19">
        <f t="shared" si="2"/>
        <v>1894.64</v>
      </c>
      <c r="R18" s="31"/>
      <c r="S18" s="31"/>
      <c r="T18" s="31"/>
    </row>
    <row r="19" customFormat="1" ht="20" customHeight="1" spans="1:20">
      <c r="A19" s="18">
        <v>15</v>
      </c>
      <c r="B19" s="18" t="s">
        <v>85</v>
      </c>
      <c r="C19" s="18" t="s">
        <v>86</v>
      </c>
      <c r="D19" s="19" t="str">
        <f>VLOOKUP(C19,[2]Sheet1!$D:$F,3,0)</f>
        <v>4,999.00</v>
      </c>
      <c r="E19" s="18"/>
      <c r="F19" s="19">
        <v>799.84</v>
      </c>
      <c r="G19" s="19">
        <v>399.92</v>
      </c>
      <c r="H19" s="19">
        <v>20</v>
      </c>
      <c r="I19" s="19">
        <v>25</v>
      </c>
      <c r="J19" s="19">
        <v>25</v>
      </c>
      <c r="K19" s="19">
        <v>499.9</v>
      </c>
      <c r="L19" s="19">
        <v>99.98</v>
      </c>
      <c r="M19" s="19">
        <v>12.5</v>
      </c>
      <c r="N19" s="28">
        <v>12.5</v>
      </c>
      <c r="O19" s="19">
        <f t="shared" si="0"/>
        <v>1357.24</v>
      </c>
      <c r="P19" s="19">
        <f t="shared" si="1"/>
        <v>537.4</v>
      </c>
      <c r="Q19" s="19">
        <f t="shared" si="2"/>
        <v>1894.64</v>
      </c>
      <c r="R19" s="31"/>
      <c r="S19" s="31"/>
      <c r="T19" s="31"/>
    </row>
    <row r="20" customFormat="1" ht="20" customHeight="1" spans="1:20">
      <c r="A20" s="18">
        <v>16</v>
      </c>
      <c r="B20" s="18" t="s">
        <v>89</v>
      </c>
      <c r="C20" s="18" t="s">
        <v>90</v>
      </c>
      <c r="D20" s="19" t="str">
        <f>VLOOKUP(C20,[2]Sheet1!$D:$F,3,0)</f>
        <v>4,999.00</v>
      </c>
      <c r="E20" s="18"/>
      <c r="F20" s="19">
        <v>799.84</v>
      </c>
      <c r="G20" s="19">
        <v>399.92</v>
      </c>
      <c r="H20" s="19">
        <v>20</v>
      </c>
      <c r="I20" s="19">
        <v>25</v>
      </c>
      <c r="J20" s="19">
        <v>25</v>
      </c>
      <c r="K20" s="19">
        <v>499.9</v>
      </c>
      <c r="L20" s="19">
        <v>99.98</v>
      </c>
      <c r="M20" s="19">
        <v>12.5</v>
      </c>
      <c r="N20" s="28">
        <v>12.5</v>
      </c>
      <c r="O20" s="19">
        <f t="shared" si="0"/>
        <v>1357.24</v>
      </c>
      <c r="P20" s="19">
        <f t="shared" si="1"/>
        <v>537.4</v>
      </c>
      <c r="Q20" s="19">
        <f t="shared" si="2"/>
        <v>1894.64</v>
      </c>
      <c r="R20" s="31"/>
      <c r="S20" s="31"/>
      <c r="T20" s="31"/>
    </row>
    <row r="21" ht="20" customHeight="1" spans="1:20">
      <c r="A21" s="18">
        <v>17</v>
      </c>
      <c r="B21" s="21" t="s">
        <v>40</v>
      </c>
      <c r="C21" s="18" t="s">
        <v>41</v>
      </c>
      <c r="D21" s="19" t="str">
        <f>VLOOKUP(C21,[2]Sheet1!$D:$F,3,0)</f>
        <v>4,999.00</v>
      </c>
      <c r="E21" s="22"/>
      <c r="F21" s="19">
        <v>799.84</v>
      </c>
      <c r="G21" s="19">
        <v>399.92</v>
      </c>
      <c r="H21" s="19">
        <v>20</v>
      </c>
      <c r="I21" s="19">
        <v>25</v>
      </c>
      <c r="J21" s="19">
        <v>25</v>
      </c>
      <c r="K21" s="19">
        <v>499.9</v>
      </c>
      <c r="L21" s="19">
        <v>99.98</v>
      </c>
      <c r="M21" s="19">
        <v>12.5</v>
      </c>
      <c r="N21" s="28">
        <v>12.5</v>
      </c>
      <c r="O21" s="19">
        <f t="shared" si="0"/>
        <v>1357.24</v>
      </c>
      <c r="P21" s="19">
        <f t="shared" si="1"/>
        <v>537.4</v>
      </c>
      <c r="Q21" s="19">
        <f t="shared" si="2"/>
        <v>1894.64</v>
      </c>
      <c r="R21" s="31"/>
      <c r="S21" s="31"/>
      <c r="T21" s="31"/>
    </row>
    <row r="22" customFormat="1" ht="20" customHeight="1" spans="1:20">
      <c r="A22" s="18">
        <v>18</v>
      </c>
      <c r="B22" s="18" t="s">
        <v>66</v>
      </c>
      <c r="C22" s="18" t="s">
        <v>67</v>
      </c>
      <c r="D22" s="19" t="str">
        <f>VLOOKUP(C22,[2]Sheet1!$D:$F,3,0)</f>
        <v>4,999.00</v>
      </c>
      <c r="E22" s="22"/>
      <c r="F22" s="19">
        <v>799.84</v>
      </c>
      <c r="G22" s="19">
        <v>399.92</v>
      </c>
      <c r="H22" s="19">
        <v>20</v>
      </c>
      <c r="I22" s="19">
        <v>25</v>
      </c>
      <c r="J22" s="19">
        <v>25</v>
      </c>
      <c r="K22" s="19">
        <v>499.9</v>
      </c>
      <c r="L22" s="19">
        <v>99.98</v>
      </c>
      <c r="M22" s="19">
        <v>12.5</v>
      </c>
      <c r="N22" s="28">
        <v>12.5</v>
      </c>
      <c r="O22" s="19">
        <f t="shared" si="0"/>
        <v>1357.24</v>
      </c>
      <c r="P22" s="19">
        <f t="shared" si="1"/>
        <v>537.4</v>
      </c>
      <c r="Q22" s="19">
        <f t="shared" si="2"/>
        <v>1894.64</v>
      </c>
      <c r="R22" s="31"/>
      <c r="S22" s="31"/>
      <c r="T22" s="31"/>
    </row>
    <row r="23" s="2" customFormat="1" ht="20" customHeight="1" spans="1:21">
      <c r="A23" s="18">
        <v>19</v>
      </c>
      <c r="B23" s="18" t="s">
        <v>97</v>
      </c>
      <c r="C23" s="18" t="s">
        <v>98</v>
      </c>
      <c r="D23" s="19" t="str">
        <f>VLOOKUP(C23,[2]Sheet1!$D:$F,3,0)</f>
        <v>4,999.00</v>
      </c>
      <c r="E23" s="18"/>
      <c r="F23" s="19">
        <v>799.84</v>
      </c>
      <c r="G23" s="19">
        <v>399.92</v>
      </c>
      <c r="H23" s="19">
        <v>20</v>
      </c>
      <c r="I23" s="19">
        <v>25</v>
      </c>
      <c r="J23" s="19">
        <v>25</v>
      </c>
      <c r="K23" s="19">
        <v>499.9</v>
      </c>
      <c r="L23" s="19">
        <v>99.98</v>
      </c>
      <c r="M23" s="19">
        <v>12.5</v>
      </c>
      <c r="N23" s="28">
        <v>12.5</v>
      </c>
      <c r="O23" s="19">
        <f t="shared" si="0"/>
        <v>1357.24</v>
      </c>
      <c r="P23" s="19">
        <f t="shared" si="1"/>
        <v>537.4</v>
      </c>
      <c r="Q23" s="19">
        <f t="shared" si="2"/>
        <v>1894.64</v>
      </c>
      <c r="R23" s="19"/>
      <c r="S23" s="19"/>
      <c r="T23" s="19"/>
      <c r="U23"/>
    </row>
    <row r="24" s="2" customFormat="1" ht="20" customHeight="1" spans="1:21">
      <c r="A24" s="18">
        <v>20</v>
      </c>
      <c r="B24" s="18" t="s">
        <v>105</v>
      </c>
      <c r="C24" s="18" t="s">
        <v>106</v>
      </c>
      <c r="D24" s="19" t="str">
        <f>VLOOKUP(C24,[2]Sheet1!$D:$F,3,0)</f>
        <v>4,999.00</v>
      </c>
      <c r="E24" s="18"/>
      <c r="F24" s="19">
        <v>799.84</v>
      </c>
      <c r="G24" s="19">
        <v>399.92</v>
      </c>
      <c r="H24" s="19">
        <v>20</v>
      </c>
      <c r="I24" s="19">
        <v>25</v>
      </c>
      <c r="J24" s="19">
        <v>25</v>
      </c>
      <c r="K24" s="19">
        <v>499.9</v>
      </c>
      <c r="L24" s="19">
        <v>99.98</v>
      </c>
      <c r="M24" s="19">
        <v>12.5</v>
      </c>
      <c r="N24" s="28">
        <v>12.5</v>
      </c>
      <c r="O24" s="19">
        <f t="shared" si="0"/>
        <v>1357.24</v>
      </c>
      <c r="P24" s="19">
        <f t="shared" si="1"/>
        <v>537.4</v>
      </c>
      <c r="Q24" s="19">
        <f t="shared" si="2"/>
        <v>1894.64</v>
      </c>
      <c r="R24" s="19"/>
      <c r="S24" s="19"/>
      <c r="T24" s="19"/>
      <c r="U24"/>
    </row>
    <row r="25" s="2" customFormat="1" ht="20" customHeight="1" spans="1:21">
      <c r="A25" s="18">
        <v>21</v>
      </c>
      <c r="B25" s="18" t="s">
        <v>107</v>
      </c>
      <c r="C25" s="18" t="s">
        <v>108</v>
      </c>
      <c r="D25" s="19" t="str">
        <f>VLOOKUP(C25,[2]Sheet1!$D:$F,3,0)</f>
        <v>4,999.00</v>
      </c>
      <c r="E25" s="18"/>
      <c r="F25" s="19">
        <v>799.84</v>
      </c>
      <c r="G25" s="19">
        <v>399.92</v>
      </c>
      <c r="H25" s="19">
        <v>20</v>
      </c>
      <c r="I25" s="19">
        <v>25</v>
      </c>
      <c r="J25" s="19">
        <v>25</v>
      </c>
      <c r="K25" s="19">
        <v>499.9</v>
      </c>
      <c r="L25" s="19">
        <v>99.98</v>
      </c>
      <c r="M25" s="19">
        <v>12.5</v>
      </c>
      <c r="N25" s="28">
        <v>12.5</v>
      </c>
      <c r="O25" s="19">
        <f t="shared" si="0"/>
        <v>1357.24</v>
      </c>
      <c r="P25" s="19">
        <f t="shared" si="1"/>
        <v>537.4</v>
      </c>
      <c r="Q25" s="19">
        <f t="shared" si="2"/>
        <v>1894.64</v>
      </c>
      <c r="R25" s="19"/>
      <c r="S25" s="19"/>
      <c r="T25" s="19"/>
      <c r="U25"/>
    </row>
    <row r="26" s="2" customFormat="1" ht="20" customHeight="1" spans="1:21">
      <c r="A26" s="18">
        <v>22</v>
      </c>
      <c r="B26" s="18" t="s">
        <v>62</v>
      </c>
      <c r="C26" s="18" t="s">
        <v>63</v>
      </c>
      <c r="D26" s="19" t="s">
        <v>110</v>
      </c>
      <c r="E26" s="18"/>
      <c r="F26" s="19"/>
      <c r="G26" s="19"/>
      <c r="H26" s="19"/>
      <c r="I26" s="19"/>
      <c r="J26" s="19"/>
      <c r="K26" s="19"/>
      <c r="L26" s="19"/>
      <c r="M26" s="23">
        <v>18.14</v>
      </c>
      <c r="N26" s="28"/>
      <c r="O26" s="19">
        <f t="shared" si="0"/>
        <v>18.14</v>
      </c>
      <c r="P26" s="19">
        <f t="shared" si="1"/>
        <v>0</v>
      </c>
      <c r="Q26" s="19">
        <f t="shared" si="2"/>
        <v>18.14</v>
      </c>
      <c r="R26" s="19"/>
      <c r="S26" s="19"/>
      <c r="T26" s="19"/>
      <c r="U26" t="s">
        <v>111</v>
      </c>
    </row>
    <row r="27" s="2" customFormat="1" ht="20" customHeight="1" spans="1:21">
      <c r="A27" s="18">
        <v>23</v>
      </c>
      <c r="B27" s="18" t="s">
        <v>30</v>
      </c>
      <c r="C27" s="18" t="s">
        <v>31</v>
      </c>
      <c r="D27" s="19" t="s">
        <v>112</v>
      </c>
      <c r="E27" s="18"/>
      <c r="F27" s="19"/>
      <c r="G27" s="19"/>
      <c r="H27" s="19"/>
      <c r="I27" s="19"/>
      <c r="J27" s="19"/>
      <c r="K27" s="19"/>
      <c r="L27" s="19"/>
      <c r="M27" s="23">
        <v>3.57</v>
      </c>
      <c r="N27" s="28"/>
      <c r="O27" s="19">
        <f t="shared" si="0"/>
        <v>3.57</v>
      </c>
      <c r="P27" s="19">
        <f t="shared" si="1"/>
        <v>0</v>
      </c>
      <c r="Q27" s="19">
        <f t="shared" si="2"/>
        <v>3.57</v>
      </c>
      <c r="R27" s="19"/>
      <c r="S27" s="19"/>
      <c r="T27" s="19"/>
      <c r="U27" t="s">
        <v>113</v>
      </c>
    </row>
    <row r="28" customFormat="1" ht="20" customHeight="1" spans="1:20">
      <c r="A28" s="18" t="s">
        <v>14</v>
      </c>
      <c r="B28" s="18"/>
      <c r="C28" s="18"/>
      <c r="D28" s="18"/>
      <c r="E28" s="18"/>
      <c r="F28" s="24">
        <f>SUM(F5:F27)</f>
        <v>16796.64</v>
      </c>
      <c r="G28" s="24">
        <f t="shared" ref="G28:T28" si="3">SUM(G5:G27)</f>
        <v>8398.32</v>
      </c>
      <c r="H28" s="24">
        <f t="shared" si="3"/>
        <v>420</v>
      </c>
      <c r="I28" s="24">
        <f t="shared" si="3"/>
        <v>525</v>
      </c>
      <c r="J28" s="24">
        <f t="shared" si="3"/>
        <v>525</v>
      </c>
      <c r="K28" s="24">
        <f t="shared" si="3"/>
        <v>10497.9</v>
      </c>
      <c r="L28" s="24">
        <f t="shared" si="3"/>
        <v>2099.58</v>
      </c>
      <c r="M28" s="24">
        <f t="shared" si="3"/>
        <v>284.21</v>
      </c>
      <c r="N28" s="24">
        <f t="shared" si="3"/>
        <v>262.5</v>
      </c>
      <c r="O28" s="24">
        <f t="shared" si="3"/>
        <v>28523.75</v>
      </c>
      <c r="P28" s="24">
        <f t="shared" si="3"/>
        <v>11285.4</v>
      </c>
      <c r="Q28" s="24">
        <f t="shared" si="3"/>
        <v>39809.15</v>
      </c>
      <c r="R28" s="24">
        <f t="shared" si="3"/>
        <v>170</v>
      </c>
      <c r="S28" s="24">
        <f t="shared" si="3"/>
        <v>170</v>
      </c>
      <c r="T28" s="24">
        <f t="shared" si="3"/>
        <v>340</v>
      </c>
    </row>
  </sheetData>
  <autoFilter xmlns:etc="http://www.wps.cn/officeDocument/2017/etCustomData" ref="A4:U28" etc:filterBottomFollowUsedRange="0">
    <extLst/>
  </autoFilter>
  <mergeCells count="16">
    <mergeCell ref="A1:T1"/>
    <mergeCell ref="A2:T2"/>
    <mergeCell ref="F3:G3"/>
    <mergeCell ref="I3:J3"/>
    <mergeCell ref="K3:L3"/>
    <mergeCell ref="M3:N3"/>
    <mergeCell ref="O3:P3"/>
    <mergeCell ref="R3:S3"/>
    <mergeCell ref="A28:E28"/>
    <mergeCell ref="A3:A4"/>
    <mergeCell ref="B3:B4"/>
    <mergeCell ref="C3:C4"/>
    <mergeCell ref="D3:D4"/>
    <mergeCell ref="E3:E4"/>
    <mergeCell ref="Q3:Q4"/>
    <mergeCell ref="T3:T4"/>
  </mergeCells>
  <pageMargins left="0.75" right="0.75" top="1" bottom="1" header="0.5" footer="0.5"/>
  <pageSetup paperSize="9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zoomScale="85" zoomScaleNormal="85" topLeftCell="B1" workbookViewId="0">
      <pane ySplit="4" topLeftCell="A5" activePane="bottomLeft" state="frozen"/>
      <selection/>
      <selection pane="bottomLeft" activeCell="I33" sqref="I33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5" width="10" style="2" customWidth="1"/>
    <col min="6" max="7" width="10.775" style="3"/>
    <col min="8" max="8" width="10.5" style="3" customWidth="1"/>
    <col min="9" max="10" width="9" style="3"/>
    <col min="11" max="12" width="11.025" style="3" customWidth="1"/>
    <col min="13" max="13" width="11.6333333333333" style="3" customWidth="1"/>
    <col min="14" max="14" width="11.6333333333333" style="4" customWidth="1"/>
    <col min="15" max="17" width="10.775" style="3"/>
    <col min="18" max="20" width="9" style="5"/>
  </cols>
  <sheetData>
    <row r="1" s="1" customFormat="1" ht="25.5" spans="1:20">
      <c r="A1" s="6" t="s">
        <v>114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19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42" customHeight="1" spans="1:20">
      <c r="A3" s="8" t="s">
        <v>2</v>
      </c>
      <c r="B3" s="9" t="s">
        <v>3</v>
      </c>
      <c r="C3" s="9" t="s">
        <v>4</v>
      </c>
      <c r="D3" s="10" t="s">
        <v>71</v>
      </c>
      <c r="E3" s="10" t="s">
        <v>100</v>
      </c>
      <c r="F3" s="11" t="s">
        <v>9</v>
      </c>
      <c r="G3" s="12"/>
      <c r="H3" s="11" t="s">
        <v>10</v>
      </c>
      <c r="I3" s="11" t="s">
        <v>11</v>
      </c>
      <c r="J3" s="11"/>
      <c r="K3" s="12" t="s">
        <v>12</v>
      </c>
      <c r="L3" s="12"/>
      <c r="M3" s="12" t="s">
        <v>13</v>
      </c>
      <c r="N3" s="12"/>
      <c r="O3" s="11" t="s">
        <v>14</v>
      </c>
      <c r="P3" s="11"/>
      <c r="Q3" s="12" t="s">
        <v>15</v>
      </c>
      <c r="R3" s="11" t="s">
        <v>101</v>
      </c>
      <c r="S3" s="12"/>
      <c r="T3" s="30" t="s">
        <v>102</v>
      </c>
    </row>
    <row r="4" s="1" customFormat="1" ht="24" spans="1:20">
      <c r="A4" s="13"/>
      <c r="B4" s="14"/>
      <c r="C4" s="14"/>
      <c r="D4" s="15"/>
      <c r="E4" s="15"/>
      <c r="F4" s="16" t="s">
        <v>16</v>
      </c>
      <c r="G4" s="17" t="s">
        <v>17</v>
      </c>
      <c r="H4" s="16" t="s">
        <v>18</v>
      </c>
      <c r="I4" s="16" t="s">
        <v>19</v>
      </c>
      <c r="J4" s="17" t="s">
        <v>20</v>
      </c>
      <c r="K4" s="16" t="s">
        <v>21</v>
      </c>
      <c r="L4" s="17" t="s">
        <v>22</v>
      </c>
      <c r="M4" s="16" t="s">
        <v>23</v>
      </c>
      <c r="N4" s="17" t="s">
        <v>24</v>
      </c>
      <c r="O4" s="27" t="s">
        <v>25</v>
      </c>
      <c r="P4" s="27" t="s">
        <v>26</v>
      </c>
      <c r="Q4" s="12"/>
      <c r="R4" s="16" t="s">
        <v>103</v>
      </c>
      <c r="S4" s="17" t="s">
        <v>104</v>
      </c>
      <c r="T4" s="30"/>
    </row>
    <row r="5" ht="20" customHeight="1" spans="1:20">
      <c r="A5" s="18">
        <v>1</v>
      </c>
      <c r="B5" s="18" t="s">
        <v>34</v>
      </c>
      <c r="C5" s="18" t="s">
        <v>35</v>
      </c>
      <c r="D5" s="19" t="str">
        <f>VLOOKUP(C5,[2]Sheet1!$D:$F,3,0)</f>
        <v>4,999.00</v>
      </c>
      <c r="E5" s="18"/>
      <c r="F5" s="19">
        <v>799.84</v>
      </c>
      <c r="G5" s="19">
        <v>399.92</v>
      </c>
      <c r="H5" s="19">
        <v>20</v>
      </c>
      <c r="I5" s="19">
        <v>25</v>
      </c>
      <c r="J5" s="19">
        <v>25</v>
      </c>
      <c r="K5" s="19">
        <v>499.9</v>
      </c>
      <c r="L5" s="19">
        <v>99.98</v>
      </c>
      <c r="M5" s="19">
        <v>12.5</v>
      </c>
      <c r="N5" s="28">
        <v>12.5</v>
      </c>
      <c r="O5" s="19">
        <f t="shared" ref="O5:O14" si="0">F5+H5+I5+K5+M5</f>
        <v>1357.24</v>
      </c>
      <c r="P5" s="19">
        <f t="shared" ref="P5:P14" si="1">G5+J5+L5+N5</f>
        <v>537.4</v>
      </c>
      <c r="Q5" s="19">
        <f t="shared" ref="Q5:Q14" si="2">O5+P5</f>
        <v>1894.64</v>
      </c>
      <c r="R5" s="31"/>
      <c r="S5" s="31"/>
      <c r="T5" s="31"/>
    </row>
    <row r="6" ht="20" customHeight="1" spans="1:20">
      <c r="A6" s="18">
        <v>2</v>
      </c>
      <c r="B6" s="18" t="s">
        <v>36</v>
      </c>
      <c r="C6" s="18" t="s">
        <v>37</v>
      </c>
      <c r="D6" s="19" t="str">
        <f>VLOOKUP(C6,[2]Sheet1!$D:$F,3,0)</f>
        <v>4,999.00</v>
      </c>
      <c r="E6" s="18"/>
      <c r="F6" s="19">
        <v>799.84</v>
      </c>
      <c r="G6" s="19">
        <v>399.92</v>
      </c>
      <c r="H6" s="19">
        <v>20</v>
      </c>
      <c r="I6" s="19">
        <v>25</v>
      </c>
      <c r="J6" s="19">
        <v>25</v>
      </c>
      <c r="K6" s="19">
        <v>499.9</v>
      </c>
      <c r="L6" s="19">
        <v>99.98</v>
      </c>
      <c r="M6" s="19">
        <v>12.5</v>
      </c>
      <c r="N6" s="28">
        <v>12.5</v>
      </c>
      <c r="O6" s="19">
        <f t="shared" si="0"/>
        <v>1357.24</v>
      </c>
      <c r="P6" s="19">
        <f t="shared" si="1"/>
        <v>537.4</v>
      </c>
      <c r="Q6" s="19">
        <f t="shared" si="2"/>
        <v>1894.64</v>
      </c>
      <c r="R6" s="31"/>
      <c r="S6" s="31"/>
      <c r="T6" s="31"/>
    </row>
    <row r="7" ht="20" customHeight="1" spans="1:20">
      <c r="A7" s="18">
        <v>3</v>
      </c>
      <c r="B7" s="18" t="s">
        <v>38</v>
      </c>
      <c r="C7" s="18" t="s">
        <v>39</v>
      </c>
      <c r="D7" s="19" t="str">
        <f>VLOOKUP(C7,[2]Sheet1!$D:$F,3,0)</f>
        <v>4,999.00</v>
      </c>
      <c r="E7" s="18"/>
      <c r="F7" s="19">
        <v>799.84</v>
      </c>
      <c r="G7" s="19">
        <v>399.92</v>
      </c>
      <c r="H7" s="19">
        <v>20</v>
      </c>
      <c r="I7" s="19">
        <v>25</v>
      </c>
      <c r="J7" s="19">
        <v>25</v>
      </c>
      <c r="K7" s="19">
        <v>499.9</v>
      </c>
      <c r="L7" s="19">
        <v>99.98</v>
      </c>
      <c r="M7" s="19">
        <v>12.5</v>
      </c>
      <c r="N7" s="28">
        <v>12.5</v>
      </c>
      <c r="O7" s="19">
        <f t="shared" si="0"/>
        <v>1357.24</v>
      </c>
      <c r="P7" s="19">
        <f t="shared" si="1"/>
        <v>537.4</v>
      </c>
      <c r="Q7" s="19">
        <f t="shared" si="2"/>
        <v>1894.64</v>
      </c>
      <c r="R7" s="31"/>
      <c r="S7" s="31"/>
      <c r="T7" s="31"/>
    </row>
    <row r="8" ht="20" customHeight="1" spans="1:20">
      <c r="A8" s="18">
        <v>4</v>
      </c>
      <c r="B8" s="18" t="s">
        <v>42</v>
      </c>
      <c r="C8" s="18" t="s">
        <v>43</v>
      </c>
      <c r="D8" s="19" t="str">
        <f>VLOOKUP(C8,[2]Sheet1!$D:$F,3,0)</f>
        <v>4,999.00</v>
      </c>
      <c r="E8" s="18"/>
      <c r="F8" s="19">
        <v>799.84</v>
      </c>
      <c r="G8" s="19">
        <v>399.92</v>
      </c>
      <c r="H8" s="19">
        <v>20</v>
      </c>
      <c r="I8" s="19">
        <v>25</v>
      </c>
      <c r="J8" s="19">
        <v>25</v>
      </c>
      <c r="K8" s="19">
        <v>499.9</v>
      </c>
      <c r="L8" s="19">
        <v>99.98</v>
      </c>
      <c r="M8" s="19">
        <v>12.5</v>
      </c>
      <c r="N8" s="28">
        <v>12.5</v>
      </c>
      <c r="O8" s="19">
        <f t="shared" si="0"/>
        <v>1357.24</v>
      </c>
      <c r="P8" s="19">
        <f t="shared" si="1"/>
        <v>537.4</v>
      </c>
      <c r="Q8" s="19">
        <f t="shared" si="2"/>
        <v>1894.64</v>
      </c>
      <c r="R8" s="31"/>
      <c r="S8" s="31"/>
      <c r="T8" s="31"/>
    </row>
    <row r="9" ht="20" customHeight="1" spans="1:20">
      <c r="A9" s="18">
        <v>5</v>
      </c>
      <c r="B9" s="18" t="s">
        <v>44</v>
      </c>
      <c r="C9" s="18" t="s">
        <v>45</v>
      </c>
      <c r="D9" s="19" t="str">
        <f>VLOOKUP(C9,[2]Sheet1!$D:$F,3,0)</f>
        <v>4,999.00</v>
      </c>
      <c r="E9" s="18"/>
      <c r="F9" s="19">
        <v>799.84</v>
      </c>
      <c r="G9" s="19">
        <v>399.92</v>
      </c>
      <c r="H9" s="19">
        <v>20</v>
      </c>
      <c r="I9" s="19">
        <v>25</v>
      </c>
      <c r="J9" s="19">
        <v>25</v>
      </c>
      <c r="K9" s="19">
        <v>499.9</v>
      </c>
      <c r="L9" s="19">
        <v>99.98</v>
      </c>
      <c r="M9" s="19">
        <v>12.5</v>
      </c>
      <c r="N9" s="28">
        <v>12.5</v>
      </c>
      <c r="O9" s="19">
        <f t="shared" si="0"/>
        <v>1357.24</v>
      </c>
      <c r="P9" s="19">
        <f t="shared" si="1"/>
        <v>537.4</v>
      </c>
      <c r="Q9" s="19">
        <f t="shared" si="2"/>
        <v>1894.64</v>
      </c>
      <c r="R9" s="31"/>
      <c r="S9" s="31"/>
      <c r="T9" s="31"/>
    </row>
    <row r="10" ht="20" customHeight="1" spans="1:20">
      <c r="A10" s="18">
        <v>6</v>
      </c>
      <c r="B10" s="18" t="s">
        <v>48</v>
      </c>
      <c r="C10" s="18" t="s">
        <v>49</v>
      </c>
      <c r="D10" s="19" t="str">
        <f>VLOOKUP(C10,[2]Sheet1!$D:$F,3,0)</f>
        <v>4,999.00</v>
      </c>
      <c r="E10" s="18"/>
      <c r="F10" s="19">
        <v>799.84</v>
      </c>
      <c r="G10" s="19">
        <v>399.92</v>
      </c>
      <c r="H10" s="19">
        <v>20</v>
      </c>
      <c r="I10" s="19">
        <v>25</v>
      </c>
      <c r="J10" s="19">
        <v>25</v>
      </c>
      <c r="K10" s="19">
        <v>499.9</v>
      </c>
      <c r="L10" s="19">
        <v>99.98</v>
      </c>
      <c r="M10" s="19">
        <v>12.5</v>
      </c>
      <c r="N10" s="28">
        <v>12.5</v>
      </c>
      <c r="O10" s="19">
        <f t="shared" si="0"/>
        <v>1357.24</v>
      </c>
      <c r="P10" s="19">
        <f t="shared" si="1"/>
        <v>537.4</v>
      </c>
      <c r="Q10" s="19">
        <f t="shared" si="2"/>
        <v>1894.64</v>
      </c>
      <c r="R10" s="31"/>
      <c r="S10" s="31"/>
      <c r="T10" s="31"/>
    </row>
    <row r="11" ht="20" customHeight="1" spans="1:20">
      <c r="A11" s="18">
        <v>7</v>
      </c>
      <c r="B11" s="18" t="s">
        <v>50</v>
      </c>
      <c r="C11" s="18" t="s">
        <v>51</v>
      </c>
      <c r="D11" s="19" t="str">
        <f>VLOOKUP(C11,[2]Sheet1!$D:$F,3,0)</f>
        <v>4,999.00</v>
      </c>
      <c r="E11" s="18"/>
      <c r="F11" s="19">
        <v>799.84</v>
      </c>
      <c r="G11" s="19">
        <v>399.92</v>
      </c>
      <c r="H11" s="19">
        <v>20</v>
      </c>
      <c r="I11" s="19">
        <v>25</v>
      </c>
      <c r="J11" s="19">
        <v>25</v>
      </c>
      <c r="K11" s="19">
        <v>499.9</v>
      </c>
      <c r="L11" s="19">
        <v>99.98</v>
      </c>
      <c r="M11" s="19">
        <v>12.5</v>
      </c>
      <c r="N11" s="28">
        <v>12.5</v>
      </c>
      <c r="O11" s="19">
        <f t="shared" si="0"/>
        <v>1357.24</v>
      </c>
      <c r="P11" s="19">
        <f t="shared" si="1"/>
        <v>537.4</v>
      </c>
      <c r="Q11" s="19">
        <f t="shared" si="2"/>
        <v>1894.64</v>
      </c>
      <c r="R11" s="31"/>
      <c r="S11" s="31"/>
      <c r="T11" s="31"/>
    </row>
    <row r="12" ht="20" customHeight="1" spans="1:20">
      <c r="A12" s="18">
        <v>8</v>
      </c>
      <c r="B12" s="18" t="s">
        <v>76</v>
      </c>
      <c r="C12" s="18" t="s">
        <v>77</v>
      </c>
      <c r="D12" s="19" t="str">
        <f>VLOOKUP(C12,[2]Sheet1!$D:$F,3,0)</f>
        <v>4,999.00</v>
      </c>
      <c r="E12" s="20">
        <v>1700</v>
      </c>
      <c r="F12" s="19">
        <v>799.84</v>
      </c>
      <c r="G12" s="19">
        <v>399.92</v>
      </c>
      <c r="H12" s="19">
        <v>20</v>
      </c>
      <c r="I12" s="19">
        <v>25</v>
      </c>
      <c r="J12" s="19">
        <v>25</v>
      </c>
      <c r="K12" s="19">
        <v>499.9</v>
      </c>
      <c r="L12" s="19">
        <v>99.98</v>
      </c>
      <c r="M12" s="19">
        <v>12.5</v>
      </c>
      <c r="N12" s="28">
        <v>12.5</v>
      </c>
      <c r="O12" s="19">
        <f t="shared" si="0"/>
        <v>1357.24</v>
      </c>
      <c r="P12" s="19">
        <f t="shared" si="1"/>
        <v>537.4</v>
      </c>
      <c r="Q12" s="19">
        <f t="shared" si="2"/>
        <v>1894.64</v>
      </c>
      <c r="R12" s="32">
        <f>E12*5%</f>
        <v>85</v>
      </c>
      <c r="S12" s="32">
        <f>E12*5%</f>
        <v>85</v>
      </c>
      <c r="T12" s="32">
        <f>R12+S12</f>
        <v>170</v>
      </c>
    </row>
    <row r="13" ht="20" customHeight="1" spans="1:20">
      <c r="A13" s="18">
        <v>9</v>
      </c>
      <c r="B13" s="18" t="s">
        <v>54</v>
      </c>
      <c r="C13" s="18" t="s">
        <v>55</v>
      </c>
      <c r="D13" s="19" t="str">
        <f>VLOOKUP(C13,[2]Sheet1!$D:$F,3,0)</f>
        <v>4,999.00</v>
      </c>
      <c r="E13" s="20">
        <v>1700</v>
      </c>
      <c r="F13" s="19">
        <v>799.84</v>
      </c>
      <c r="G13" s="19">
        <v>399.92</v>
      </c>
      <c r="H13" s="19">
        <v>20</v>
      </c>
      <c r="I13" s="19">
        <v>25</v>
      </c>
      <c r="J13" s="19">
        <v>25</v>
      </c>
      <c r="K13" s="19">
        <v>499.9</v>
      </c>
      <c r="L13" s="19">
        <v>99.98</v>
      </c>
      <c r="M13" s="19">
        <v>12.5</v>
      </c>
      <c r="N13" s="28">
        <v>12.5</v>
      </c>
      <c r="O13" s="19">
        <f t="shared" si="0"/>
        <v>1357.24</v>
      </c>
      <c r="P13" s="19">
        <f t="shared" si="1"/>
        <v>537.4</v>
      </c>
      <c r="Q13" s="19">
        <f t="shared" si="2"/>
        <v>1894.64</v>
      </c>
      <c r="R13" s="32">
        <f>E13*5%</f>
        <v>85</v>
      </c>
      <c r="S13" s="32">
        <f>E13*5%</f>
        <v>85</v>
      </c>
      <c r="T13" s="32">
        <f>R13+S13</f>
        <v>170</v>
      </c>
    </row>
    <row r="14" ht="20" customHeight="1" spans="1:20">
      <c r="A14" s="18">
        <v>10</v>
      </c>
      <c r="B14" s="18" t="s">
        <v>80</v>
      </c>
      <c r="C14" s="18" t="s">
        <v>81</v>
      </c>
      <c r="D14" s="19" t="str">
        <f>VLOOKUP(C14,[2]Sheet1!$D:$F,3,0)</f>
        <v>4,999.00</v>
      </c>
      <c r="E14" s="18"/>
      <c r="F14" s="19">
        <v>799.84</v>
      </c>
      <c r="G14" s="19">
        <v>399.92</v>
      </c>
      <c r="H14" s="19">
        <v>20</v>
      </c>
      <c r="I14" s="19">
        <v>25</v>
      </c>
      <c r="J14" s="19">
        <v>25</v>
      </c>
      <c r="K14" s="19">
        <v>499.9</v>
      </c>
      <c r="L14" s="19">
        <v>99.98</v>
      </c>
      <c r="M14" s="19">
        <v>12.5</v>
      </c>
      <c r="N14" s="28">
        <v>12.5</v>
      </c>
      <c r="O14" s="19">
        <f t="shared" si="0"/>
        <v>1357.24</v>
      </c>
      <c r="P14" s="19">
        <f t="shared" si="1"/>
        <v>537.4</v>
      </c>
      <c r="Q14" s="19">
        <f t="shared" si="2"/>
        <v>1894.64</v>
      </c>
      <c r="R14" s="31"/>
      <c r="S14" s="31"/>
      <c r="T14" s="31"/>
    </row>
    <row r="15" ht="20" customHeight="1" spans="1:20">
      <c r="A15" s="18">
        <v>11</v>
      </c>
      <c r="B15" s="18" t="s">
        <v>64</v>
      </c>
      <c r="C15" s="18" t="s">
        <v>65</v>
      </c>
      <c r="D15" s="19" t="str">
        <f>VLOOKUP(C15,[2]Sheet1!$D:$F,3,0)</f>
        <v>4,999.00</v>
      </c>
      <c r="E15" s="18"/>
      <c r="F15" s="19">
        <v>799.84</v>
      </c>
      <c r="G15" s="19">
        <v>399.92</v>
      </c>
      <c r="H15" s="19">
        <v>20</v>
      </c>
      <c r="I15" s="19">
        <v>25</v>
      </c>
      <c r="J15" s="19">
        <v>25</v>
      </c>
      <c r="K15" s="19">
        <v>499.9</v>
      </c>
      <c r="L15" s="19">
        <v>99.98</v>
      </c>
      <c r="M15" s="19">
        <v>12.5</v>
      </c>
      <c r="N15" s="28">
        <v>12.5</v>
      </c>
      <c r="O15" s="19">
        <f t="shared" ref="O15:O25" si="3">F15+H15+I15+K15+M15</f>
        <v>1357.24</v>
      </c>
      <c r="P15" s="19">
        <f t="shared" ref="P15:P25" si="4">G15+J15+L15+N15</f>
        <v>537.4</v>
      </c>
      <c r="Q15" s="19">
        <f t="shared" ref="Q15:Q25" si="5">O15+P15</f>
        <v>1894.64</v>
      </c>
      <c r="R15" s="31"/>
      <c r="S15" s="31"/>
      <c r="T15" s="31"/>
    </row>
    <row r="16" ht="20" customHeight="1" spans="1:20">
      <c r="A16" s="18">
        <v>12</v>
      </c>
      <c r="B16" s="18" t="s">
        <v>82</v>
      </c>
      <c r="C16" s="18" t="s">
        <v>83</v>
      </c>
      <c r="D16" s="19" t="str">
        <f>VLOOKUP(C16,[2]Sheet1!$D:$F,3,0)</f>
        <v>4,999.00</v>
      </c>
      <c r="E16" s="18"/>
      <c r="F16" s="19">
        <v>799.84</v>
      </c>
      <c r="G16" s="19">
        <v>399.92</v>
      </c>
      <c r="H16" s="19">
        <v>20</v>
      </c>
      <c r="I16" s="19">
        <v>25</v>
      </c>
      <c r="J16" s="19">
        <v>25</v>
      </c>
      <c r="K16" s="19">
        <v>499.9</v>
      </c>
      <c r="L16" s="19">
        <v>99.98</v>
      </c>
      <c r="M16" s="19">
        <v>12.5</v>
      </c>
      <c r="N16" s="28">
        <v>12.5</v>
      </c>
      <c r="O16" s="19">
        <f t="shared" si="3"/>
        <v>1357.24</v>
      </c>
      <c r="P16" s="19">
        <f t="shared" si="4"/>
        <v>537.4</v>
      </c>
      <c r="Q16" s="19">
        <f t="shared" si="5"/>
        <v>1894.64</v>
      </c>
      <c r="R16" s="31"/>
      <c r="S16" s="31"/>
      <c r="T16" s="31"/>
    </row>
    <row r="17" customFormat="1" ht="20" customHeight="1" spans="1:20">
      <c r="A17" s="18">
        <v>13</v>
      </c>
      <c r="B17" s="18" t="s">
        <v>85</v>
      </c>
      <c r="C17" s="18" t="s">
        <v>86</v>
      </c>
      <c r="D17" s="19" t="str">
        <f>VLOOKUP(C17,[2]Sheet1!$D:$F,3,0)</f>
        <v>4,999.00</v>
      </c>
      <c r="E17" s="18"/>
      <c r="F17" s="19">
        <v>799.84</v>
      </c>
      <c r="G17" s="19">
        <v>399.92</v>
      </c>
      <c r="H17" s="19">
        <v>20</v>
      </c>
      <c r="I17" s="19">
        <v>25</v>
      </c>
      <c r="J17" s="19">
        <v>25</v>
      </c>
      <c r="K17" s="19">
        <v>499.9</v>
      </c>
      <c r="L17" s="19">
        <v>99.98</v>
      </c>
      <c r="M17" s="19">
        <v>12.5</v>
      </c>
      <c r="N17" s="28">
        <v>12.5</v>
      </c>
      <c r="O17" s="19">
        <f t="shared" si="3"/>
        <v>1357.24</v>
      </c>
      <c r="P17" s="19">
        <f t="shared" si="4"/>
        <v>537.4</v>
      </c>
      <c r="Q17" s="19">
        <f t="shared" si="5"/>
        <v>1894.64</v>
      </c>
      <c r="R17" s="31"/>
      <c r="S17" s="31"/>
      <c r="T17" s="31"/>
    </row>
    <row r="18" customFormat="1" ht="20" customHeight="1" spans="1:20">
      <c r="A18" s="18">
        <v>14</v>
      </c>
      <c r="B18" s="18" t="s">
        <v>89</v>
      </c>
      <c r="C18" s="18" t="s">
        <v>90</v>
      </c>
      <c r="D18" s="19" t="str">
        <f>VLOOKUP(C18,[2]Sheet1!$D:$F,3,0)</f>
        <v>4,999.00</v>
      </c>
      <c r="E18" s="18"/>
      <c r="F18" s="19">
        <v>799.84</v>
      </c>
      <c r="G18" s="19">
        <v>399.92</v>
      </c>
      <c r="H18" s="19">
        <v>20</v>
      </c>
      <c r="I18" s="19">
        <v>25</v>
      </c>
      <c r="J18" s="19">
        <v>25</v>
      </c>
      <c r="K18" s="19">
        <v>499.9</v>
      </c>
      <c r="L18" s="19">
        <v>99.98</v>
      </c>
      <c r="M18" s="19">
        <v>12.5</v>
      </c>
      <c r="N18" s="28">
        <v>12.5</v>
      </c>
      <c r="O18" s="19">
        <f t="shared" si="3"/>
        <v>1357.24</v>
      </c>
      <c r="P18" s="19">
        <f t="shared" si="4"/>
        <v>537.4</v>
      </c>
      <c r="Q18" s="19">
        <f t="shared" si="5"/>
        <v>1894.64</v>
      </c>
      <c r="R18" s="31"/>
      <c r="S18" s="31"/>
      <c r="T18" s="31"/>
    </row>
    <row r="19" ht="20" customHeight="1" spans="1:20">
      <c r="A19" s="18">
        <v>15</v>
      </c>
      <c r="B19" s="21" t="s">
        <v>40</v>
      </c>
      <c r="C19" s="18" t="s">
        <v>41</v>
      </c>
      <c r="D19" s="19" t="str">
        <f>VLOOKUP(C19,[2]Sheet1!$D:$F,3,0)</f>
        <v>4,999.00</v>
      </c>
      <c r="E19" s="22"/>
      <c r="F19" s="19">
        <v>799.84</v>
      </c>
      <c r="G19" s="19">
        <v>399.92</v>
      </c>
      <c r="H19" s="19">
        <v>20</v>
      </c>
      <c r="I19" s="19">
        <v>25</v>
      </c>
      <c r="J19" s="19">
        <v>25</v>
      </c>
      <c r="K19" s="19">
        <v>499.9</v>
      </c>
      <c r="L19" s="19">
        <v>99.98</v>
      </c>
      <c r="M19" s="19">
        <v>12.5</v>
      </c>
      <c r="N19" s="28">
        <v>12.5</v>
      </c>
      <c r="O19" s="19">
        <f t="shared" si="3"/>
        <v>1357.24</v>
      </c>
      <c r="P19" s="19">
        <f t="shared" si="4"/>
        <v>537.4</v>
      </c>
      <c r="Q19" s="19">
        <f t="shared" si="5"/>
        <v>1894.64</v>
      </c>
      <c r="R19" s="31"/>
      <c r="S19" s="31"/>
      <c r="T19" s="31"/>
    </row>
    <row r="20" customFormat="1" ht="20" customHeight="1" spans="1:20">
      <c r="A20" s="18">
        <v>16</v>
      </c>
      <c r="B20" s="18" t="s">
        <v>66</v>
      </c>
      <c r="C20" s="18" t="s">
        <v>67</v>
      </c>
      <c r="D20" s="19" t="str">
        <f>VLOOKUP(C20,[2]Sheet1!$D:$F,3,0)</f>
        <v>4,999.00</v>
      </c>
      <c r="E20" s="22"/>
      <c r="F20" s="19">
        <v>799.84</v>
      </c>
      <c r="G20" s="19">
        <v>399.92</v>
      </c>
      <c r="H20" s="19">
        <v>20</v>
      </c>
      <c r="I20" s="19">
        <v>25</v>
      </c>
      <c r="J20" s="19">
        <v>25</v>
      </c>
      <c r="K20" s="19">
        <v>499.9</v>
      </c>
      <c r="L20" s="19">
        <v>99.98</v>
      </c>
      <c r="M20" s="19">
        <v>12.5</v>
      </c>
      <c r="N20" s="28">
        <v>12.5</v>
      </c>
      <c r="O20" s="19">
        <f t="shared" si="3"/>
        <v>1357.24</v>
      </c>
      <c r="P20" s="19">
        <f t="shared" si="4"/>
        <v>537.4</v>
      </c>
      <c r="Q20" s="19">
        <f t="shared" si="5"/>
        <v>1894.64</v>
      </c>
      <c r="R20" s="31"/>
      <c r="S20" s="31"/>
      <c r="T20" s="31"/>
    </row>
    <row r="21" s="2" customFormat="1" ht="20" customHeight="1" spans="1:20">
      <c r="A21" s="18">
        <v>17</v>
      </c>
      <c r="B21" s="18" t="s">
        <v>97</v>
      </c>
      <c r="C21" s="18" t="s">
        <v>98</v>
      </c>
      <c r="D21" s="19" t="str">
        <f>VLOOKUP(C21,[2]Sheet1!$D:$F,3,0)</f>
        <v>4,999.00</v>
      </c>
      <c r="E21" s="18"/>
      <c r="F21" s="19">
        <v>799.84</v>
      </c>
      <c r="G21" s="19">
        <v>399.92</v>
      </c>
      <c r="H21" s="19">
        <v>20</v>
      </c>
      <c r="I21" s="19">
        <v>25</v>
      </c>
      <c r="J21" s="19">
        <v>25</v>
      </c>
      <c r="K21" s="19">
        <v>499.9</v>
      </c>
      <c r="L21" s="19">
        <v>99.98</v>
      </c>
      <c r="M21" s="19">
        <v>12.5</v>
      </c>
      <c r="N21" s="28">
        <v>12.5</v>
      </c>
      <c r="O21" s="19">
        <f t="shared" si="3"/>
        <v>1357.24</v>
      </c>
      <c r="P21" s="19">
        <f t="shared" si="4"/>
        <v>537.4</v>
      </c>
      <c r="Q21" s="19">
        <f t="shared" si="5"/>
        <v>1894.64</v>
      </c>
      <c r="R21" s="19"/>
      <c r="S21" s="19"/>
      <c r="T21" s="19"/>
    </row>
    <row r="22" s="2" customFormat="1" ht="20" customHeight="1" spans="1:20">
      <c r="A22" s="18">
        <v>18</v>
      </c>
      <c r="B22" s="18" t="s">
        <v>105</v>
      </c>
      <c r="C22" s="18" t="s">
        <v>106</v>
      </c>
      <c r="D22" s="19" t="str">
        <f>VLOOKUP(C22,[2]Sheet1!$D:$F,3,0)</f>
        <v>4,999.00</v>
      </c>
      <c r="E22" s="18"/>
      <c r="F22" s="19">
        <v>799.84</v>
      </c>
      <c r="G22" s="19">
        <v>399.92</v>
      </c>
      <c r="H22" s="19">
        <v>20</v>
      </c>
      <c r="I22" s="19">
        <v>25</v>
      </c>
      <c r="J22" s="19">
        <v>25</v>
      </c>
      <c r="K22" s="19">
        <v>499.9</v>
      </c>
      <c r="L22" s="19">
        <v>99.98</v>
      </c>
      <c r="M22" s="19">
        <v>12.5</v>
      </c>
      <c r="N22" s="28">
        <v>12.5</v>
      </c>
      <c r="O22" s="19">
        <f t="shared" si="3"/>
        <v>1357.24</v>
      </c>
      <c r="P22" s="19">
        <f t="shared" si="4"/>
        <v>537.4</v>
      </c>
      <c r="Q22" s="19">
        <f t="shared" si="5"/>
        <v>1894.64</v>
      </c>
      <c r="R22" s="19"/>
      <c r="S22" s="19"/>
      <c r="T22" s="19"/>
    </row>
    <row r="23" s="2" customFormat="1" ht="20" customHeight="1" spans="1:20">
      <c r="A23" s="18">
        <v>19</v>
      </c>
      <c r="B23" s="18" t="s">
        <v>107</v>
      </c>
      <c r="C23" s="18" t="s">
        <v>108</v>
      </c>
      <c r="D23" s="19" t="str">
        <f>VLOOKUP(C23,[2]Sheet1!$D:$F,3,0)</f>
        <v>4,999.00</v>
      </c>
      <c r="E23" s="18"/>
      <c r="F23" s="19">
        <v>799.84</v>
      </c>
      <c r="G23" s="19">
        <v>399.92</v>
      </c>
      <c r="H23" s="19">
        <v>20</v>
      </c>
      <c r="I23" s="19">
        <v>25</v>
      </c>
      <c r="J23" s="19">
        <v>25</v>
      </c>
      <c r="K23" s="19">
        <v>499.9</v>
      </c>
      <c r="L23" s="19">
        <v>99.98</v>
      </c>
      <c r="M23" s="19">
        <v>12.5</v>
      </c>
      <c r="N23" s="28">
        <v>12.5</v>
      </c>
      <c r="O23" s="19">
        <f t="shared" si="3"/>
        <v>1357.24</v>
      </c>
      <c r="P23" s="19">
        <f t="shared" si="4"/>
        <v>537.4</v>
      </c>
      <c r="Q23" s="19">
        <f t="shared" si="5"/>
        <v>1894.64</v>
      </c>
      <c r="R23" s="19"/>
      <c r="S23" s="19"/>
      <c r="T23" s="19"/>
    </row>
    <row r="24" s="2" customFormat="1" ht="20" customHeight="1" spans="1:20">
      <c r="A24" s="18">
        <v>20</v>
      </c>
      <c r="B24" s="18" t="s">
        <v>62</v>
      </c>
      <c r="C24" s="18" t="s">
        <v>63</v>
      </c>
      <c r="D24" s="19" t="s">
        <v>110</v>
      </c>
      <c r="E24" s="18"/>
      <c r="F24" s="19"/>
      <c r="G24" s="19"/>
      <c r="H24" s="19"/>
      <c r="I24" s="19"/>
      <c r="J24" s="19"/>
      <c r="K24" s="19"/>
      <c r="L24" s="19"/>
      <c r="M24" s="23">
        <v>9.07</v>
      </c>
      <c r="N24" s="28"/>
      <c r="O24" s="19">
        <v>9.07</v>
      </c>
      <c r="P24" s="19">
        <v>0</v>
      </c>
      <c r="Q24" s="19">
        <v>9.07</v>
      </c>
      <c r="R24" s="19"/>
      <c r="S24" s="19"/>
      <c r="T24" s="19"/>
    </row>
    <row r="25" s="2" customFormat="1" ht="20" customHeight="1" spans="1:20">
      <c r="A25" s="18">
        <v>21</v>
      </c>
      <c r="B25" s="18" t="s">
        <v>30</v>
      </c>
      <c r="C25" s="18" t="s">
        <v>31</v>
      </c>
      <c r="D25" s="19" t="s">
        <v>112</v>
      </c>
      <c r="E25" s="18"/>
      <c r="F25" s="19"/>
      <c r="G25" s="19"/>
      <c r="H25" s="19"/>
      <c r="I25" s="19"/>
      <c r="J25" s="19"/>
      <c r="K25" s="19"/>
      <c r="L25" s="19"/>
      <c r="M25" s="23">
        <v>3.57</v>
      </c>
      <c r="N25" s="28"/>
      <c r="O25" s="19">
        <v>3.57</v>
      </c>
      <c r="P25" s="19">
        <v>0</v>
      </c>
      <c r="Q25" s="19">
        <v>3.57</v>
      </c>
      <c r="R25" s="19"/>
      <c r="S25" s="19"/>
      <c r="T25" s="19"/>
    </row>
    <row r="26" s="2" customFormat="1" ht="20" customHeight="1" spans="1:20">
      <c r="A26" s="18">
        <v>22</v>
      </c>
      <c r="B26" s="18" t="s">
        <v>115</v>
      </c>
      <c r="C26" s="52" t="s">
        <v>116</v>
      </c>
      <c r="D26" s="19" t="s">
        <v>29</v>
      </c>
      <c r="E26" s="18"/>
      <c r="F26" s="19">
        <v>799.84</v>
      </c>
      <c r="G26" s="19">
        <v>399.92</v>
      </c>
      <c r="H26" s="19">
        <v>20</v>
      </c>
      <c r="I26" s="19">
        <v>25</v>
      </c>
      <c r="J26" s="19">
        <v>25</v>
      </c>
      <c r="K26" s="19">
        <v>499.9</v>
      </c>
      <c r="L26" s="19">
        <v>99.98</v>
      </c>
      <c r="M26" s="23">
        <v>12.5</v>
      </c>
      <c r="N26" s="28">
        <v>12.5</v>
      </c>
      <c r="O26" s="19">
        <v>1357.24</v>
      </c>
      <c r="P26" s="19">
        <v>537.4</v>
      </c>
      <c r="Q26" s="19">
        <v>1894.64</v>
      </c>
      <c r="R26" s="19"/>
      <c r="S26" s="19"/>
      <c r="T26" s="19"/>
    </row>
    <row r="27" s="2" customFormat="1" ht="20" customHeight="1" spans="1:20">
      <c r="A27" s="18">
        <v>23</v>
      </c>
      <c r="B27" s="18" t="s">
        <v>117</v>
      </c>
      <c r="C27" s="52" t="s">
        <v>118</v>
      </c>
      <c r="D27" s="19" t="s">
        <v>29</v>
      </c>
      <c r="E27" s="18"/>
      <c r="F27" s="19">
        <v>799.84</v>
      </c>
      <c r="G27" s="19">
        <v>399.92</v>
      </c>
      <c r="H27" s="19">
        <v>20</v>
      </c>
      <c r="I27" s="19">
        <v>25</v>
      </c>
      <c r="J27" s="19">
        <v>25</v>
      </c>
      <c r="K27" s="19">
        <v>499.9</v>
      </c>
      <c r="L27" s="19">
        <v>99.98</v>
      </c>
      <c r="M27" s="23">
        <v>12.5</v>
      </c>
      <c r="N27" s="28">
        <v>12.5</v>
      </c>
      <c r="O27" s="19">
        <v>1357.24</v>
      </c>
      <c r="P27" s="19">
        <v>537.4</v>
      </c>
      <c r="Q27" s="19">
        <v>1894.64</v>
      </c>
      <c r="R27" s="19"/>
      <c r="S27" s="19"/>
      <c r="T27" s="19"/>
    </row>
    <row r="28" customFormat="1" ht="20" customHeight="1" spans="1:20">
      <c r="A28" s="18" t="s">
        <v>14</v>
      </c>
      <c r="B28" s="18"/>
      <c r="C28" s="18"/>
      <c r="D28" s="18"/>
      <c r="E28" s="18"/>
      <c r="F28" s="24">
        <f>SUM(F5:F27)</f>
        <v>16796.64</v>
      </c>
      <c r="G28" s="24">
        <f t="shared" ref="G28:T28" si="6">SUM(G5:G27)</f>
        <v>8398.32</v>
      </c>
      <c r="H28" s="24">
        <f t="shared" si="6"/>
        <v>420</v>
      </c>
      <c r="I28" s="24">
        <f t="shared" si="6"/>
        <v>525</v>
      </c>
      <c r="J28" s="24">
        <f t="shared" si="6"/>
        <v>525</v>
      </c>
      <c r="K28" s="24">
        <f t="shared" si="6"/>
        <v>10497.9</v>
      </c>
      <c r="L28" s="24">
        <f t="shared" si="6"/>
        <v>2099.58</v>
      </c>
      <c r="M28" s="24">
        <f t="shared" si="6"/>
        <v>275.14</v>
      </c>
      <c r="N28" s="24">
        <f t="shared" si="6"/>
        <v>262.5</v>
      </c>
      <c r="O28" s="24">
        <f t="shared" si="6"/>
        <v>28514.68</v>
      </c>
      <c r="P28" s="24">
        <f t="shared" si="6"/>
        <v>11285.4</v>
      </c>
      <c r="Q28" s="24">
        <f t="shared" si="6"/>
        <v>39800.08</v>
      </c>
      <c r="R28" s="24">
        <f t="shared" si="6"/>
        <v>170</v>
      </c>
      <c r="S28" s="24">
        <f t="shared" si="6"/>
        <v>170</v>
      </c>
      <c r="T28" s="24">
        <f t="shared" si="6"/>
        <v>340</v>
      </c>
    </row>
    <row r="31" spans="3:8">
      <c r="C31" s="25"/>
      <c r="D31" s="25"/>
      <c r="E31" s="2"/>
      <c r="F31" s="2"/>
      <c r="G31" s="2"/>
      <c r="H31" s="2"/>
    </row>
    <row r="32" spans="5:5">
      <c r="E32" s="26"/>
    </row>
  </sheetData>
  <autoFilter xmlns:etc="http://www.wps.cn/officeDocument/2017/etCustomData" ref="A4:T28" etc:filterBottomFollowUsedRange="0">
    <extLst/>
  </autoFilter>
  <mergeCells count="16">
    <mergeCell ref="A1:T1"/>
    <mergeCell ref="A2:T2"/>
    <mergeCell ref="F3:G3"/>
    <mergeCell ref="I3:J3"/>
    <mergeCell ref="K3:L3"/>
    <mergeCell ref="M3:N3"/>
    <mergeCell ref="O3:P3"/>
    <mergeCell ref="R3:S3"/>
    <mergeCell ref="A28:E28"/>
    <mergeCell ref="A3:A4"/>
    <mergeCell ref="B3:B4"/>
    <mergeCell ref="C3:C4"/>
    <mergeCell ref="D3:D4"/>
    <mergeCell ref="E3:E4"/>
    <mergeCell ref="Q3:Q4"/>
    <mergeCell ref="T3:T4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tabSelected="1" zoomScale="90" zoomScaleNormal="90" workbookViewId="0">
      <pane ySplit="4" topLeftCell="A5" activePane="bottomLeft" state="frozen"/>
      <selection/>
      <selection pane="bottomLeft" activeCell="Q31" sqref="Q31"/>
    </sheetView>
  </sheetViews>
  <sheetFormatPr defaultColWidth="9" defaultRowHeight="13.5"/>
  <cols>
    <col min="1" max="1" width="6.88333333333333" style="2" customWidth="1"/>
    <col min="2" max="2" width="16" style="2" customWidth="1"/>
    <col min="3" max="3" width="21.8833333333333" style="2" customWidth="1"/>
    <col min="4" max="4" width="11.6333333333333" style="2" customWidth="1"/>
    <col min="5" max="5" width="10" style="2" customWidth="1"/>
    <col min="6" max="7" width="10.775" style="3"/>
    <col min="8" max="8" width="10.5" style="3" customWidth="1"/>
    <col min="9" max="10" width="9" style="3"/>
    <col min="11" max="12" width="11.025" style="3" customWidth="1"/>
    <col min="13" max="13" width="11.6333333333333" style="3" customWidth="1"/>
    <col min="14" max="14" width="11.6333333333333" style="4" customWidth="1"/>
    <col min="15" max="16" width="11.5" style="3"/>
    <col min="17" max="17" width="10.775" style="3"/>
    <col min="18" max="20" width="9" style="5"/>
  </cols>
  <sheetData>
    <row r="1" s="1" customFormat="1" ht="25.5" spans="1:20">
      <c r="A1" s="6" t="s">
        <v>119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1" customFormat="1" ht="19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42" customHeight="1" spans="1:20">
      <c r="A3" s="8" t="s">
        <v>2</v>
      </c>
      <c r="B3" s="9" t="s">
        <v>3</v>
      </c>
      <c r="C3" s="9" t="s">
        <v>4</v>
      </c>
      <c r="D3" s="10" t="s">
        <v>71</v>
      </c>
      <c r="E3" s="10" t="s">
        <v>100</v>
      </c>
      <c r="F3" s="11" t="s">
        <v>9</v>
      </c>
      <c r="G3" s="12"/>
      <c r="H3" s="11" t="s">
        <v>10</v>
      </c>
      <c r="I3" s="11" t="s">
        <v>11</v>
      </c>
      <c r="J3" s="11"/>
      <c r="K3" s="12" t="s">
        <v>12</v>
      </c>
      <c r="L3" s="12"/>
      <c r="M3" s="12" t="s">
        <v>13</v>
      </c>
      <c r="N3" s="12"/>
      <c r="O3" s="11" t="s">
        <v>14</v>
      </c>
      <c r="P3" s="11"/>
      <c r="Q3" s="12" t="s">
        <v>15</v>
      </c>
      <c r="R3" s="11" t="s">
        <v>101</v>
      </c>
      <c r="S3" s="12"/>
      <c r="T3" s="30" t="s">
        <v>102</v>
      </c>
    </row>
    <row r="4" s="1" customFormat="1" ht="24" spans="1:20">
      <c r="A4" s="13"/>
      <c r="B4" s="14"/>
      <c r="C4" s="14"/>
      <c r="D4" s="15"/>
      <c r="E4" s="15"/>
      <c r="F4" s="16" t="s">
        <v>16</v>
      </c>
      <c r="G4" s="17" t="s">
        <v>17</v>
      </c>
      <c r="H4" s="16" t="s">
        <v>18</v>
      </c>
      <c r="I4" s="16" t="s">
        <v>19</v>
      </c>
      <c r="J4" s="17" t="s">
        <v>20</v>
      </c>
      <c r="K4" s="16" t="s">
        <v>21</v>
      </c>
      <c r="L4" s="17" t="s">
        <v>22</v>
      </c>
      <c r="M4" s="16" t="s">
        <v>23</v>
      </c>
      <c r="N4" s="17" t="s">
        <v>24</v>
      </c>
      <c r="O4" s="27" t="s">
        <v>25</v>
      </c>
      <c r="P4" s="27" t="s">
        <v>26</v>
      </c>
      <c r="Q4" s="12"/>
      <c r="R4" s="16" t="s">
        <v>103</v>
      </c>
      <c r="S4" s="17" t="s">
        <v>104</v>
      </c>
      <c r="T4" s="30"/>
    </row>
    <row r="5" ht="20" customHeight="1" spans="1:20">
      <c r="A5" s="18">
        <v>1</v>
      </c>
      <c r="B5" s="18" t="s">
        <v>34</v>
      </c>
      <c r="C5" s="18" t="s">
        <v>35</v>
      </c>
      <c r="D5" s="19" t="str">
        <f>VLOOKUP(C5,[2]Sheet1!$D:$F,3,0)</f>
        <v>4,999.00</v>
      </c>
      <c r="E5" s="18"/>
      <c r="F5" s="19">
        <v>799.84</v>
      </c>
      <c r="G5" s="19">
        <v>399.92</v>
      </c>
      <c r="H5" s="19">
        <v>20</v>
      </c>
      <c r="I5" s="19">
        <v>25</v>
      </c>
      <c r="J5" s="19">
        <v>25</v>
      </c>
      <c r="K5" s="19">
        <v>499.9</v>
      </c>
      <c r="L5" s="19">
        <v>99.98</v>
      </c>
      <c r="M5" s="19">
        <v>12.5</v>
      </c>
      <c r="N5" s="28">
        <v>12.5</v>
      </c>
      <c r="O5" s="19">
        <f>F5+H5+I5+K5+M5</f>
        <v>1357.24</v>
      </c>
      <c r="P5" s="19">
        <f>G5+J5+L5+N5</f>
        <v>537.4</v>
      </c>
      <c r="Q5" s="19">
        <f>O5+P5</f>
        <v>1894.64</v>
      </c>
      <c r="R5" s="31"/>
      <c r="S5" s="31"/>
      <c r="T5" s="31"/>
    </row>
    <row r="6" ht="20" customHeight="1" spans="1:20">
      <c r="A6" s="18">
        <v>2</v>
      </c>
      <c r="B6" s="18" t="s">
        <v>36</v>
      </c>
      <c r="C6" s="18" t="s">
        <v>37</v>
      </c>
      <c r="D6" s="19" t="str">
        <f>VLOOKUP(C6,[2]Sheet1!$D:$F,3,0)</f>
        <v>4,999.00</v>
      </c>
      <c r="E6" s="18"/>
      <c r="F6" s="19">
        <v>799.84</v>
      </c>
      <c r="G6" s="19">
        <v>399.92</v>
      </c>
      <c r="H6" s="19">
        <v>20</v>
      </c>
      <c r="I6" s="19">
        <v>25</v>
      </c>
      <c r="J6" s="19">
        <v>25</v>
      </c>
      <c r="K6" s="19">
        <v>499.9</v>
      </c>
      <c r="L6" s="19">
        <v>99.98</v>
      </c>
      <c r="M6" s="19">
        <v>12.5</v>
      </c>
      <c r="N6" s="28">
        <v>12.5</v>
      </c>
      <c r="O6" s="19">
        <f t="shared" ref="O6:O28" si="0">F6+H6+I6+K6+M6</f>
        <v>1357.24</v>
      </c>
      <c r="P6" s="19">
        <f t="shared" ref="P6:P28" si="1">G6+J6+L6+N6</f>
        <v>537.4</v>
      </c>
      <c r="Q6" s="19">
        <f t="shared" ref="Q6:Q28" si="2">O6+P6</f>
        <v>1894.64</v>
      </c>
      <c r="R6" s="31"/>
      <c r="S6" s="31"/>
      <c r="T6" s="31"/>
    </row>
    <row r="7" ht="20" customHeight="1" spans="1:20">
      <c r="A7" s="18">
        <v>3</v>
      </c>
      <c r="B7" s="18" t="s">
        <v>38</v>
      </c>
      <c r="C7" s="18" t="s">
        <v>39</v>
      </c>
      <c r="D7" s="19" t="str">
        <f>VLOOKUP(C7,[2]Sheet1!$D:$F,3,0)</f>
        <v>4,999.00</v>
      </c>
      <c r="E7" s="18"/>
      <c r="F7" s="19">
        <v>799.84</v>
      </c>
      <c r="G7" s="19">
        <v>399.92</v>
      </c>
      <c r="H7" s="19">
        <v>20</v>
      </c>
      <c r="I7" s="19">
        <v>25</v>
      </c>
      <c r="J7" s="19">
        <v>25</v>
      </c>
      <c r="K7" s="19">
        <v>499.9</v>
      </c>
      <c r="L7" s="19">
        <v>99.98</v>
      </c>
      <c r="M7" s="19">
        <v>12.5</v>
      </c>
      <c r="N7" s="28">
        <v>12.5</v>
      </c>
      <c r="O7" s="19">
        <f t="shared" si="0"/>
        <v>1357.24</v>
      </c>
      <c r="P7" s="19">
        <f t="shared" si="1"/>
        <v>537.4</v>
      </c>
      <c r="Q7" s="19">
        <f t="shared" si="2"/>
        <v>1894.64</v>
      </c>
      <c r="R7" s="31"/>
      <c r="S7" s="31"/>
      <c r="T7" s="31"/>
    </row>
    <row r="8" ht="20" customHeight="1" spans="1:20">
      <c r="A8" s="18">
        <v>4</v>
      </c>
      <c r="B8" s="18" t="s">
        <v>42</v>
      </c>
      <c r="C8" s="18" t="s">
        <v>43</v>
      </c>
      <c r="D8" s="19" t="str">
        <f>VLOOKUP(C8,[2]Sheet1!$D:$F,3,0)</f>
        <v>4,999.00</v>
      </c>
      <c r="E8" s="18"/>
      <c r="F8" s="19">
        <v>799.84</v>
      </c>
      <c r="G8" s="19">
        <v>399.92</v>
      </c>
      <c r="H8" s="19">
        <v>20</v>
      </c>
      <c r="I8" s="19">
        <v>25</v>
      </c>
      <c r="J8" s="19">
        <v>25</v>
      </c>
      <c r="K8" s="19">
        <v>499.9</v>
      </c>
      <c r="L8" s="19">
        <v>99.98</v>
      </c>
      <c r="M8" s="19">
        <v>12.5</v>
      </c>
      <c r="N8" s="28">
        <v>12.5</v>
      </c>
      <c r="O8" s="19">
        <f t="shared" si="0"/>
        <v>1357.24</v>
      </c>
      <c r="P8" s="19">
        <f t="shared" si="1"/>
        <v>537.4</v>
      </c>
      <c r="Q8" s="19">
        <f t="shared" si="2"/>
        <v>1894.64</v>
      </c>
      <c r="R8" s="31"/>
      <c r="S8" s="31"/>
      <c r="T8" s="31"/>
    </row>
    <row r="9" ht="20" customHeight="1" spans="1:20">
      <c r="A9" s="18">
        <v>5</v>
      </c>
      <c r="B9" s="18" t="s">
        <v>44</v>
      </c>
      <c r="C9" s="18" t="s">
        <v>45</v>
      </c>
      <c r="D9" s="19" t="str">
        <f>VLOOKUP(C9,[2]Sheet1!$D:$F,3,0)</f>
        <v>4,999.00</v>
      </c>
      <c r="E9" s="18"/>
      <c r="F9" s="19">
        <v>799.84</v>
      </c>
      <c r="G9" s="19">
        <v>399.92</v>
      </c>
      <c r="H9" s="19">
        <v>20</v>
      </c>
      <c r="I9" s="19">
        <v>25</v>
      </c>
      <c r="J9" s="19">
        <v>25</v>
      </c>
      <c r="K9" s="19">
        <v>499.9</v>
      </c>
      <c r="L9" s="19">
        <v>99.98</v>
      </c>
      <c r="M9" s="19">
        <v>12.5</v>
      </c>
      <c r="N9" s="28">
        <v>12.5</v>
      </c>
      <c r="O9" s="19">
        <f t="shared" si="0"/>
        <v>1357.24</v>
      </c>
      <c r="P9" s="19">
        <f t="shared" si="1"/>
        <v>537.4</v>
      </c>
      <c r="Q9" s="19">
        <f t="shared" si="2"/>
        <v>1894.64</v>
      </c>
      <c r="R9" s="31"/>
      <c r="S9" s="31"/>
      <c r="T9" s="31"/>
    </row>
    <row r="10" ht="20" customHeight="1" spans="1:20">
      <c r="A10" s="18">
        <v>6</v>
      </c>
      <c r="B10" s="18" t="s">
        <v>48</v>
      </c>
      <c r="C10" s="18" t="s">
        <v>49</v>
      </c>
      <c r="D10" s="19" t="str">
        <f>VLOOKUP(C10,[2]Sheet1!$D:$F,3,0)</f>
        <v>4,999.00</v>
      </c>
      <c r="E10" s="18"/>
      <c r="F10" s="19">
        <v>799.84</v>
      </c>
      <c r="G10" s="19">
        <v>399.92</v>
      </c>
      <c r="H10" s="19">
        <v>20</v>
      </c>
      <c r="I10" s="19">
        <v>25</v>
      </c>
      <c r="J10" s="19">
        <v>25</v>
      </c>
      <c r="K10" s="19">
        <v>499.9</v>
      </c>
      <c r="L10" s="19">
        <v>99.98</v>
      </c>
      <c r="M10" s="19">
        <v>12.5</v>
      </c>
      <c r="N10" s="28">
        <v>12.5</v>
      </c>
      <c r="O10" s="19">
        <f t="shared" si="0"/>
        <v>1357.24</v>
      </c>
      <c r="P10" s="19">
        <f t="shared" si="1"/>
        <v>537.4</v>
      </c>
      <c r="Q10" s="19">
        <f t="shared" si="2"/>
        <v>1894.64</v>
      </c>
      <c r="R10" s="31"/>
      <c r="S10" s="31"/>
      <c r="T10" s="31"/>
    </row>
    <row r="11" ht="20" customHeight="1" spans="1:20">
      <c r="A11" s="18">
        <v>7</v>
      </c>
      <c r="B11" s="18" t="s">
        <v>50</v>
      </c>
      <c r="C11" s="18" t="s">
        <v>51</v>
      </c>
      <c r="D11" s="19" t="str">
        <f>VLOOKUP(C11,[2]Sheet1!$D:$F,3,0)</f>
        <v>4,999.00</v>
      </c>
      <c r="E11" s="18"/>
      <c r="F11" s="19">
        <v>799.84</v>
      </c>
      <c r="G11" s="19">
        <v>399.92</v>
      </c>
      <c r="H11" s="19">
        <v>20</v>
      </c>
      <c r="I11" s="19">
        <v>25</v>
      </c>
      <c r="J11" s="19">
        <v>25</v>
      </c>
      <c r="K11" s="19">
        <v>499.9</v>
      </c>
      <c r="L11" s="19">
        <v>99.98</v>
      </c>
      <c r="M11" s="19">
        <v>12.5</v>
      </c>
      <c r="N11" s="28">
        <v>12.5</v>
      </c>
      <c r="O11" s="19">
        <f t="shared" si="0"/>
        <v>1357.24</v>
      </c>
      <c r="P11" s="19">
        <f t="shared" si="1"/>
        <v>537.4</v>
      </c>
      <c r="Q11" s="19">
        <f t="shared" si="2"/>
        <v>1894.64</v>
      </c>
      <c r="R11" s="31"/>
      <c r="S11" s="31"/>
      <c r="T11" s="31"/>
    </row>
    <row r="12" ht="20" customHeight="1" spans="1:20">
      <c r="A12" s="18">
        <v>8</v>
      </c>
      <c r="B12" s="18" t="s">
        <v>76</v>
      </c>
      <c r="C12" s="18" t="s">
        <v>77</v>
      </c>
      <c r="D12" s="19" t="str">
        <f>VLOOKUP(C12,[2]Sheet1!$D:$F,3,0)</f>
        <v>4,999.00</v>
      </c>
      <c r="E12" s="20">
        <v>1700</v>
      </c>
      <c r="F12" s="19">
        <v>799.84</v>
      </c>
      <c r="G12" s="19">
        <v>399.92</v>
      </c>
      <c r="H12" s="19">
        <v>20</v>
      </c>
      <c r="I12" s="19">
        <v>25</v>
      </c>
      <c r="J12" s="19">
        <v>25</v>
      </c>
      <c r="K12" s="19">
        <v>499.9</v>
      </c>
      <c r="L12" s="19">
        <v>99.98</v>
      </c>
      <c r="M12" s="19">
        <v>12.5</v>
      </c>
      <c r="N12" s="28">
        <v>12.5</v>
      </c>
      <c r="O12" s="19">
        <f t="shared" si="0"/>
        <v>1357.24</v>
      </c>
      <c r="P12" s="19">
        <f t="shared" si="1"/>
        <v>537.4</v>
      </c>
      <c r="Q12" s="19">
        <f t="shared" si="2"/>
        <v>1894.64</v>
      </c>
      <c r="R12" s="32">
        <f>E12*5%</f>
        <v>85</v>
      </c>
      <c r="S12" s="32">
        <f>E12*5%</f>
        <v>85</v>
      </c>
      <c r="T12" s="32">
        <f>R12+S12</f>
        <v>170</v>
      </c>
    </row>
    <row r="13" ht="20" customHeight="1" spans="1:20">
      <c r="A13" s="18">
        <v>9</v>
      </c>
      <c r="B13" s="18" t="s">
        <v>54</v>
      </c>
      <c r="C13" s="18" t="s">
        <v>55</v>
      </c>
      <c r="D13" s="19" t="str">
        <f>VLOOKUP(C13,[2]Sheet1!$D:$F,3,0)</f>
        <v>4,999.00</v>
      </c>
      <c r="E13" s="20">
        <v>1700</v>
      </c>
      <c r="F13" s="19">
        <v>799.84</v>
      </c>
      <c r="G13" s="19">
        <v>399.92</v>
      </c>
      <c r="H13" s="19">
        <v>20</v>
      </c>
      <c r="I13" s="19">
        <v>25</v>
      </c>
      <c r="J13" s="19">
        <v>25</v>
      </c>
      <c r="K13" s="19">
        <v>499.9</v>
      </c>
      <c r="L13" s="19">
        <v>99.98</v>
      </c>
      <c r="M13" s="19">
        <v>12.5</v>
      </c>
      <c r="N13" s="28">
        <v>12.5</v>
      </c>
      <c r="O13" s="19">
        <f t="shared" si="0"/>
        <v>1357.24</v>
      </c>
      <c r="P13" s="19">
        <f t="shared" si="1"/>
        <v>537.4</v>
      </c>
      <c r="Q13" s="19">
        <f t="shared" si="2"/>
        <v>1894.64</v>
      </c>
      <c r="R13" s="32">
        <f>E13*5%</f>
        <v>85</v>
      </c>
      <c r="S13" s="32">
        <f>E13*5%</f>
        <v>85</v>
      </c>
      <c r="T13" s="32">
        <f>R13+S13</f>
        <v>170</v>
      </c>
    </row>
    <row r="14" ht="20" customHeight="1" spans="1:20">
      <c r="A14" s="18">
        <v>10</v>
      </c>
      <c r="B14" s="18" t="s">
        <v>80</v>
      </c>
      <c r="C14" s="18" t="s">
        <v>81</v>
      </c>
      <c r="D14" s="19" t="str">
        <f>VLOOKUP(C14,[2]Sheet1!$D:$F,3,0)</f>
        <v>4,999.00</v>
      </c>
      <c r="E14" s="18"/>
      <c r="F14" s="19">
        <v>799.84</v>
      </c>
      <c r="G14" s="19">
        <v>399.92</v>
      </c>
      <c r="H14" s="19">
        <v>20</v>
      </c>
      <c r="I14" s="19">
        <v>25</v>
      </c>
      <c r="J14" s="19">
        <v>25</v>
      </c>
      <c r="K14" s="19">
        <v>499.9</v>
      </c>
      <c r="L14" s="19">
        <v>99.98</v>
      </c>
      <c r="M14" s="19">
        <v>12.5</v>
      </c>
      <c r="N14" s="28">
        <v>12.5</v>
      </c>
      <c r="O14" s="19">
        <f t="shared" si="0"/>
        <v>1357.24</v>
      </c>
      <c r="P14" s="19">
        <f t="shared" si="1"/>
        <v>537.4</v>
      </c>
      <c r="Q14" s="19">
        <f t="shared" si="2"/>
        <v>1894.64</v>
      </c>
      <c r="R14" s="31"/>
      <c r="S14" s="31"/>
      <c r="T14" s="31"/>
    </row>
    <row r="15" ht="20" customHeight="1" spans="1:20">
      <c r="A15" s="18">
        <v>11</v>
      </c>
      <c r="B15" s="18" t="s">
        <v>64</v>
      </c>
      <c r="C15" s="18" t="s">
        <v>65</v>
      </c>
      <c r="D15" s="19" t="str">
        <f>VLOOKUP(C15,[2]Sheet1!$D:$F,3,0)</f>
        <v>4,999.00</v>
      </c>
      <c r="E15" s="18"/>
      <c r="F15" s="19">
        <v>799.84</v>
      </c>
      <c r="G15" s="19">
        <v>399.92</v>
      </c>
      <c r="H15" s="19">
        <v>20</v>
      </c>
      <c r="I15" s="19">
        <v>25</v>
      </c>
      <c r="J15" s="19">
        <v>25</v>
      </c>
      <c r="K15" s="19">
        <v>499.9</v>
      </c>
      <c r="L15" s="19">
        <v>99.98</v>
      </c>
      <c r="M15" s="19">
        <v>12.5</v>
      </c>
      <c r="N15" s="28">
        <v>12.5</v>
      </c>
      <c r="O15" s="19">
        <f t="shared" si="0"/>
        <v>1357.24</v>
      </c>
      <c r="P15" s="19">
        <f t="shared" si="1"/>
        <v>537.4</v>
      </c>
      <c r="Q15" s="19">
        <f t="shared" si="2"/>
        <v>1894.64</v>
      </c>
      <c r="R15" s="31"/>
      <c r="S15" s="31"/>
      <c r="T15" s="31"/>
    </row>
    <row r="16" ht="20" customHeight="1" spans="1:20">
      <c r="A16" s="18">
        <v>12</v>
      </c>
      <c r="B16" s="18" t="s">
        <v>82</v>
      </c>
      <c r="C16" s="18" t="s">
        <v>83</v>
      </c>
      <c r="D16" s="19" t="str">
        <f>VLOOKUP(C16,[2]Sheet1!$D:$F,3,0)</f>
        <v>4,999.00</v>
      </c>
      <c r="E16" s="18"/>
      <c r="F16" s="19">
        <v>799.84</v>
      </c>
      <c r="G16" s="19">
        <v>399.92</v>
      </c>
      <c r="H16" s="19">
        <v>20</v>
      </c>
      <c r="I16" s="19">
        <v>25</v>
      </c>
      <c r="J16" s="19">
        <v>25</v>
      </c>
      <c r="K16" s="19">
        <v>499.9</v>
      </c>
      <c r="L16" s="19">
        <v>99.98</v>
      </c>
      <c r="M16" s="19">
        <v>12.5</v>
      </c>
      <c r="N16" s="28">
        <v>12.5</v>
      </c>
      <c r="O16" s="19">
        <f t="shared" si="0"/>
        <v>1357.24</v>
      </c>
      <c r="P16" s="19">
        <f t="shared" si="1"/>
        <v>537.4</v>
      </c>
      <c r="Q16" s="19">
        <f t="shared" si="2"/>
        <v>1894.64</v>
      </c>
      <c r="R16" s="31"/>
      <c r="S16" s="31"/>
      <c r="T16" s="31"/>
    </row>
    <row r="17" customFormat="1" ht="20" customHeight="1" spans="1:20">
      <c r="A17" s="18">
        <v>13</v>
      </c>
      <c r="B17" s="18" t="s">
        <v>85</v>
      </c>
      <c r="C17" s="18" t="s">
        <v>86</v>
      </c>
      <c r="D17" s="19" t="str">
        <f>VLOOKUP(C17,[2]Sheet1!$D:$F,3,0)</f>
        <v>4,999.00</v>
      </c>
      <c r="E17" s="18"/>
      <c r="F17" s="19">
        <v>799.84</v>
      </c>
      <c r="G17" s="19">
        <v>399.92</v>
      </c>
      <c r="H17" s="19">
        <v>20</v>
      </c>
      <c r="I17" s="19">
        <v>25</v>
      </c>
      <c r="J17" s="19">
        <v>25</v>
      </c>
      <c r="K17" s="19">
        <v>499.9</v>
      </c>
      <c r="L17" s="19">
        <v>99.98</v>
      </c>
      <c r="M17" s="19">
        <v>12.5</v>
      </c>
      <c r="N17" s="28">
        <v>12.5</v>
      </c>
      <c r="O17" s="19">
        <f t="shared" si="0"/>
        <v>1357.24</v>
      </c>
      <c r="P17" s="19">
        <f t="shared" si="1"/>
        <v>537.4</v>
      </c>
      <c r="Q17" s="19">
        <f t="shared" si="2"/>
        <v>1894.64</v>
      </c>
      <c r="R17" s="31"/>
      <c r="S17" s="31"/>
      <c r="T17" s="31"/>
    </row>
    <row r="18" customFormat="1" ht="20" customHeight="1" spans="1:20">
      <c r="A18" s="18">
        <v>14</v>
      </c>
      <c r="B18" s="18" t="s">
        <v>89</v>
      </c>
      <c r="C18" s="18" t="s">
        <v>90</v>
      </c>
      <c r="D18" s="19" t="str">
        <f>VLOOKUP(C18,[2]Sheet1!$D:$F,3,0)</f>
        <v>4,999.00</v>
      </c>
      <c r="E18" s="18"/>
      <c r="F18" s="19">
        <v>799.84</v>
      </c>
      <c r="G18" s="19">
        <v>399.92</v>
      </c>
      <c r="H18" s="19">
        <v>20</v>
      </c>
      <c r="I18" s="19">
        <v>25</v>
      </c>
      <c r="J18" s="19">
        <v>25</v>
      </c>
      <c r="K18" s="19">
        <v>499.9</v>
      </c>
      <c r="L18" s="19">
        <v>99.98</v>
      </c>
      <c r="M18" s="19">
        <v>12.5</v>
      </c>
      <c r="N18" s="28">
        <v>12.5</v>
      </c>
      <c r="O18" s="19">
        <f t="shared" si="0"/>
        <v>1357.24</v>
      </c>
      <c r="P18" s="19">
        <f t="shared" si="1"/>
        <v>537.4</v>
      </c>
      <c r="Q18" s="19">
        <f t="shared" si="2"/>
        <v>1894.64</v>
      </c>
      <c r="R18" s="31"/>
      <c r="S18" s="31"/>
      <c r="T18" s="31"/>
    </row>
    <row r="19" ht="20" customHeight="1" spans="1:20">
      <c r="A19" s="18">
        <v>15</v>
      </c>
      <c r="B19" s="21" t="s">
        <v>40</v>
      </c>
      <c r="C19" s="18" t="s">
        <v>41</v>
      </c>
      <c r="D19" s="19" t="str">
        <f>VLOOKUP(C19,[2]Sheet1!$D:$F,3,0)</f>
        <v>4,999.00</v>
      </c>
      <c r="E19" s="22"/>
      <c r="F19" s="19">
        <v>799.84</v>
      </c>
      <c r="G19" s="19">
        <v>399.92</v>
      </c>
      <c r="H19" s="19">
        <v>20</v>
      </c>
      <c r="I19" s="19">
        <v>25</v>
      </c>
      <c r="J19" s="19">
        <v>25</v>
      </c>
      <c r="K19" s="19">
        <v>499.9</v>
      </c>
      <c r="L19" s="19">
        <v>99.98</v>
      </c>
      <c r="M19" s="19">
        <v>12.5</v>
      </c>
      <c r="N19" s="28">
        <v>12.5</v>
      </c>
      <c r="O19" s="19">
        <f t="shared" si="0"/>
        <v>1357.24</v>
      </c>
      <c r="P19" s="19">
        <f t="shared" si="1"/>
        <v>537.4</v>
      </c>
      <c r="Q19" s="19">
        <f t="shared" si="2"/>
        <v>1894.64</v>
      </c>
      <c r="R19" s="31"/>
      <c r="S19" s="31"/>
      <c r="T19" s="31"/>
    </row>
    <row r="20" customFormat="1" ht="20" customHeight="1" spans="1:20">
      <c r="A20" s="18">
        <v>16</v>
      </c>
      <c r="B20" s="18" t="s">
        <v>66</v>
      </c>
      <c r="C20" s="18" t="s">
        <v>67</v>
      </c>
      <c r="D20" s="19" t="str">
        <f>VLOOKUP(C20,[2]Sheet1!$D:$F,3,0)</f>
        <v>4,999.00</v>
      </c>
      <c r="E20" s="22"/>
      <c r="F20" s="19">
        <v>799.84</v>
      </c>
      <c r="G20" s="19">
        <v>399.92</v>
      </c>
      <c r="H20" s="19">
        <v>20</v>
      </c>
      <c r="I20" s="19">
        <v>25</v>
      </c>
      <c r="J20" s="19">
        <v>25</v>
      </c>
      <c r="K20" s="19">
        <v>499.9</v>
      </c>
      <c r="L20" s="19">
        <v>99.98</v>
      </c>
      <c r="M20" s="19">
        <v>12.5</v>
      </c>
      <c r="N20" s="28">
        <v>12.5</v>
      </c>
      <c r="O20" s="19">
        <f t="shared" si="0"/>
        <v>1357.24</v>
      </c>
      <c r="P20" s="19">
        <f t="shared" si="1"/>
        <v>537.4</v>
      </c>
      <c r="Q20" s="19">
        <f t="shared" si="2"/>
        <v>1894.64</v>
      </c>
      <c r="R20" s="31"/>
      <c r="S20" s="31"/>
      <c r="T20" s="31"/>
    </row>
    <row r="21" s="2" customFormat="1" ht="20" customHeight="1" spans="1:20">
      <c r="A21" s="18">
        <v>17</v>
      </c>
      <c r="B21" s="18" t="s">
        <v>97</v>
      </c>
      <c r="C21" s="18" t="s">
        <v>98</v>
      </c>
      <c r="D21" s="19" t="str">
        <f>VLOOKUP(C21,[2]Sheet1!$D:$F,3,0)</f>
        <v>4,999.00</v>
      </c>
      <c r="E21" s="18"/>
      <c r="F21" s="19">
        <v>799.84</v>
      </c>
      <c r="G21" s="19">
        <v>399.92</v>
      </c>
      <c r="H21" s="19">
        <v>20</v>
      </c>
      <c r="I21" s="19">
        <v>25</v>
      </c>
      <c r="J21" s="19">
        <v>25</v>
      </c>
      <c r="K21" s="19">
        <v>499.9</v>
      </c>
      <c r="L21" s="19">
        <v>99.98</v>
      </c>
      <c r="M21" s="19">
        <v>12.5</v>
      </c>
      <c r="N21" s="28">
        <v>12.5</v>
      </c>
      <c r="O21" s="19">
        <f t="shared" si="0"/>
        <v>1357.24</v>
      </c>
      <c r="P21" s="19">
        <f t="shared" si="1"/>
        <v>537.4</v>
      </c>
      <c r="Q21" s="19">
        <f t="shared" si="2"/>
        <v>1894.64</v>
      </c>
      <c r="R21" s="19"/>
      <c r="S21" s="19"/>
      <c r="T21" s="19"/>
    </row>
    <row r="22" s="2" customFormat="1" ht="20" customHeight="1" spans="1:20">
      <c r="A22" s="18">
        <v>18</v>
      </c>
      <c r="B22" s="18" t="s">
        <v>105</v>
      </c>
      <c r="C22" s="18" t="s">
        <v>106</v>
      </c>
      <c r="D22" s="19" t="str">
        <f>VLOOKUP(C22,[2]Sheet1!$D:$F,3,0)</f>
        <v>4,999.00</v>
      </c>
      <c r="E22" s="18"/>
      <c r="F22" s="19">
        <v>799.84</v>
      </c>
      <c r="G22" s="19">
        <v>399.92</v>
      </c>
      <c r="H22" s="19">
        <v>20</v>
      </c>
      <c r="I22" s="19">
        <v>25</v>
      </c>
      <c r="J22" s="19">
        <v>25</v>
      </c>
      <c r="K22" s="19">
        <v>499.9</v>
      </c>
      <c r="L22" s="19">
        <v>99.98</v>
      </c>
      <c r="M22" s="19">
        <v>12.5</v>
      </c>
      <c r="N22" s="28">
        <v>12.5</v>
      </c>
      <c r="O22" s="19">
        <f t="shared" si="0"/>
        <v>1357.24</v>
      </c>
      <c r="P22" s="19">
        <f t="shared" si="1"/>
        <v>537.4</v>
      </c>
      <c r="Q22" s="19">
        <f t="shared" si="2"/>
        <v>1894.64</v>
      </c>
      <c r="R22" s="19"/>
      <c r="S22" s="19"/>
      <c r="T22" s="19"/>
    </row>
    <row r="23" s="2" customFormat="1" ht="20" customHeight="1" spans="1:20">
      <c r="A23" s="18">
        <v>19</v>
      </c>
      <c r="B23" s="18" t="s">
        <v>107</v>
      </c>
      <c r="C23" s="18" t="s">
        <v>108</v>
      </c>
      <c r="D23" s="19" t="str">
        <f>VLOOKUP(C23,[2]Sheet1!$D:$F,3,0)</f>
        <v>4,999.00</v>
      </c>
      <c r="E23" s="18"/>
      <c r="F23" s="19">
        <v>799.84</v>
      </c>
      <c r="G23" s="19">
        <v>399.92</v>
      </c>
      <c r="H23" s="19">
        <v>20</v>
      </c>
      <c r="I23" s="19">
        <v>25</v>
      </c>
      <c r="J23" s="19">
        <v>25</v>
      </c>
      <c r="K23" s="19">
        <v>499.9</v>
      </c>
      <c r="L23" s="19">
        <v>99.98</v>
      </c>
      <c r="M23" s="19">
        <v>12.5</v>
      </c>
      <c r="N23" s="28">
        <v>12.5</v>
      </c>
      <c r="O23" s="19">
        <f t="shared" si="0"/>
        <v>1357.24</v>
      </c>
      <c r="P23" s="19">
        <f t="shared" si="1"/>
        <v>537.4</v>
      </c>
      <c r="Q23" s="19">
        <f t="shared" si="2"/>
        <v>1894.64</v>
      </c>
      <c r="R23" s="19"/>
      <c r="S23" s="19"/>
      <c r="T23" s="19"/>
    </row>
    <row r="24" s="2" customFormat="1" ht="20" customHeight="1" spans="1:20">
      <c r="A24" s="18">
        <v>20</v>
      </c>
      <c r="B24" s="18" t="s">
        <v>62</v>
      </c>
      <c r="C24" s="18" t="s">
        <v>63</v>
      </c>
      <c r="D24" s="19" t="s">
        <v>110</v>
      </c>
      <c r="E24" s="18"/>
      <c r="F24" s="19"/>
      <c r="G24" s="19"/>
      <c r="H24" s="19"/>
      <c r="I24" s="19"/>
      <c r="J24" s="19"/>
      <c r="K24" s="19"/>
      <c r="L24" s="19"/>
      <c r="M24" s="23">
        <v>9.07</v>
      </c>
      <c r="N24" s="28"/>
      <c r="O24" s="19">
        <f t="shared" si="0"/>
        <v>9.07</v>
      </c>
      <c r="P24" s="19">
        <f t="shared" si="1"/>
        <v>0</v>
      </c>
      <c r="Q24" s="19">
        <f t="shared" si="2"/>
        <v>9.07</v>
      </c>
      <c r="R24" s="19"/>
      <c r="S24" s="19"/>
      <c r="T24" s="19"/>
    </row>
    <row r="25" s="2" customFormat="1" ht="20" customHeight="1" spans="1:20">
      <c r="A25" s="18">
        <v>21</v>
      </c>
      <c r="B25" s="18" t="s">
        <v>30</v>
      </c>
      <c r="C25" s="18" t="s">
        <v>31</v>
      </c>
      <c r="D25" s="19" t="s">
        <v>112</v>
      </c>
      <c r="E25" s="18"/>
      <c r="F25" s="19"/>
      <c r="G25" s="19"/>
      <c r="H25" s="19"/>
      <c r="I25" s="19"/>
      <c r="J25" s="19"/>
      <c r="K25" s="19"/>
      <c r="L25" s="19"/>
      <c r="M25" s="23">
        <v>3.57</v>
      </c>
      <c r="N25" s="28"/>
      <c r="O25" s="19">
        <f t="shared" si="0"/>
        <v>3.57</v>
      </c>
      <c r="P25" s="19">
        <f t="shared" si="1"/>
        <v>0</v>
      </c>
      <c r="Q25" s="19">
        <f t="shared" si="2"/>
        <v>3.57</v>
      </c>
      <c r="R25" s="19"/>
      <c r="S25" s="19"/>
      <c r="T25" s="19"/>
    </row>
    <row r="26" s="2" customFormat="1" ht="20" customHeight="1" spans="1:20">
      <c r="A26" s="18">
        <v>22</v>
      </c>
      <c r="B26" s="18" t="s">
        <v>115</v>
      </c>
      <c r="C26" s="52" t="s">
        <v>116</v>
      </c>
      <c r="D26" s="19" t="s">
        <v>29</v>
      </c>
      <c r="E26" s="18"/>
      <c r="F26" s="19">
        <v>799.84</v>
      </c>
      <c r="G26" s="19">
        <v>399.92</v>
      </c>
      <c r="H26" s="19">
        <v>20</v>
      </c>
      <c r="I26" s="19">
        <v>25</v>
      </c>
      <c r="J26" s="19">
        <v>25</v>
      </c>
      <c r="K26" s="19">
        <v>499.9</v>
      </c>
      <c r="L26" s="19">
        <v>99.98</v>
      </c>
      <c r="M26" s="23">
        <v>12.5</v>
      </c>
      <c r="N26" s="28">
        <v>12.5</v>
      </c>
      <c r="O26" s="19">
        <f t="shared" si="0"/>
        <v>1357.24</v>
      </c>
      <c r="P26" s="19">
        <f t="shared" si="1"/>
        <v>537.4</v>
      </c>
      <c r="Q26" s="19">
        <f t="shared" si="2"/>
        <v>1894.64</v>
      </c>
      <c r="R26" s="19"/>
      <c r="S26" s="19"/>
      <c r="T26" s="19"/>
    </row>
    <row r="27" s="2" customFormat="1" ht="20" customHeight="1" spans="1:20">
      <c r="A27" s="18">
        <v>23</v>
      </c>
      <c r="B27" s="18" t="s">
        <v>117</v>
      </c>
      <c r="C27" s="52" t="s">
        <v>118</v>
      </c>
      <c r="D27" s="19" t="s">
        <v>29</v>
      </c>
      <c r="E27" s="18"/>
      <c r="F27" s="19">
        <v>799.84</v>
      </c>
      <c r="G27" s="19">
        <v>399.92</v>
      </c>
      <c r="H27" s="19">
        <v>20</v>
      </c>
      <c r="I27" s="19">
        <v>25</v>
      </c>
      <c r="J27" s="19">
        <v>25</v>
      </c>
      <c r="K27" s="19">
        <v>499.9</v>
      </c>
      <c r="L27" s="19">
        <v>99.98</v>
      </c>
      <c r="M27" s="23">
        <v>12.5</v>
      </c>
      <c r="N27" s="28">
        <v>12.5</v>
      </c>
      <c r="O27" s="19">
        <f t="shared" si="0"/>
        <v>1357.24</v>
      </c>
      <c r="P27" s="19">
        <f t="shared" si="1"/>
        <v>537.4</v>
      </c>
      <c r="Q27" s="19">
        <f t="shared" si="2"/>
        <v>1894.64</v>
      </c>
      <c r="R27" s="19"/>
      <c r="S27" s="19"/>
      <c r="T27" s="19"/>
    </row>
    <row r="28" customFormat="1" ht="20" customHeight="1" spans="1:21">
      <c r="A28" s="18">
        <v>24</v>
      </c>
      <c r="B28" s="18" t="s">
        <v>52</v>
      </c>
      <c r="C28" s="52" t="s">
        <v>53</v>
      </c>
      <c r="D28" s="19">
        <v>1843.69</v>
      </c>
      <c r="E28" s="23"/>
      <c r="F28" s="23"/>
      <c r="G28" s="23"/>
      <c r="H28" s="23"/>
      <c r="I28" s="23"/>
      <c r="J28" s="23"/>
      <c r="K28" s="23"/>
      <c r="L28" s="23"/>
      <c r="M28" s="29">
        <f>4.61*4</f>
        <v>18.44</v>
      </c>
      <c r="N28" s="19"/>
      <c r="O28" s="19">
        <f t="shared" si="0"/>
        <v>18.44</v>
      </c>
      <c r="P28" s="19">
        <f t="shared" si="1"/>
        <v>0</v>
      </c>
      <c r="Q28" s="19">
        <f t="shared" si="2"/>
        <v>18.44</v>
      </c>
      <c r="R28" s="33"/>
      <c r="S28" s="33"/>
      <c r="T28" s="33"/>
      <c r="U28" t="s">
        <v>120</v>
      </c>
    </row>
    <row r="29" customFormat="1" ht="20" customHeight="1" spans="1:20">
      <c r="A29" s="18" t="s">
        <v>14</v>
      </c>
      <c r="B29" s="18"/>
      <c r="C29" s="18"/>
      <c r="D29" s="18"/>
      <c r="E29" s="18"/>
      <c r="F29" s="24">
        <f>SUM(F5:F28)</f>
        <v>16796.64</v>
      </c>
      <c r="G29" s="24">
        <f t="shared" ref="G29:T29" si="3">SUM(G5:G28)</f>
        <v>8398.32</v>
      </c>
      <c r="H29" s="24">
        <f t="shared" si="3"/>
        <v>420</v>
      </c>
      <c r="I29" s="24">
        <f t="shared" si="3"/>
        <v>525</v>
      </c>
      <c r="J29" s="24">
        <f t="shared" si="3"/>
        <v>525</v>
      </c>
      <c r="K29" s="24">
        <f t="shared" si="3"/>
        <v>10497.9</v>
      </c>
      <c r="L29" s="24">
        <f t="shared" si="3"/>
        <v>2099.58</v>
      </c>
      <c r="M29" s="24">
        <f t="shared" si="3"/>
        <v>293.58</v>
      </c>
      <c r="N29" s="24">
        <f t="shared" si="3"/>
        <v>262.5</v>
      </c>
      <c r="O29" s="24">
        <f t="shared" si="3"/>
        <v>28533.12</v>
      </c>
      <c r="P29" s="24">
        <f t="shared" si="3"/>
        <v>11285.4</v>
      </c>
      <c r="Q29" s="24">
        <f t="shared" si="3"/>
        <v>39818.52</v>
      </c>
      <c r="R29" s="24">
        <f t="shared" si="3"/>
        <v>170</v>
      </c>
      <c r="S29" s="24">
        <f t="shared" si="3"/>
        <v>170</v>
      </c>
      <c r="T29" s="24">
        <f t="shared" si="3"/>
        <v>340</v>
      </c>
    </row>
    <row r="31" spans="14:14">
      <c r="N31" s="3"/>
    </row>
    <row r="32" spans="3:8">
      <c r="C32" s="25"/>
      <c r="D32" s="25"/>
      <c r="E32" s="2"/>
      <c r="F32" s="2"/>
      <c r="G32" s="2"/>
      <c r="H32" s="2"/>
    </row>
    <row r="33" spans="5:5">
      <c r="E33" s="26"/>
    </row>
  </sheetData>
  <autoFilter xmlns:etc="http://www.wps.cn/officeDocument/2017/etCustomData" ref="A4:T29" etc:filterBottomFollowUsedRange="0">
    <extLst/>
  </autoFilter>
  <mergeCells count="16">
    <mergeCell ref="A1:T1"/>
    <mergeCell ref="A2:T2"/>
    <mergeCell ref="F3:G3"/>
    <mergeCell ref="I3:J3"/>
    <mergeCell ref="K3:L3"/>
    <mergeCell ref="M3:N3"/>
    <mergeCell ref="O3:P3"/>
    <mergeCell ref="R3:S3"/>
    <mergeCell ref="A29:E29"/>
    <mergeCell ref="A3:A4"/>
    <mergeCell ref="B3:B4"/>
    <mergeCell ref="C3:C4"/>
    <mergeCell ref="D3:D4"/>
    <mergeCell ref="E3:E4"/>
    <mergeCell ref="Q3:Q4"/>
    <mergeCell ref="T3:T4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2024.11</vt:lpstr>
      <vt:lpstr>2024.12</vt:lpstr>
      <vt:lpstr>2025.01</vt:lpstr>
      <vt:lpstr>2025.02</vt:lpstr>
      <vt:lpstr>2025.03</vt:lpstr>
      <vt:lpstr>2025.04</vt:lpstr>
      <vt:lpstr>2025.05</vt:lpstr>
      <vt:lpstr>2025.06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joy</cp:lastModifiedBy>
  <dcterms:created xsi:type="dcterms:W3CDTF">2024-12-07T09:12:00Z</dcterms:created>
  <dcterms:modified xsi:type="dcterms:W3CDTF">2025-06-24T09:56:00Z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C49B47324A2F4624A6BE265B192C4E70_13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