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总部" sheetId="3" r:id="rId1"/>
    <sheet name="新大保洁" sheetId="9" r:id="rId2"/>
    <sheet name="昌吉学院" sheetId="10" r:id="rId3"/>
    <sheet name="36中" sheetId="5" r:id="rId4"/>
    <sheet name="石河子管理员" sheetId="12" r:id="rId5"/>
    <sheet name="石河子南区" sheetId="13" r:id="rId6"/>
    <sheet name="石河子新北区" sheetId="14" r:id="rId7"/>
    <sheet name="石河子中区" sheetId="15" r:id="rId8"/>
    <sheet name="新大绿化" sheetId="11" r:id="rId9"/>
    <sheet name="师专" sheetId="8" r:id="rId10"/>
    <sheet name="总工会" sheetId="4" r:id="rId11"/>
    <sheet name="救助站" sheetId="6" r:id="rId12"/>
    <sheet name="八一中学" sheetId="7" r:id="rId13"/>
  </sheets>
  <externalReferences>
    <externalReference r:id="rId15"/>
  </externalReferences>
  <definedNames>
    <definedName name="_xlnm._FilterDatabase" localSheetId="0" hidden="1">总部!$A$4:$BD$163</definedName>
    <definedName name="_xlnm._FilterDatabase" localSheetId="9" hidden="1">师专!$A$1:$BD$163</definedName>
    <definedName name="A">'[1]14、应急厅'!$RL$5</definedName>
    <definedName name="_xlnm._FilterDatabase" localSheetId="3" hidden="1">'36中'!$A$1:$BD$164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<sst xmlns="http://schemas.openxmlformats.org/spreadsheetml/2006/main" count="4063" uniqueCount="922">
  <si>
    <t>新疆区域总部服务中心2025年6月工资表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</si>
  <si>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</si>
  <si>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</si>
  <si>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</si>
  <si>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</si>
  <si>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</si>
  <si>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</si>
  <si>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</si>
  <si>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</si>
  <si>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</si>
  <si>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</si>
  <si>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</si>
  <si>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</si>
  <si>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</si>
  <si>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</si>
  <si>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</si>
  <si>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</si>
  <si>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</si>
  <si>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</si>
  <si>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</si>
  <si>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</si>
  <si>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</si>
  <si>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</si>
  <si>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</si>
  <si>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</si>
  <si>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</si>
  <si>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</si>
  <si>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</si>
  <si>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</si>
  <si>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</si>
  <si>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</si>
  <si>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</si>
  <si>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</si>
  <si>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</si>
  <si>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</si>
  <si>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</si>
  <si>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</si>
  <si>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</si>
  <si>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</si>
  <si>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</si>
  <si>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</si>
  <si>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</si>
  <si>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</si>
  <si>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</si>
  <si>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</si>
  <si>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</si>
  <si>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</si>
  <si>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</si>
  <si>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</si>
  <si>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</si>
  <si>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</si>
  <si>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</si>
  <si>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</si>
  <si>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</si>
  <si>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</si>
  <si>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</si>
  <si>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</si>
  <si>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</si>
  <si>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</si>
  <si>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</si>
  <si>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</si>
  <si>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</si>
  <si>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</si>
  <si>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</si>
  <si>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</si>
  <si>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</si>
  <si>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</si>
  <si>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</si>
  <si>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</si>
  <si>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</si>
  <si>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</si>
  <si>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</si>
  <si>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刘佳伟</t>
  </si>
  <si>
    <t>总经理助理</t>
  </si>
  <si>
    <t>转正</t>
  </si>
  <si>
    <t>否</t>
  </si>
  <si>
    <t>8000</t>
  </si>
  <si>
    <t>常宝轩</t>
  </si>
  <si>
    <t>市场助理</t>
  </si>
  <si>
    <t>余休2个班（1日，2日下午，3日下午，6日）;补休1个班(24日）</t>
  </si>
  <si>
    <t>5000</t>
  </si>
  <si>
    <t>唐新梅</t>
  </si>
  <si>
    <t>人事专员</t>
  </si>
  <si>
    <t>余休1个班（21日）;补休1个班（30日）；</t>
  </si>
  <si>
    <t>4300</t>
  </si>
  <si>
    <t>胡月蕊</t>
  </si>
  <si>
    <t>3900</t>
  </si>
  <si>
    <t>陈松山</t>
  </si>
  <si>
    <t>招聘主管</t>
  </si>
  <si>
    <t>于6月1日转正；</t>
  </si>
  <si>
    <t>5200</t>
  </si>
  <si>
    <t>唐甜甜</t>
  </si>
  <si>
    <t>试用</t>
  </si>
  <si>
    <t>3500</t>
  </si>
  <si>
    <t>甄玉琪</t>
  </si>
  <si>
    <t>总经理</t>
  </si>
  <si>
    <t>12000</t>
  </si>
  <si>
    <t>许鸽鸽</t>
  </si>
  <si>
    <t>人事经理</t>
  </si>
  <si>
    <t>6300</t>
  </si>
  <si>
    <t>克尔曼·吾布力</t>
  </si>
  <si>
    <t>项目经理</t>
  </si>
  <si>
    <t>4400</t>
  </si>
  <si>
    <t>周娟</t>
  </si>
  <si>
    <t>项目主管</t>
  </si>
  <si>
    <t>4700</t>
  </si>
  <si>
    <t>计入新疆图书馆成本</t>
  </si>
  <si>
    <t>吴晓梅</t>
  </si>
  <si>
    <t>李友园</t>
  </si>
  <si>
    <t>项目助理</t>
  </si>
  <si>
    <t>3800</t>
  </si>
  <si>
    <t>古丽加马力·艾买提</t>
  </si>
  <si>
    <t>艾山·吉斯别克</t>
  </si>
  <si>
    <t>樊红芳</t>
  </si>
  <si>
    <t>6600</t>
  </si>
  <si>
    <t>贾晨晨</t>
  </si>
  <si>
    <t>4800</t>
  </si>
  <si>
    <t>周慧敏</t>
  </si>
  <si>
    <t>储备干部</t>
  </si>
  <si>
    <r>
      <rPr>
        <sz val="8"/>
        <color rgb="FF000000"/>
        <rFont val="微软雅黑"/>
        <charset val="134"/>
      </rPr>
      <t xml:space="preserve">①2025年6月3日入职
</t>
    </r>
    <r>
      <rPr>
        <sz val="8"/>
        <color rgb="FF000000"/>
        <rFont val="Calibri"/>
        <charset val="134"/>
      </rPr>
      <t>②</t>
    </r>
    <r>
      <rPr>
        <sz val="8"/>
        <color rgb="FF000000"/>
        <rFont val="微软雅黑"/>
        <charset val="134"/>
      </rPr>
      <t>2025年6月4日请假1天</t>
    </r>
  </si>
  <si>
    <t>XX项目服务中心XX年X月工资表</t>
  </si>
  <si>
    <t>瞿昕</t>
  </si>
  <si>
    <t>离职</t>
  </si>
  <si>
    <t>20号上完班后离职;</t>
  </si>
  <si>
    <t>4500</t>
  </si>
  <si>
    <t>5月工资3230.2元补发在6月工资中；暂不发工资</t>
  </si>
  <si>
    <t>暂不发</t>
  </si>
  <si>
    <t>马靖宇</t>
  </si>
  <si>
    <t>事务助理</t>
  </si>
  <si>
    <t>本月余休4个班（6日，7日，13日，27日，）</t>
  </si>
  <si>
    <t>新疆大学支援每日餐补30元，30*30=900元</t>
  </si>
  <si>
    <t>石河子发</t>
  </si>
  <si>
    <t>张耀之</t>
  </si>
  <si>
    <t>雷亚峰</t>
  </si>
  <si>
    <t>司机</t>
  </si>
  <si>
    <t>0</t>
  </si>
  <si>
    <t>出车15天，每天270元费用，270*15=4050元</t>
  </si>
  <si>
    <t>马玉英</t>
  </si>
  <si>
    <t>刘 芳</t>
  </si>
  <si>
    <t>保洁</t>
  </si>
  <si>
    <t>1号擦玻璃加班.7号.8号古尔邦节擦玻璃加班。13号英语考试加班半天  3500÷30×3.5=408.33元加班费</t>
  </si>
  <si>
    <t>马清秀</t>
  </si>
  <si>
    <t>7号.8号古尔邦节擦玻璃加班 13号英语考试加班半天3500÷30×2.5=291.66元加班费</t>
  </si>
  <si>
    <t>牛建梅</t>
  </si>
  <si>
    <t>13号英语考试加班半天   3500÷30×0.5=58.33元</t>
  </si>
  <si>
    <t>印叔军</t>
  </si>
  <si>
    <t xml:space="preserve">1.3号活动中心加班半天，13号英语考试加班半天。23.26.28.29图书馆加班半天，7个半天等于加班3.5天，其中1.3.23.26.28.29号产生运输费用300元  1500÷30×6=300元;3500÷30*3.5=408.33元加班费  共计408.33+300=708.33元加班费
每月车补1500元
</t>
  </si>
  <si>
    <t>丁 悦</t>
  </si>
  <si>
    <t>1.7.8号擦玻璃加班3天  13号英语考试加班半天3500÷30×3.5=408.33元加班费</t>
  </si>
  <si>
    <t>热尔扎·巴哈达提</t>
  </si>
  <si>
    <t>1号擦玻璃加班一天、7.8号古尔邦擦玻璃加班二天。 13号英语考试加班半天  3500÷30×3.5=408.33元加班费</t>
  </si>
  <si>
    <t>沙惠玲</t>
  </si>
  <si>
    <t>请假1个班，6月29日离职，出勤28个班</t>
  </si>
  <si>
    <t>13号英语考试加班半天  3500÷30×0.5=58.33元，</t>
  </si>
  <si>
    <t>张小红</t>
  </si>
  <si>
    <t>13号英语考试加班半天  3500÷30×0.5=58.33元</t>
  </si>
  <si>
    <t>马 兰（A）</t>
  </si>
  <si>
    <t>7.8号古尔邦节擦玻璃加班。13号英语考试加班半天 3500÷30×2.5=291.66元加班费</t>
  </si>
  <si>
    <t>杨茹红</t>
  </si>
  <si>
    <t>7.8号古尔邦节擦玻璃加班 4.28.29号活动中心加班一天半
13号英语考试加班半天。3500÷30×4=466.66元加班费</t>
  </si>
  <si>
    <t>苏文花</t>
  </si>
  <si>
    <t>7号古尔邦节加班半天   3500÷30×0.5=58.33元</t>
  </si>
  <si>
    <t>田玉芬</t>
  </si>
  <si>
    <t>1.19.24.25.26.27.28.29图书馆半天，13号英语考试加班半天；共计加班4.5天。3500÷30×4.5=525</t>
  </si>
  <si>
    <t>布里恒·玉素提</t>
  </si>
  <si>
    <t>刘春华</t>
  </si>
  <si>
    <t>马发梅</t>
  </si>
  <si>
    <t>7.8号古尔邦节加班擦玻璃，13号英语考试加班半天，共计2.5天    3500÷30×2.5=291.66元加班费</t>
  </si>
  <si>
    <t>马小梅</t>
  </si>
  <si>
    <t>请假1个班（11日）</t>
  </si>
  <si>
    <t>马彦红</t>
  </si>
  <si>
    <t>冶彩霞</t>
  </si>
  <si>
    <t>周金燕</t>
  </si>
  <si>
    <t>，请假0.5个班；6月27离职出勤26个班</t>
  </si>
  <si>
    <t>7.8号古尔邦节加班擦玻璃，13号英语考试加班半天，共计2.5天    3500÷30×2.5=291.66元加班费，</t>
  </si>
  <si>
    <t>张桂珍</t>
  </si>
  <si>
    <t>韩东立</t>
  </si>
  <si>
    <t xml:space="preserve">油补2500元；17.20.24.25.27号图书馆加班半天，13号英语考试加班半天，共计加班3天。3500÷30×3=350元加班费。其中17.20.24.25.27涉及运输费用  2500÷30×5=416.66元运输费
</t>
  </si>
  <si>
    <t>高梅</t>
  </si>
  <si>
    <t>请假1个班（16日）</t>
  </si>
  <si>
    <t>宫继梅</t>
  </si>
  <si>
    <t>张月梅</t>
  </si>
  <si>
    <t>木沙依甫·局玛太</t>
  </si>
  <si>
    <t>车补1000元
1号擦玻璃加班1天，7.8号古尔邦节加班二天，13号英语考试加班半天  22号图书馆加班半天，共计加班4天。3500÷30×4=466.66元加班费
其中22号图书馆加班涉及运输费 1000÷30×1=33.33元</t>
  </si>
  <si>
    <t>云淑媛</t>
  </si>
  <si>
    <t>刘桂云</t>
  </si>
  <si>
    <t>袁建志</t>
  </si>
  <si>
    <t>22-29号因需提前到岗洗地产生运输费用，每日28.5元  共计：28.5×8=228元</t>
  </si>
  <si>
    <t>李琴</t>
  </si>
  <si>
    <t>4.28.29活动中心加班半天，英语考试加班半天，7.8号古尔邦节加班2天。共计4天   3500÷30×4=466.66</t>
  </si>
  <si>
    <t>古丽柯孜.图尼亚孜</t>
  </si>
  <si>
    <t>6月13日离职，出勤12个班</t>
  </si>
  <si>
    <t>李英</t>
  </si>
  <si>
    <t>努尔沙毕.阿德勒拜</t>
  </si>
  <si>
    <t>1号擦玻璃加班一天，7.8号古尔邦节加班擦玻璃，13号英语考试加班半天，共计3.5天    3500÷30×3.5=408.33元加班费</t>
  </si>
  <si>
    <t>孙存英</t>
  </si>
  <si>
    <t>白永花</t>
  </si>
  <si>
    <t>马发夜</t>
  </si>
  <si>
    <t>6.8号古尔邦节加班，17.23图书馆加班半天，13号英语考试加班半天，共计3.5天。   3500÷30×3.5=408.33</t>
  </si>
  <si>
    <t>马志江</t>
  </si>
  <si>
    <t>2500元车补
7.8号古尔邦节加班擦玻璃共计2天    3500÷30×2=233.33元加班费</t>
  </si>
  <si>
    <t>余东来</t>
  </si>
  <si>
    <t xml:space="preserve">13号英语考试加班半天，14号行政楼加班半天 3500÷30×1=116.66元
    </t>
  </si>
  <si>
    <t>马会</t>
  </si>
  <si>
    <t>马艳花</t>
  </si>
  <si>
    <t>阿依古丽·马尔里</t>
  </si>
  <si>
    <t>马存珍</t>
  </si>
  <si>
    <t>6月3日入职</t>
  </si>
  <si>
    <t>吾尼其姑丽·肉孜</t>
  </si>
  <si>
    <t>6月16日入职</t>
  </si>
  <si>
    <t>车补440元</t>
  </si>
  <si>
    <t>关翠芳</t>
  </si>
  <si>
    <t>6月20日入职</t>
  </si>
  <si>
    <t>杨茹梅</t>
  </si>
  <si>
    <t>6月27日入职</t>
  </si>
  <si>
    <t>28.29活动中心加班半天，共计1天   3500÷30×1=116.66</t>
  </si>
  <si>
    <t>王金玲</t>
  </si>
  <si>
    <t>6月29日入职；</t>
  </si>
  <si>
    <t>昌吉项目服务中心2025年6月工资表</t>
  </si>
  <si>
    <t>狄刚</t>
  </si>
  <si>
    <t>马建峰</t>
  </si>
  <si>
    <t>绿化工</t>
  </si>
  <si>
    <t>6月工资调整为3200元</t>
  </si>
  <si>
    <t>3200</t>
  </si>
  <si>
    <t>冯俊跃</t>
  </si>
  <si>
    <t>班德山</t>
  </si>
  <si>
    <t>张立新</t>
  </si>
  <si>
    <t>浇水工</t>
  </si>
  <si>
    <t>6月工资调整为3500元</t>
  </si>
  <si>
    <t>胡树平</t>
  </si>
  <si>
    <t>修剪工</t>
  </si>
  <si>
    <t>赛秀萍</t>
  </si>
  <si>
    <t>6月工资调整为3000元</t>
  </si>
  <si>
    <t>3000</t>
  </si>
  <si>
    <t>孙苗</t>
  </si>
  <si>
    <t>工伤30个班（1-30日）</t>
  </si>
  <si>
    <t>2800</t>
  </si>
  <si>
    <t>此员工工伤，给予员工补贴（还在走审批）</t>
  </si>
  <si>
    <t>姜天旭</t>
  </si>
  <si>
    <t>卢占勇</t>
  </si>
  <si>
    <t>维修工</t>
  </si>
  <si>
    <t>张泽年</t>
  </si>
  <si>
    <t>修建工</t>
  </si>
  <si>
    <t>张子留</t>
  </si>
  <si>
    <t>哈力木努尔·阿达克</t>
  </si>
  <si>
    <t>叶尔德别克·沙依兰别克</t>
  </si>
  <si>
    <t>李勇才</t>
  </si>
  <si>
    <t>李清</t>
  </si>
  <si>
    <t>潘风琴</t>
  </si>
  <si>
    <t>蒋忠孝</t>
  </si>
  <si>
    <t>祖拉力·吾布力哈斯</t>
  </si>
  <si>
    <t>驾驶员</t>
  </si>
  <si>
    <t>36中学项目服务中心2025年6月工资表</t>
  </si>
  <si>
    <t>审核人：唐言泽2025/7/1</t>
  </si>
  <si>
    <t>唐言泽</t>
  </si>
  <si>
    <t>4000</t>
  </si>
  <si>
    <t>拉依汗·沙合都拉</t>
  </si>
  <si>
    <t>面点师</t>
  </si>
  <si>
    <t>2024/8/1</t>
  </si>
  <si>
    <t>项目7.3撤场，7月3天工资6月发放</t>
  </si>
  <si>
    <t>徐芳</t>
  </si>
  <si>
    <t>助理</t>
  </si>
  <si>
    <t>2024/8/2</t>
  </si>
  <si>
    <t>麦麦提艾力·阿吉</t>
  </si>
  <si>
    <t>切配</t>
  </si>
  <si>
    <t>祖拉木·马木提</t>
  </si>
  <si>
    <t>服务员</t>
  </si>
  <si>
    <t>2025.6.9离职</t>
  </si>
  <si>
    <t>麦祖热姆·艾则孜</t>
  </si>
  <si>
    <t>2024/9/10</t>
  </si>
  <si>
    <t>2025.6.19离职</t>
  </si>
  <si>
    <t>依力牙斯·吐尔洪</t>
  </si>
  <si>
    <t>厨师</t>
  </si>
  <si>
    <t>2024/9/9</t>
  </si>
  <si>
    <t>卡地尔·托乎提</t>
  </si>
  <si>
    <t>2024/9/18</t>
  </si>
  <si>
    <t>仝啊伟</t>
  </si>
  <si>
    <t>阿依古丽·阿卜来提</t>
  </si>
  <si>
    <t>陈娜婷</t>
  </si>
  <si>
    <t>石河子项目服务中心2025年6月工资表</t>
  </si>
  <si>
    <t>罗  曼</t>
  </si>
  <si>
    <t>聂珊珊</t>
  </si>
  <si>
    <t>许红鑫</t>
  </si>
  <si>
    <t>周钰翔</t>
  </si>
  <si>
    <t>马燕红</t>
  </si>
  <si>
    <t>邹  洋</t>
  </si>
  <si>
    <r>
      <rPr>
        <sz val="8"/>
        <color rgb="FFFF0000"/>
        <rFont val="Calibri"/>
        <charset val="134"/>
      </rPr>
      <t>①</t>
    </r>
    <r>
      <rPr>
        <sz val="8"/>
        <color rgb="FFFF0000"/>
        <rFont val="微软雅黑"/>
        <charset val="134"/>
      </rPr>
      <t>2025年6月25日下班后离职</t>
    </r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</si>
  <si>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微软雅黑"/>
        <charset val="134"/>
      </rPr>
      <t>2025年6月25日下班后离职</t>
    </r>
  </si>
  <si>
    <t>石河子南区项目服务中心2025年6月工资表</t>
  </si>
  <si>
    <t>马维珍</t>
  </si>
  <si>
    <t>主管</t>
  </si>
  <si>
    <t>严涛</t>
  </si>
  <si>
    <t>陈洁</t>
  </si>
  <si>
    <t>司红梅</t>
  </si>
  <si>
    <t>3-6月推荐奖100元</t>
  </si>
  <si>
    <t>图尔荪古丽·塞麦提</t>
  </si>
  <si>
    <t>张爱江</t>
  </si>
  <si>
    <t>门岗</t>
  </si>
  <si>
    <t>熊杨军</t>
  </si>
  <si>
    <t>吕晓明</t>
  </si>
  <si>
    <t>马彩红</t>
  </si>
  <si>
    <t>宿管</t>
  </si>
  <si>
    <t>蔡凤</t>
  </si>
  <si>
    <t>闫爱军</t>
  </si>
  <si>
    <t>杜建峰</t>
  </si>
  <si>
    <t>何梅</t>
  </si>
  <si>
    <t>侯珍</t>
  </si>
  <si>
    <t>刘玉兰</t>
  </si>
  <si>
    <t>张明明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</si>
  <si>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微软雅黑"/>
        <charset val="134"/>
      </rPr>
      <t xml:space="preserve">3-6月推荐奖100元
</t>
    </r>
    <r>
      <rPr>
        <sz val="8"/>
        <color rgb="FF000000"/>
        <rFont val="Calibri"/>
        <charset val="134"/>
      </rPr>
      <t>②</t>
    </r>
    <r>
      <rPr>
        <sz val="8"/>
        <color rgb="FF000000"/>
        <rFont val="微软雅黑"/>
        <charset val="134"/>
      </rPr>
      <t xml:space="preserve">6月14日博学楼4、6级考试晚上加班：50元
</t>
    </r>
    <r>
      <rPr>
        <sz val="8"/>
        <color rgb="FF000000"/>
        <rFont val="Calibri"/>
        <charset val="134"/>
      </rPr>
      <t>③</t>
    </r>
    <r>
      <rPr>
        <sz val="8"/>
        <color rgb="FF000000"/>
        <rFont val="微软雅黑"/>
        <charset val="134"/>
      </rPr>
      <t xml:space="preserve">到中区17号宿舍楼缺保洁扩岗2300÷30×3=230元 </t>
    </r>
  </si>
  <si>
    <t>沈淑华</t>
  </si>
  <si>
    <t>宗利萍</t>
  </si>
  <si>
    <t>岑爱华</t>
  </si>
  <si>
    <t>李守群</t>
  </si>
  <si>
    <t>因南区杏六缺岗保洁扩岗（6月1日至6月10日）2400÷30×10=800元</t>
  </si>
  <si>
    <t>范金卯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</si>
  <si>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微软雅黑"/>
        <charset val="134"/>
      </rPr>
      <t xml:space="preserve">6月14日博学楼4、6级考试晚上加班：50元
</t>
    </r>
    <r>
      <rPr>
        <sz val="8"/>
        <color rgb="FF000000"/>
        <rFont val="Calibri"/>
        <charset val="134"/>
      </rPr>
      <t>②</t>
    </r>
    <r>
      <rPr>
        <sz val="8"/>
        <color rgb="FF000000"/>
        <rFont val="微软雅黑"/>
        <charset val="134"/>
      </rPr>
      <t>因中区6号宿舍楼缺保洁扩岗（6月4日-26日）800÷30×23=613.33</t>
    </r>
  </si>
  <si>
    <t>马丽</t>
  </si>
  <si>
    <t>王玲</t>
  </si>
  <si>
    <t>孙燕</t>
  </si>
  <si>
    <t>庞娣玲</t>
  </si>
  <si>
    <t>王惠</t>
  </si>
  <si>
    <t>张秀玲</t>
  </si>
  <si>
    <t>王玉萍</t>
  </si>
  <si>
    <t>王洁</t>
  </si>
  <si>
    <t>刘海英</t>
  </si>
  <si>
    <t>杨建萍</t>
  </si>
  <si>
    <t>沈海燕</t>
  </si>
  <si>
    <t>朱红艳</t>
  </si>
  <si>
    <t>龙黎辉</t>
  </si>
  <si>
    <t>朱金英</t>
  </si>
  <si>
    <t>孙玉梅</t>
  </si>
  <si>
    <t>刘旭华</t>
  </si>
  <si>
    <t>邓爱荣</t>
  </si>
  <si>
    <t>陈建丽</t>
  </si>
  <si>
    <t>段友英</t>
  </si>
  <si>
    <t>吕翠平</t>
  </si>
  <si>
    <r>
      <rPr>
        <sz val="8"/>
        <color rgb="FF000000"/>
        <rFont val="Calibri"/>
        <charset val="134"/>
      </rPr>
      <t>①</t>
    </r>
    <r>
      <rPr>
        <sz val="8"/>
        <color rgb="FF000000"/>
        <rFont val="微软雅黑"/>
        <charset val="134"/>
      </rPr>
      <t xml:space="preserve">2间教室100×2=200元
</t>
    </r>
    <r>
      <rPr>
        <sz val="8"/>
        <color rgb="FF000000"/>
        <rFont val="Calibri"/>
        <charset val="134"/>
      </rPr>
      <t>②</t>
    </r>
    <r>
      <rPr>
        <sz val="8"/>
        <color rgb="FF000000"/>
        <rFont val="微软雅黑"/>
        <charset val="134"/>
      </rPr>
      <t>3-6月推荐奖100元</t>
    </r>
  </si>
  <si>
    <t>简梅</t>
  </si>
  <si>
    <t>2025年6月21-30日请病假10天</t>
  </si>
  <si>
    <t>赵春燕</t>
  </si>
  <si>
    <t>李红</t>
  </si>
  <si>
    <t>刘雪莲</t>
  </si>
  <si>
    <t>2间教室100×2=200元</t>
  </si>
  <si>
    <t>叶青</t>
  </si>
  <si>
    <t>甘德英</t>
  </si>
  <si>
    <t>郭江华</t>
  </si>
  <si>
    <t>陶桂兰</t>
  </si>
  <si>
    <t>郑列侠</t>
  </si>
  <si>
    <t>王宏</t>
  </si>
  <si>
    <t>李国胜</t>
  </si>
  <si>
    <t>2025年5月工资有错误，少发了623.33元（1700-1076.67=623.33）</t>
  </si>
  <si>
    <t>王红梅</t>
  </si>
  <si>
    <t>罗华</t>
  </si>
  <si>
    <t>朱爱霞</t>
  </si>
  <si>
    <t>因中区17号宿舍楼缺保洁扩岗（6月11日-15日）2300÷30×5=383.33元</t>
  </si>
  <si>
    <t>刘新东</t>
  </si>
  <si>
    <t>张风香</t>
  </si>
  <si>
    <t>张芳</t>
  </si>
  <si>
    <t>2025年6月26日下班后离职</t>
  </si>
  <si>
    <t>赵金才</t>
  </si>
  <si>
    <t>巴瑞香</t>
  </si>
  <si>
    <t>6月14日博学楼4、6级考试晚上加班：50元</t>
  </si>
  <si>
    <t>孟新彩</t>
  </si>
  <si>
    <t>李静</t>
  </si>
  <si>
    <t>1700</t>
  </si>
  <si>
    <t>周继红</t>
  </si>
  <si>
    <t>1900</t>
  </si>
  <si>
    <t>刘景春</t>
  </si>
  <si>
    <t>刘朝林</t>
  </si>
  <si>
    <t>2300</t>
  </si>
  <si>
    <t>因南区护士学院1号宿舍楼缺保洁扩岗（6月15日-17日）2300÷30×3=230元</t>
  </si>
  <si>
    <t>黄月</t>
  </si>
  <si>
    <t>石河子新北区项目服务中心2025年6月工资表</t>
  </si>
  <si>
    <t>付能英</t>
  </si>
  <si>
    <t>李惠玲</t>
  </si>
  <si>
    <t>2200</t>
  </si>
  <si>
    <t>龙霖</t>
  </si>
  <si>
    <t>陈玲玲</t>
  </si>
  <si>
    <t>米美沙</t>
  </si>
  <si>
    <t>杨俊霞</t>
  </si>
  <si>
    <t>保洁领班</t>
  </si>
  <si>
    <t>2250</t>
  </si>
  <si>
    <t>代班费300元</t>
  </si>
  <si>
    <t>章四华</t>
  </si>
  <si>
    <t>2400</t>
  </si>
  <si>
    <t>盖青爱</t>
  </si>
  <si>
    <t>1600</t>
  </si>
  <si>
    <t>康海元</t>
  </si>
  <si>
    <t>何菊儒</t>
  </si>
  <si>
    <t>郑玉香</t>
  </si>
  <si>
    <t>吴惠芳</t>
  </si>
  <si>
    <t>张艳梅</t>
  </si>
  <si>
    <t>阿依古力</t>
  </si>
  <si>
    <t>程玉梅</t>
  </si>
  <si>
    <t>6月开始上一休一调为上一休二</t>
  </si>
  <si>
    <t>1400</t>
  </si>
  <si>
    <t>王永梅</t>
  </si>
  <si>
    <t>吴子英</t>
  </si>
  <si>
    <t>肖冬梅</t>
  </si>
  <si>
    <t>蔡春涛</t>
  </si>
  <si>
    <t>张艳玲</t>
  </si>
  <si>
    <t>张汝珍</t>
  </si>
  <si>
    <t>朱平</t>
  </si>
  <si>
    <t>6月1-10日按1900元，11-30日按1400发放（1900/1400）</t>
  </si>
  <si>
    <t>1900/1400</t>
  </si>
  <si>
    <t>朱慧丽</t>
  </si>
  <si>
    <t>熊永勤</t>
  </si>
  <si>
    <t>吴文娟</t>
  </si>
  <si>
    <t>张丽丽</t>
  </si>
  <si>
    <t>王玫</t>
  </si>
  <si>
    <t>何丽辉</t>
  </si>
  <si>
    <t>任莉</t>
  </si>
  <si>
    <t>在职</t>
  </si>
  <si>
    <t>海尼古丽</t>
  </si>
  <si>
    <t>胡江华</t>
  </si>
  <si>
    <t>张新燕</t>
  </si>
  <si>
    <t>2500</t>
  </si>
  <si>
    <t>郑书英</t>
  </si>
  <si>
    <t>夏桂荣</t>
  </si>
  <si>
    <t>曹霞</t>
  </si>
  <si>
    <t>闫芳</t>
  </si>
  <si>
    <t>刘东红</t>
  </si>
  <si>
    <t>谢荣</t>
  </si>
  <si>
    <t>桂长玉</t>
  </si>
  <si>
    <t>李美芝</t>
  </si>
  <si>
    <t>刘淑萍</t>
  </si>
  <si>
    <t>孙莉</t>
  </si>
  <si>
    <t>6月2日下班前离职</t>
  </si>
  <si>
    <t>冉伟萍</t>
  </si>
  <si>
    <t>崔云</t>
  </si>
  <si>
    <t>韩荃</t>
  </si>
  <si>
    <t>李晓琴</t>
  </si>
  <si>
    <t>200推荐奖</t>
  </si>
  <si>
    <t>樊新凤</t>
  </si>
  <si>
    <t>李淑平</t>
  </si>
  <si>
    <t>林素侠</t>
  </si>
  <si>
    <t>康新安</t>
  </si>
  <si>
    <t>韩红梅</t>
  </si>
  <si>
    <t>张绍英</t>
  </si>
  <si>
    <t>南区调入</t>
  </si>
  <si>
    <t>马传华</t>
  </si>
  <si>
    <t>杨常英</t>
  </si>
  <si>
    <t>王秀菊</t>
  </si>
  <si>
    <t>张艳丽</t>
  </si>
  <si>
    <t>胡绍华</t>
  </si>
  <si>
    <t>路爱民</t>
  </si>
  <si>
    <t>刘艳玲</t>
  </si>
  <si>
    <t>张秀英</t>
  </si>
  <si>
    <t>6月5日入职；6月11日下班后离职</t>
  </si>
  <si>
    <t>6月11日下班后离职</t>
  </si>
  <si>
    <t>石河子中区项目服务中心2025年6月工资表</t>
  </si>
  <si>
    <t>贺宝珠</t>
  </si>
  <si>
    <t>况勇</t>
  </si>
  <si>
    <t>李春</t>
  </si>
  <si>
    <t>刘芳</t>
  </si>
  <si>
    <t>刘雪梅</t>
  </si>
  <si>
    <t>张海娥</t>
  </si>
  <si>
    <t>王梅</t>
  </si>
  <si>
    <t>张玉静</t>
  </si>
  <si>
    <t>吴文香</t>
  </si>
  <si>
    <t>滕建琼</t>
  </si>
  <si>
    <t>李嘉欣</t>
  </si>
  <si>
    <t>大教室150元×1间=150元，中教室80元×6间=480元，小教室50元×1间=50元
6月另计发工资为：150+480+50=680元</t>
  </si>
  <si>
    <t>顾龙华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</si>
  <si>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>2间大教室100</t>
    </r>
    <r>
      <rPr>
        <sz val="10"/>
        <color rgb="FF000000"/>
        <rFont val="微软雅黑"/>
        <charset val="134"/>
      </rPr>
      <t>×</t>
    </r>
    <r>
      <rPr>
        <sz val="10"/>
        <color theme="1"/>
        <rFont val="微软雅黑"/>
        <charset val="134"/>
      </rPr>
      <t xml:space="preserve">2=200元
</t>
    </r>
    <r>
      <rPr>
        <sz val="10"/>
        <color theme="1"/>
        <rFont val="Calibri"/>
        <charset val="134"/>
      </rPr>
      <t>②</t>
    </r>
    <r>
      <rPr>
        <sz val="10"/>
        <color theme="1"/>
        <rFont val="微软雅黑"/>
        <charset val="134"/>
      </rPr>
      <t>代班费200元</t>
    </r>
  </si>
  <si>
    <t>夜班门岗</t>
  </si>
  <si>
    <t>侯彩霞</t>
  </si>
  <si>
    <t>张海江</t>
  </si>
  <si>
    <t>王隔</t>
  </si>
  <si>
    <t>中教室80元×14间=1120元，小教室50元×1间=50元
6月另计发工资为：（1120+50）=1170元</t>
  </si>
  <si>
    <t>赵雪霞</t>
  </si>
  <si>
    <t>大教室150元×1间=150元，中教室80元×5间=400元，小教室50元×2间=100元
6月另计发：150+400+100=650元</t>
  </si>
  <si>
    <t>杨英奎</t>
  </si>
  <si>
    <t>赵新友</t>
  </si>
  <si>
    <t>李敏</t>
  </si>
  <si>
    <t>李华</t>
  </si>
  <si>
    <t>陈爱敏</t>
  </si>
  <si>
    <t>马玉萍</t>
  </si>
  <si>
    <t>谢国芳</t>
  </si>
  <si>
    <t>门岗兼保洁</t>
  </si>
  <si>
    <t>周陈云</t>
  </si>
  <si>
    <t>井华</t>
  </si>
  <si>
    <t>3-6月推荐奖200元</t>
  </si>
  <si>
    <t>刘明红</t>
  </si>
  <si>
    <t>王怀秀</t>
  </si>
  <si>
    <t>范淑兰</t>
  </si>
  <si>
    <t>尹小菊</t>
  </si>
  <si>
    <t>杭淑萍</t>
  </si>
  <si>
    <t>曹建梅</t>
  </si>
  <si>
    <t>张玉华</t>
  </si>
  <si>
    <t>严玲</t>
  </si>
  <si>
    <t>张惠连</t>
  </si>
  <si>
    <t>苟涛涛</t>
  </si>
  <si>
    <t>王小红</t>
  </si>
  <si>
    <t>王月华</t>
  </si>
  <si>
    <t>齐秋玲</t>
  </si>
  <si>
    <t>范翠玲</t>
  </si>
  <si>
    <t>杨玉香</t>
  </si>
  <si>
    <t>许莉</t>
  </si>
  <si>
    <t>每月代班费200元</t>
  </si>
  <si>
    <t>庄庆兰</t>
  </si>
  <si>
    <t>2025年6月4日下班后离职</t>
  </si>
  <si>
    <t>牛旭玲</t>
  </si>
  <si>
    <t>何勤香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</si>
  <si>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 xml:space="preserve">每月代班费200元
</t>
    </r>
    <r>
      <rPr>
        <sz val="10"/>
        <color theme="1"/>
        <rFont val="Calibri"/>
        <charset val="134"/>
      </rPr>
      <t>②</t>
    </r>
    <r>
      <rPr>
        <sz val="10"/>
        <color theme="1"/>
        <rFont val="微软雅黑"/>
        <charset val="134"/>
      </rPr>
      <t xml:space="preserve">5月工资多发200元，6月工资中扣除
</t>
    </r>
    <r>
      <rPr>
        <sz val="10"/>
        <color theme="1"/>
        <rFont val="Calibri"/>
        <charset val="134"/>
      </rPr>
      <t>③</t>
    </r>
    <r>
      <rPr>
        <sz val="10"/>
        <color theme="1"/>
        <rFont val="微软雅黑"/>
        <charset val="134"/>
      </rPr>
      <t>3-6月推荐奖100元</t>
    </r>
  </si>
  <si>
    <t>刘英</t>
  </si>
  <si>
    <t>范国红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</si>
  <si>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 xml:space="preserve">2间大教室（100元/间）、1间小教室（50元/间）：100×2＋50=250元，
</t>
    </r>
    <r>
      <rPr>
        <sz val="10"/>
        <color theme="1"/>
        <rFont val="Calibri"/>
        <charset val="134"/>
      </rPr>
      <t>②</t>
    </r>
    <r>
      <rPr>
        <sz val="10"/>
        <color rgb="FFFF0000"/>
        <rFont val="微软雅黑"/>
        <charset val="134"/>
      </rPr>
      <t>知行楼减少1名保洁扩岗后，工资扩岗2300</t>
    </r>
    <r>
      <rPr>
        <sz val="10"/>
        <color rgb="FFFF0000"/>
        <rFont val="Arial"/>
        <charset val="134"/>
      </rPr>
      <t>×</t>
    </r>
    <r>
      <rPr>
        <sz val="10"/>
        <color rgb="FFFF0000"/>
        <rFont val="微软雅黑"/>
        <charset val="134"/>
      </rPr>
      <t>0.5=1150元</t>
    </r>
  </si>
  <si>
    <t>邓玲</t>
  </si>
  <si>
    <t>保洁兼门岗</t>
  </si>
  <si>
    <t>何立新</t>
  </si>
  <si>
    <t>刘文荣</t>
  </si>
  <si>
    <t>领班补贴200元</t>
  </si>
  <si>
    <t>张志勇</t>
  </si>
  <si>
    <t>肖红慧</t>
  </si>
  <si>
    <t>张晓蓉</t>
  </si>
  <si>
    <t>苏丽</t>
  </si>
  <si>
    <t>刘青珍</t>
  </si>
  <si>
    <t>程忠祥</t>
  </si>
  <si>
    <t>刘艳</t>
  </si>
  <si>
    <t>林乐香</t>
  </si>
  <si>
    <t>2025年4月1日起调整基本资为1900元，现根据实际情况领导同意重新调回原工资2100元
现需补发：（4月）200+（5月）200=400元</t>
  </si>
  <si>
    <t>王春晖</t>
  </si>
  <si>
    <t>2025年4月1日起调整基本资为1900元，现根据实际情况领导同意重新调回原工资2100元
现需补发：（4月）200+（5月）200=400元。</t>
  </si>
  <si>
    <t>李玉芬</t>
  </si>
  <si>
    <t>解玉玲</t>
  </si>
  <si>
    <t>邹翠萍</t>
  </si>
  <si>
    <t>关月新</t>
  </si>
  <si>
    <t>贺春梅</t>
  </si>
  <si>
    <t>沈晓华</t>
  </si>
  <si>
    <t>李建平</t>
  </si>
  <si>
    <t>文婧</t>
  </si>
  <si>
    <t>许仙社</t>
  </si>
  <si>
    <t>王开林</t>
  </si>
  <si>
    <t>魏少梅</t>
  </si>
  <si>
    <t>从1月1日开始4间小教室（50元/间），3间大教室（100元/间），共计500元</t>
  </si>
  <si>
    <t>郑世杰</t>
  </si>
  <si>
    <t>张云</t>
  </si>
  <si>
    <t>4间小教室（50元/间）共计200元</t>
  </si>
  <si>
    <t>杨贵秀</t>
  </si>
  <si>
    <t>陈丽霞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</si>
  <si>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 xml:space="preserve">每月代班费200元
</t>
    </r>
    <r>
      <rPr>
        <sz val="10"/>
        <color theme="1"/>
        <rFont val="Calibri"/>
        <charset val="134"/>
      </rPr>
      <t>②</t>
    </r>
    <r>
      <rPr>
        <sz val="10"/>
        <color theme="1"/>
        <rFont val="微软雅黑"/>
        <charset val="134"/>
      </rPr>
      <t>6间教室（50元/间），共计300元
6月计发：200+300=500元</t>
    </r>
  </si>
  <si>
    <t>刘萍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</si>
  <si>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 xml:space="preserve">1-3日在法学院：6间教室（50元/间），共计300元/30*3=30元 
</t>
    </r>
    <r>
      <rPr>
        <sz val="10"/>
        <color theme="1"/>
        <rFont val="Calibri"/>
        <charset val="134"/>
      </rPr>
      <t>②</t>
    </r>
    <r>
      <rPr>
        <sz val="10"/>
        <color theme="1"/>
        <rFont val="微软雅黑"/>
        <charset val="134"/>
      </rPr>
      <t>4-30日调岗博学楼：中教室80元×10间=800元，小教室50元×1间=50元
（800+50）/30*27=765元</t>
    </r>
    <r>
      <rPr>
        <sz val="10"/>
        <color theme="1"/>
        <rFont val="Calibri"/>
        <charset val="134"/>
      </rPr>
      <t xml:space="preserve">
③1-3</t>
    </r>
    <r>
      <rPr>
        <sz val="10"/>
        <color theme="1"/>
        <rFont val="宋体"/>
        <charset val="134"/>
      </rPr>
      <t>日在法学院按</t>
    </r>
    <r>
      <rPr>
        <sz val="10"/>
        <color theme="1"/>
        <rFont val="Calibri"/>
        <charset val="134"/>
      </rPr>
      <t>2300</t>
    </r>
    <r>
      <rPr>
        <sz val="10"/>
        <color theme="1"/>
        <rFont val="宋体"/>
        <charset val="134"/>
      </rPr>
      <t>发放工资，</t>
    </r>
    <r>
      <rPr>
        <sz val="10"/>
        <color theme="1"/>
        <rFont val="Calibri"/>
        <charset val="134"/>
      </rPr>
      <t>4-30</t>
    </r>
    <r>
      <rPr>
        <sz val="10"/>
        <color theme="1"/>
        <rFont val="宋体"/>
        <charset val="134"/>
      </rPr>
      <t>日调岗到博学楼按</t>
    </r>
    <r>
      <rPr>
        <sz val="10"/>
        <color theme="1"/>
        <rFont val="Calibri"/>
        <charset val="134"/>
      </rPr>
      <t>2400</t>
    </r>
    <r>
      <rPr>
        <sz val="10"/>
        <color theme="1"/>
        <rFont val="宋体"/>
        <charset val="134"/>
      </rPr>
      <t>发放工资（</t>
    </r>
    <r>
      <rPr>
        <sz val="10"/>
        <color theme="1"/>
        <rFont val="Calibri"/>
        <charset val="134"/>
      </rPr>
      <t>2300/2400</t>
    </r>
    <r>
      <rPr>
        <sz val="10"/>
        <color theme="1"/>
        <rFont val="宋体"/>
        <charset val="134"/>
      </rPr>
      <t>）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Calibri"/>
        <charset val="134"/>
      </rPr>
      <t>④</t>
    </r>
    <r>
      <rPr>
        <sz val="10"/>
        <color theme="1"/>
        <rFont val="微软雅黑"/>
        <charset val="134"/>
      </rPr>
      <t xml:space="preserve">3-6月推荐奖200元
                                                                                                                                  </t>
    </r>
  </si>
  <si>
    <t>2300/2400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</si>
  <si>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 xml:space="preserve">1-3日在法学院：6间教室（50元/间），共计300元/30*3=30元 
</t>
    </r>
    <r>
      <rPr>
        <sz val="10"/>
        <color theme="1"/>
        <rFont val="Calibri"/>
        <charset val="134"/>
      </rPr>
      <t>②</t>
    </r>
    <r>
      <rPr>
        <sz val="10"/>
        <color theme="1"/>
        <rFont val="微软雅黑"/>
        <charset val="134"/>
      </rPr>
      <t>4-30日调岗博学楼：中教室80元×10间=800元，小教室50元×1间=50元
（800+50）/30*27=765元</t>
    </r>
    <r>
      <rPr>
        <sz val="10"/>
        <color theme="1"/>
        <rFont val="Calibri"/>
        <charset val="134"/>
      </rPr>
      <t xml:space="preserve">
③1-3</t>
    </r>
    <r>
      <rPr>
        <sz val="10"/>
        <color theme="1"/>
        <rFont val="宋体"/>
        <charset val="134"/>
      </rPr>
      <t>日按</t>
    </r>
    <r>
      <rPr>
        <sz val="10"/>
        <color theme="1"/>
        <rFont val="Calibri"/>
        <charset val="134"/>
      </rPr>
      <t>2300</t>
    </r>
    <r>
      <rPr>
        <sz val="10"/>
        <color theme="1"/>
        <rFont val="宋体"/>
        <charset val="134"/>
      </rPr>
      <t>发放工资，</t>
    </r>
    <r>
      <rPr>
        <sz val="10"/>
        <color theme="1"/>
        <rFont val="Calibri"/>
        <charset val="134"/>
      </rPr>
      <t>4-30</t>
    </r>
    <r>
      <rPr>
        <sz val="10"/>
        <color theme="1"/>
        <rFont val="宋体"/>
        <charset val="134"/>
      </rPr>
      <t>日按</t>
    </r>
    <r>
      <rPr>
        <sz val="10"/>
        <color theme="1"/>
        <rFont val="Calibri"/>
        <charset val="134"/>
      </rPr>
      <t>2400</t>
    </r>
    <r>
      <rPr>
        <sz val="10"/>
        <color theme="1"/>
        <rFont val="宋体"/>
        <charset val="134"/>
      </rPr>
      <t>发放工资（</t>
    </r>
    <r>
      <rPr>
        <sz val="10"/>
        <color theme="1"/>
        <rFont val="Calibri"/>
        <charset val="134"/>
      </rPr>
      <t>2300/2400</t>
    </r>
    <r>
      <rPr>
        <sz val="10"/>
        <color theme="1"/>
        <rFont val="宋体"/>
        <charset val="134"/>
      </rPr>
      <t>）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Calibri"/>
        <charset val="134"/>
      </rPr>
      <t>④</t>
    </r>
    <r>
      <rPr>
        <sz val="10"/>
        <color theme="1"/>
        <rFont val="微软雅黑"/>
        <charset val="134"/>
      </rPr>
      <t xml:space="preserve">3-6月推荐奖200元
                                                                                                                                  </t>
    </r>
  </si>
  <si>
    <t>张军玲</t>
  </si>
  <si>
    <t>6间教室（50元/间），共计300元</t>
  </si>
  <si>
    <t xml:space="preserve">王玉玲 </t>
  </si>
  <si>
    <t>吴艳红</t>
  </si>
  <si>
    <t>郭玉合</t>
  </si>
  <si>
    <t>何凤</t>
  </si>
  <si>
    <t>周海花</t>
  </si>
  <si>
    <t>李秀梅</t>
  </si>
  <si>
    <t>5间中教室80元×5＝400元</t>
  </si>
  <si>
    <t>刘淑珍</t>
  </si>
  <si>
    <t>王桂云</t>
  </si>
  <si>
    <t>封彩霞</t>
  </si>
  <si>
    <t>柴红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</si>
  <si>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 xml:space="preserve">6间小教室（50元/间）共计300元；
</t>
    </r>
    <r>
      <rPr>
        <sz val="10"/>
        <color theme="1"/>
        <rFont val="Calibri"/>
        <charset val="134"/>
      </rPr>
      <t>②</t>
    </r>
    <r>
      <rPr>
        <sz val="10"/>
        <color rgb="FFFF0000"/>
        <rFont val="微软雅黑"/>
        <charset val="134"/>
      </rPr>
      <t>知行楼减少1名保洁扩岗后，工资扩岗2300*0.5=1150元</t>
    </r>
  </si>
  <si>
    <t>薛爱红</t>
  </si>
  <si>
    <t>邓强</t>
  </si>
  <si>
    <t>王天伟</t>
  </si>
  <si>
    <t>齐德明</t>
  </si>
  <si>
    <t>王慧兰</t>
  </si>
  <si>
    <t>吴爱杰</t>
  </si>
  <si>
    <t>大教室150元×1间=150元，中教室80元×7间=560元
6月另计发工资为：150+560=710元</t>
  </si>
  <si>
    <t>刘红</t>
  </si>
  <si>
    <t>大教室150元×2间=300元，中教室80元×3间=240元，小教室50元×8间=400元
6月另计发工资为：300+240+400=940元</t>
  </si>
  <si>
    <t>王新平</t>
  </si>
  <si>
    <r>
      <rPr>
        <sz val="10"/>
        <color rgb="FFFF0000"/>
        <rFont val="Calibri"/>
        <charset val="134"/>
      </rPr>
      <t>①</t>
    </r>
    <r>
      <rPr>
        <sz val="10"/>
        <color rgb="FFFF0000"/>
        <rFont val="微软雅黑"/>
        <charset val="134"/>
      </rPr>
      <t xml:space="preserve">2025年6月3日下班后离职
</t>
    </r>
  </si>
  <si>
    <r>
      <rPr>
        <sz val="10"/>
        <color rgb="FFFF0000"/>
        <rFont val="Calibri"/>
        <charset val="134"/>
      </rPr>
      <t>①</t>
    </r>
    <r>
      <rPr>
        <sz val="10"/>
        <color rgb="FFFF0000"/>
        <rFont val="微软雅黑"/>
        <charset val="134"/>
      </rPr>
      <t xml:space="preserve">2025年6月3日下班后离职
</t>
    </r>
    <r>
      <rPr>
        <sz val="10"/>
        <color rgb="FFFF0000"/>
        <rFont val="Calibri"/>
        <charset val="134"/>
      </rPr>
      <t>②</t>
    </r>
    <r>
      <rPr>
        <sz val="10"/>
        <color rgb="FFFF0000"/>
        <rFont val="微软雅黑"/>
        <charset val="134"/>
      </rPr>
      <t>中教室80元×14间=1120元，小教室50元1间=50元
6月另计发工资为：1120+50=1170÷30×3=117元</t>
    </r>
  </si>
  <si>
    <t>郑兴菊</t>
  </si>
  <si>
    <t>大教室150元×1间=150元，中教室80元×8间=640元
6月另计发工资为：150+640=790元
3-6月推荐奖100元</t>
  </si>
  <si>
    <t>李顺友</t>
  </si>
  <si>
    <t>2025年6月11日下班后离职</t>
  </si>
  <si>
    <t>孙素勤</t>
  </si>
  <si>
    <t>大教室150元×1间=150元，中教室80元×11间=880元
6月另计发工资为：150+880＝1030元</t>
  </si>
  <si>
    <t>刘增兰</t>
  </si>
  <si>
    <t>大教室150元×1间=150元，中教室80元×10间=800元
6月另计发工资为：150+800＝950元</t>
  </si>
  <si>
    <t>许桂芳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</si>
  <si>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 xml:space="preserve">大教室150元×1间=150元，中教室80元×6间=480元，小教室50元×9间=450元
6月另计发工资为：150+480+450＝1080元
</t>
    </r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>3-6月推荐奖100元</t>
    </r>
  </si>
  <si>
    <t>朱德福</t>
  </si>
  <si>
    <t>大教室150元×1间=150元，中教室80元×6间=480元，小教室50元×9间=450元
6月另计发工资为：150+480+450=1080元</t>
  </si>
  <si>
    <t>潘玉忠</t>
  </si>
  <si>
    <t>中教室80元×9间=720元
2025年6月另计发工资为：720元</t>
  </si>
  <si>
    <t>田泽付</t>
  </si>
  <si>
    <t>钟胜元</t>
  </si>
  <si>
    <t>大教室150元×1间=150元，中教室80元×7间=560元
6月另计发工资为：710元</t>
  </si>
  <si>
    <t>张晓梅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</si>
  <si>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 xml:space="preserve">中教室80元×5间=400元
</t>
    </r>
    <r>
      <rPr>
        <sz val="10"/>
        <color theme="1"/>
        <rFont val="Calibri"/>
        <charset val="134"/>
      </rPr>
      <t>②</t>
    </r>
    <r>
      <rPr>
        <sz val="10"/>
        <color theme="1"/>
        <rFont val="微软雅黑"/>
        <charset val="134"/>
      </rPr>
      <t>6月14日博学楼4、6级考试晚上加班：50元
6月另计发工资为：400+50=450元</t>
    </r>
  </si>
  <si>
    <t>马英</t>
  </si>
  <si>
    <t>中教室80元×6间=480元，小教室50元×1间=50元
6月另计发工资为：480+50＝530元</t>
  </si>
  <si>
    <t>张华</t>
  </si>
  <si>
    <t>中教室80元×3间=240元，小教室50元×8间=400元
6月另计发工资为：240+400＝640元</t>
  </si>
  <si>
    <t>周军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</si>
  <si>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 xml:space="preserve">中教室80元×1间=80元，小教室50元×5间=250元
6月另计发工资为：80+250=330元
</t>
    </r>
    <r>
      <rPr>
        <sz val="10"/>
        <color theme="1"/>
        <rFont val="Calibri"/>
        <charset val="134"/>
      </rPr>
      <t>②</t>
    </r>
    <r>
      <rPr>
        <sz val="10"/>
        <color theme="1"/>
        <rFont val="微软雅黑"/>
        <charset val="134"/>
      </rPr>
      <t>3-6月推荐奖100元</t>
    </r>
  </si>
  <si>
    <t>温玉芝</t>
  </si>
  <si>
    <t xml:space="preserve">大教室150元×1间=150元，中教室80元×8间=640元
6月另计发工资为：150+640=790元
</t>
  </si>
  <si>
    <t>吴海梅</t>
  </si>
  <si>
    <t>陈月英</t>
  </si>
  <si>
    <t>袁萍</t>
  </si>
  <si>
    <t>魏秋凤</t>
  </si>
  <si>
    <t>陈秀芳</t>
  </si>
  <si>
    <t>马翠英</t>
  </si>
  <si>
    <t>杨金玲</t>
  </si>
  <si>
    <t>温玉萍</t>
  </si>
  <si>
    <t>李俊</t>
  </si>
  <si>
    <t>方兰银</t>
  </si>
  <si>
    <t>3间大教室（100元/间）共计300元</t>
  </si>
  <si>
    <t>史小平</t>
  </si>
  <si>
    <t>何蝶英</t>
  </si>
  <si>
    <t>袁卫红</t>
  </si>
  <si>
    <t>张宏邦</t>
  </si>
  <si>
    <t>李春红</t>
  </si>
  <si>
    <t>马玉珍</t>
  </si>
  <si>
    <t>林红</t>
  </si>
  <si>
    <t xml:space="preserve">中教室80元×7间=560元，小教室50元1间=50元
6月计发工资为：560+50=610元
</t>
  </si>
  <si>
    <t>岑爱君</t>
  </si>
  <si>
    <t>祁秀林</t>
  </si>
  <si>
    <t>肖红霞</t>
  </si>
  <si>
    <t>吴玲智</t>
  </si>
  <si>
    <t>鲁燕</t>
  </si>
  <si>
    <t>宁海霞</t>
  </si>
  <si>
    <t xml:space="preserve">2025年6月1日至24日按上1休1的1900发放工资，25日-30日按上1休2的1400元发放工资（1900/1400）
</t>
  </si>
  <si>
    <t>2025年6月1日至24日按上1休1的1900发放工资，25日-30日按上1休2的1400元发放工资（1900/1400）
3-6月推荐奖100元</t>
  </si>
  <si>
    <t>朱李平</t>
  </si>
  <si>
    <t>2025年6月1日至24日按上1休1的1900发放工资，25日-30日按上1休2的1400元发放工资（1900/1400）：②3-6月推荐奖100元</t>
  </si>
  <si>
    <t>李雪娣</t>
  </si>
  <si>
    <t>赵云兰</t>
  </si>
  <si>
    <t>余思兰</t>
  </si>
  <si>
    <t>李小珍</t>
  </si>
  <si>
    <t>徐典寿</t>
  </si>
  <si>
    <t>衡玲</t>
  </si>
  <si>
    <t>安新</t>
  </si>
  <si>
    <t>杨静</t>
  </si>
  <si>
    <r>
      <rPr>
        <sz val="10"/>
        <color theme="1"/>
        <rFont val="微软雅黑"/>
        <charset val="134"/>
      </rPr>
      <t>6间教室（50元/间），共计300元
6月计发：300</t>
    </r>
    <r>
      <rPr>
        <sz val="10"/>
        <color theme="1"/>
        <rFont val="Arial"/>
        <charset val="134"/>
      </rPr>
      <t>÷</t>
    </r>
    <r>
      <rPr>
        <sz val="10"/>
        <color theme="1"/>
        <rFont val="微软雅黑"/>
        <charset val="134"/>
      </rPr>
      <t>30</t>
    </r>
    <r>
      <rPr>
        <sz val="10"/>
        <color theme="1"/>
        <rFont val="Arial"/>
        <charset val="134"/>
      </rPr>
      <t>×</t>
    </r>
    <r>
      <rPr>
        <sz val="10"/>
        <color theme="1"/>
        <rFont val="微软雅黑"/>
        <charset val="134"/>
      </rPr>
      <t>26=260元</t>
    </r>
  </si>
  <si>
    <t>王保香</t>
  </si>
  <si>
    <t>巴桂花</t>
  </si>
  <si>
    <t>于芳红</t>
  </si>
  <si>
    <t>杜玲</t>
  </si>
  <si>
    <t>雷玲</t>
  </si>
  <si>
    <t>钱新红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</si>
  <si>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>2025年5月30-31日2天工资计入6月工资中</t>
    </r>
    <r>
      <rPr>
        <sz val="10"/>
        <color theme="1"/>
        <rFont val="Calibri"/>
        <charset val="134"/>
      </rPr>
      <t>2400÷31×2=154.83</t>
    </r>
    <r>
      <rPr>
        <sz val="10"/>
        <color theme="1"/>
        <rFont val="宋体"/>
        <charset val="134"/>
      </rPr>
      <t>元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Calibri"/>
        <charset val="134"/>
      </rPr>
      <t>②</t>
    </r>
    <r>
      <rPr>
        <sz val="10"/>
        <color theme="1"/>
        <rFont val="微软雅黑"/>
        <charset val="134"/>
      </rPr>
      <t>中教室80元×3间=240元，小教室50元*7间=350元
6月另计发工资为：240+350+154.83=744.83元</t>
    </r>
  </si>
  <si>
    <t>陈素芳</t>
  </si>
  <si>
    <t>邢铁花</t>
  </si>
  <si>
    <t>李玉芹</t>
  </si>
  <si>
    <r>
      <rPr>
        <sz val="10"/>
        <color theme="1"/>
        <rFont val="Calibri"/>
        <charset val="134"/>
      </rPr>
      <t>①</t>
    </r>
    <r>
      <rPr>
        <sz val="10"/>
        <color theme="1"/>
        <rFont val="微软雅黑"/>
        <charset val="134"/>
      </rPr>
      <t>2025年5月29-31日3天工资计入6月工资中：1600</t>
    </r>
    <r>
      <rPr>
        <sz val="10"/>
        <color theme="1"/>
        <rFont val="Arial"/>
        <charset val="134"/>
      </rPr>
      <t>÷</t>
    </r>
    <r>
      <rPr>
        <sz val="10"/>
        <color theme="1"/>
        <rFont val="微软雅黑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微软雅黑"/>
        <charset val="134"/>
      </rPr>
      <t xml:space="preserve">3=154.83
</t>
    </r>
    <r>
      <rPr>
        <sz val="10"/>
        <color theme="1"/>
        <rFont val="Calibri"/>
        <charset val="134"/>
      </rPr>
      <t>②</t>
    </r>
    <r>
      <rPr>
        <sz val="10"/>
        <color theme="1"/>
        <rFont val="微软雅黑"/>
        <charset val="134"/>
      </rPr>
      <t>因游泳馆缺保洁，门岗扩保洁的岗（6月5日-30日）2300÷30×26=1993.33元</t>
    </r>
  </si>
  <si>
    <t>新疆大学绿化标段项目服务中心2025年6月工资表</t>
  </si>
  <si>
    <t>徐成鑫</t>
  </si>
  <si>
    <t>6月余休4个班（8日，15日，22日，29日）</t>
  </si>
  <si>
    <t>窦伟</t>
  </si>
  <si>
    <t>绿化工程师</t>
  </si>
  <si>
    <t>余休4个班（8日，15日，22日，29日）</t>
  </si>
  <si>
    <t>6500</t>
  </si>
  <si>
    <t>艾买力亚提·赛克</t>
  </si>
  <si>
    <t>普工</t>
  </si>
  <si>
    <t>请假5个班（1日，6日，10日，11日，27日）</t>
  </si>
  <si>
    <t>请假5个班，满勤1300元车补，</t>
  </si>
  <si>
    <t>骆新全</t>
  </si>
  <si>
    <t>试用浇水工</t>
  </si>
  <si>
    <t>余休2个班（8日，15日）</t>
  </si>
  <si>
    <t>马西叶</t>
  </si>
  <si>
    <t>于6月25日离职，出勤24个班，请假1个班（6日）；</t>
  </si>
  <si>
    <t>车补1300/30*23=996.66</t>
  </si>
  <si>
    <t>努尔巴合提·胡马什</t>
  </si>
  <si>
    <t>洒水车跟车</t>
  </si>
  <si>
    <t>艾日肯·阿合买提见</t>
  </si>
  <si>
    <t>张启林</t>
  </si>
  <si>
    <t>余休1个班（8日）</t>
  </si>
  <si>
    <t>张启刚</t>
  </si>
  <si>
    <t>洒水车司机</t>
  </si>
  <si>
    <t>满勤车补1400元</t>
  </si>
  <si>
    <t>艾山·艾依提</t>
  </si>
  <si>
    <t>马喜来</t>
  </si>
  <si>
    <t>于6月25日离职；出勤24个班，</t>
  </si>
  <si>
    <t>5月余休1天（10日）计发在工资里，3500/31*1=112.90</t>
  </si>
  <si>
    <t>黄三女</t>
  </si>
  <si>
    <t>于6月25日离职；出勤24个班；</t>
  </si>
  <si>
    <t>5月余休（10日）
3500/31*1=112.90计发在工资里</t>
  </si>
  <si>
    <t>马丽娜</t>
  </si>
  <si>
    <t>秦贵</t>
  </si>
  <si>
    <t>满勤车补4160元</t>
  </si>
  <si>
    <t>杨淑花</t>
  </si>
  <si>
    <t>请假1个班（6日）</t>
  </si>
  <si>
    <t>陈菊花</t>
  </si>
  <si>
    <t>田文兰</t>
  </si>
  <si>
    <t>请假2个班（6日，29日）</t>
  </si>
  <si>
    <t>蔡建萍</t>
  </si>
  <si>
    <t xml:space="preserve">于6月9日离职，出勤8个班； </t>
  </si>
  <si>
    <t>5月余休1个班计发在6月工资3800/31*1=122.58</t>
  </si>
  <si>
    <t>黄耐拜</t>
  </si>
  <si>
    <t>于6月25日离职，出勤24个班</t>
  </si>
  <si>
    <t>寇亚蓉</t>
  </si>
  <si>
    <t>麦合木提·亚库甫</t>
  </si>
  <si>
    <t>6月余休1个班（15日）</t>
  </si>
  <si>
    <t>李生军</t>
  </si>
  <si>
    <t>6月余休1个班（8日）</t>
  </si>
  <si>
    <t>肯加古力·吐开</t>
  </si>
  <si>
    <t>外部司机</t>
  </si>
  <si>
    <t>唐忠</t>
  </si>
  <si>
    <t>王燕</t>
  </si>
  <si>
    <t>于6月23日离职，出勤22个班</t>
  </si>
  <si>
    <t>马秀兰</t>
  </si>
  <si>
    <t>马晓英</t>
  </si>
  <si>
    <t>马跃林</t>
  </si>
  <si>
    <t>马彦荣</t>
  </si>
  <si>
    <t>马召明</t>
  </si>
  <si>
    <t>6月余休2个班（15日，22日）</t>
  </si>
  <si>
    <t>马学梅</t>
  </si>
  <si>
    <t>杨文军</t>
  </si>
  <si>
    <t>带班</t>
  </si>
  <si>
    <t>缐福贵</t>
  </si>
  <si>
    <t>张金星</t>
  </si>
  <si>
    <t>6月余休2个班（8日,15日）</t>
  </si>
  <si>
    <t>马光泉</t>
  </si>
  <si>
    <t>5.10号离职，5月出勤9天；工资漏发6月补发</t>
  </si>
  <si>
    <t>王梅英</t>
  </si>
  <si>
    <t>5.20号离职，5月出勤19天，工资漏发6月补发</t>
  </si>
  <si>
    <t>师专项目服务中心2025年6月工资表</t>
  </si>
  <si>
    <t>雷伟华</t>
  </si>
  <si>
    <t>于6月1日转正，6.24下班离职，暂不发工资；</t>
  </si>
  <si>
    <t>于6月1日转正，6.24下班离职；暂不发工资</t>
  </si>
  <si>
    <t>暂不发工资</t>
  </si>
  <si>
    <t>陈松</t>
  </si>
  <si>
    <t>6月27日入职；</t>
  </si>
  <si>
    <t>阿山别克·哈了太</t>
  </si>
  <si>
    <t>保安队长</t>
  </si>
  <si>
    <t>6月起担任队长，工资调为4500元/月</t>
  </si>
  <si>
    <t>阿宁吾尔·托力干</t>
  </si>
  <si>
    <t>保安</t>
  </si>
  <si>
    <t>6.15下班离职</t>
  </si>
  <si>
    <t>托合塔尔别克·胡泉</t>
  </si>
  <si>
    <t>库安德克·克孜尔木拉</t>
  </si>
  <si>
    <t xml:space="preserve">胡小林  </t>
  </si>
  <si>
    <t>保安班长</t>
  </si>
  <si>
    <t>4200</t>
  </si>
  <si>
    <t>刘列梅</t>
  </si>
  <si>
    <t>6.12下班离职</t>
  </si>
  <si>
    <t xml:space="preserve">恩土马克·阿合恰白 </t>
  </si>
  <si>
    <t>胡斯曼·扎曼别克</t>
  </si>
  <si>
    <t xml:space="preserve">拜山哈力·阿合买提哈力  </t>
  </si>
  <si>
    <t>6.22下班离职</t>
  </si>
  <si>
    <t>古丽加汗·胡斯别克</t>
  </si>
  <si>
    <t>哈比·焦代</t>
  </si>
  <si>
    <t>阿布拉依·吾热孜汗</t>
  </si>
  <si>
    <t>5月份工资3900元未发，现补发在6月工资中；6.12下班离职</t>
  </si>
  <si>
    <t>波拉提别克·卡克巴提</t>
  </si>
  <si>
    <t>陈顺林</t>
  </si>
  <si>
    <t>沙合都拉·克孜尔木拉</t>
  </si>
  <si>
    <t>也尔肯·阿合恰白</t>
  </si>
  <si>
    <t>阿衣夏木·卡哈尔</t>
  </si>
  <si>
    <t>3700</t>
  </si>
  <si>
    <t>依那木·艾拉</t>
  </si>
  <si>
    <t>买买提·吾甫</t>
  </si>
  <si>
    <t>阿卜杜热伊木江·伊卜拉伊木</t>
  </si>
  <si>
    <t>玉素甫·阿不都热依木</t>
  </si>
  <si>
    <t>买提尼亚提·英赛干</t>
  </si>
  <si>
    <t>6月27日下班离职</t>
  </si>
  <si>
    <t>李成富</t>
  </si>
  <si>
    <t>马文义</t>
  </si>
  <si>
    <t>3600</t>
  </si>
  <si>
    <t xml:space="preserve">冶秀玲 </t>
  </si>
  <si>
    <t>王凡凡</t>
  </si>
  <si>
    <t>热依姆古丽·图尔贡</t>
  </si>
  <si>
    <t>热夏提·阿伊克木</t>
  </si>
  <si>
    <t>班长费5月份少发工资300元需补，6月份按班长工资发放3900元</t>
  </si>
  <si>
    <t>户江洋</t>
  </si>
  <si>
    <t>6.10下班离职</t>
  </si>
  <si>
    <t>邹陆东</t>
  </si>
  <si>
    <t>杨海林</t>
  </si>
  <si>
    <t>6.7下班离职</t>
  </si>
  <si>
    <t>陈良兴</t>
  </si>
  <si>
    <t xml:space="preserve"> 库来西·肉孜</t>
  </si>
  <si>
    <t>6.13下班离职</t>
  </si>
  <si>
    <t>卢云侠</t>
  </si>
  <si>
    <t>穆沙江·麦麦提明</t>
  </si>
  <si>
    <t>何 刚</t>
  </si>
  <si>
    <t>6.15号下班离职</t>
  </si>
  <si>
    <t>马金虎</t>
  </si>
  <si>
    <t>宋艳萍</t>
  </si>
  <si>
    <t>马力亚.依米提</t>
  </si>
  <si>
    <t>郭法</t>
  </si>
  <si>
    <t>阿山.尼亚孜</t>
  </si>
  <si>
    <t>6.13入职-6.19下完班后离职</t>
  </si>
  <si>
    <t>布阿依夏木·艾买提</t>
  </si>
  <si>
    <t>阿合提·胡三音</t>
  </si>
  <si>
    <t>迪力沙提·阿伍提</t>
  </si>
  <si>
    <t>布阿依夏木·买买提</t>
  </si>
  <si>
    <t>阿不都拉合曼·马合木提</t>
  </si>
  <si>
    <t>5月10日下班后离职，工资未发这个月补发</t>
  </si>
  <si>
    <t>哈吉木拉提·努尔沙帕西</t>
  </si>
  <si>
    <t>总工会项目服务中心2025年6月工资表</t>
  </si>
  <si>
    <t>沈国良</t>
  </si>
  <si>
    <t>管培生</t>
  </si>
  <si>
    <t>6月补休5个班（17、18、19、20、21日）</t>
  </si>
  <si>
    <t>新疆支援50*30=1500，资质证书补发1200元</t>
  </si>
  <si>
    <t>孙都喜</t>
  </si>
  <si>
    <t>4625</t>
  </si>
  <si>
    <t>吕庆威</t>
  </si>
  <si>
    <t>赵勇</t>
  </si>
  <si>
    <t>刘虎田</t>
  </si>
  <si>
    <t>郑建梅</t>
  </si>
  <si>
    <t>保洁员</t>
  </si>
  <si>
    <t>美热班·艾拜都</t>
  </si>
  <si>
    <t>马桂菊</t>
  </si>
  <si>
    <t>钱继忠</t>
  </si>
  <si>
    <t>6月6日创新广场支援补贴100元</t>
  </si>
  <si>
    <t>卡玛丽汗·热肯巴依</t>
  </si>
  <si>
    <t>荆磊</t>
  </si>
  <si>
    <t>维修</t>
  </si>
  <si>
    <t>米新</t>
  </si>
  <si>
    <t>李养社</t>
  </si>
  <si>
    <t>杨江平</t>
  </si>
  <si>
    <t>刘晓东</t>
  </si>
  <si>
    <t>李军</t>
  </si>
  <si>
    <t>救助站项目服务中心2025年6月工资表</t>
  </si>
  <si>
    <t>王冰</t>
  </si>
  <si>
    <t>6月3日入职；6月28日下班后离职；</t>
  </si>
  <si>
    <t>黄亮</t>
  </si>
  <si>
    <t>网络管理员</t>
  </si>
  <si>
    <t>购买社保</t>
  </si>
  <si>
    <t>肖克来提·阿不都拉</t>
  </si>
  <si>
    <t>A1驾驶员</t>
  </si>
  <si>
    <t>郭虎</t>
  </si>
  <si>
    <t>A2驾驶员</t>
  </si>
  <si>
    <t>蒋国兵</t>
  </si>
  <si>
    <t>赵兵</t>
  </si>
  <si>
    <t>夏代提古丽·吐尔迪</t>
  </si>
  <si>
    <t>站外保洁</t>
  </si>
  <si>
    <t>苏玉莲</t>
  </si>
  <si>
    <t>刘协新</t>
  </si>
  <si>
    <t>6月23日入职，购买社保。</t>
  </si>
  <si>
    <t>文明林</t>
  </si>
  <si>
    <t>维修员</t>
  </si>
  <si>
    <t>石钟山</t>
  </si>
  <si>
    <t>王国良</t>
  </si>
  <si>
    <t>马海香</t>
  </si>
  <si>
    <t>马俊辉</t>
  </si>
  <si>
    <t>苏玉华</t>
  </si>
  <si>
    <t>刘侠</t>
  </si>
  <si>
    <t>5月29日入职，5月份3个班工资280.65元，计发在本月工资中。</t>
  </si>
  <si>
    <t>5月29日入职，5月份3个班工资280.64元，计发在本月工资中。</t>
  </si>
  <si>
    <t>朱邦堂</t>
  </si>
  <si>
    <t>绿化员</t>
  </si>
  <si>
    <t>苏绣莲</t>
  </si>
  <si>
    <t>站外保安</t>
  </si>
  <si>
    <t>张多寿</t>
  </si>
  <si>
    <t>5月29日入职，上班是24小时，5、6月试用工资按照3000发放，5月份工资3000/31*3*2=580.65元，计发在本月工资中。</t>
  </si>
  <si>
    <t>姚建民</t>
  </si>
  <si>
    <t>6月24日入职</t>
  </si>
  <si>
    <t>尕文玉</t>
  </si>
  <si>
    <t>6月5日下班后离职，上月5月29-31日3个班工资362.90元，在本月发放</t>
  </si>
  <si>
    <t>3750</t>
  </si>
  <si>
    <t>6月5日离职，上月5月29-31日3个班工资362.90元，在本月发放</t>
  </si>
  <si>
    <t>鲁永红</t>
  </si>
  <si>
    <t>6月5日入职；6月14日离职；出勤10个班</t>
  </si>
  <si>
    <t>6月14日离职</t>
  </si>
  <si>
    <t>顾金津</t>
  </si>
  <si>
    <t>余休5个班（6-8日，15日，22日）</t>
  </si>
  <si>
    <t>6000</t>
  </si>
  <si>
    <t>证书，学历补贴</t>
  </si>
  <si>
    <t>阿米娜· 吾布利哈斯木</t>
  </si>
  <si>
    <t>余休1个班（1日）</t>
  </si>
  <si>
    <t>肖海文</t>
  </si>
  <si>
    <t>客服</t>
  </si>
  <si>
    <t>余休4个班（6-8日，15日）；买社保</t>
  </si>
  <si>
    <t>买社保</t>
  </si>
  <si>
    <t>校医</t>
  </si>
  <si>
    <t>加得拉·加吾达提</t>
  </si>
  <si>
    <t>任洁</t>
  </si>
  <si>
    <t>武锦芸</t>
  </si>
  <si>
    <t>王圆圆</t>
  </si>
  <si>
    <t>杂工</t>
  </si>
  <si>
    <t>3.24号入职，学校代发工资（补发3.24-5.31工资共计10751.61）</t>
  </si>
  <si>
    <t>曹新春</t>
  </si>
  <si>
    <t>是</t>
  </si>
  <si>
    <t>张文梅</t>
  </si>
  <si>
    <t>余休2个班（8日，22日）</t>
  </si>
  <si>
    <t>康绍霞</t>
  </si>
  <si>
    <t>王莫花</t>
  </si>
  <si>
    <t>6月11日晚上下班办手续离职，出勤11个班</t>
  </si>
  <si>
    <t>雷秀梅</t>
  </si>
  <si>
    <t>顾春立</t>
  </si>
  <si>
    <t>保安/保洁</t>
  </si>
  <si>
    <t>张趁香</t>
  </si>
  <si>
    <t>刘建国</t>
  </si>
  <si>
    <t>李小娟</t>
  </si>
  <si>
    <t>陈永兰</t>
  </si>
  <si>
    <t>每月1000元加班补贴，6月加班15天，补贴500元加班费</t>
  </si>
  <si>
    <t>郭清慧</t>
  </si>
  <si>
    <t>孙卫兰</t>
  </si>
  <si>
    <t>武艳</t>
  </si>
  <si>
    <t>王士菊</t>
  </si>
  <si>
    <t>郑燕勤</t>
  </si>
  <si>
    <t>刘凤兰</t>
  </si>
  <si>
    <t>李俊平</t>
  </si>
  <si>
    <t>姚书朋</t>
  </si>
  <si>
    <t>工程</t>
  </si>
  <si>
    <t>陈德琼</t>
  </si>
  <si>
    <t>夏冬华</t>
  </si>
  <si>
    <t>苑枫翎</t>
  </si>
  <si>
    <t>刘忠喜</t>
  </si>
  <si>
    <t>邢玉芳</t>
  </si>
  <si>
    <t>任月玲</t>
  </si>
  <si>
    <t>周培江</t>
  </si>
  <si>
    <t>彭水芹</t>
  </si>
  <si>
    <t>齐梅花</t>
  </si>
  <si>
    <t>段昌兰</t>
  </si>
  <si>
    <t>赵梅香</t>
  </si>
  <si>
    <t>罗莉</t>
  </si>
  <si>
    <t>高素梅</t>
  </si>
  <si>
    <t>张佐娃</t>
  </si>
  <si>
    <t>张祥云</t>
  </si>
  <si>
    <t>孙金薇</t>
  </si>
  <si>
    <t>龚庆慧</t>
  </si>
  <si>
    <t>柯风花</t>
  </si>
  <si>
    <t>任皎皎</t>
  </si>
  <si>
    <t>母杨东</t>
  </si>
  <si>
    <t>田根兰</t>
  </si>
  <si>
    <t>桑鹤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</si>
</sst>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  <numFmt numFmtId="181" formatCode="[$-409]yyyy/mm/dd;@"/>
  </numFmts>
  <fonts count="105">
    <font>
      <sz val="11"/>
      <color indexed="8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微软雅黑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0"/>
      <color rgb="FFFF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0"/>
    </font>
    <font>
      <sz val="11"/>
      <color theme="1"/>
      <name val="宋体"/>
      <charset val="0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微软雅黑"/>
      <charset val="134"/>
    </font>
    <font>
      <sz val="14"/>
      <color theme="1"/>
      <name val="宋体"/>
      <charset val="134"/>
    </font>
    <font>
      <b/>
      <sz val="9"/>
      <color rgb="FF000000"/>
      <name val="微软雅黑"/>
      <charset val="134"/>
    </font>
    <font>
      <sz val="8"/>
      <color rgb="FFFF0000"/>
      <name val="微软雅黑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000000"/>
      <name val="微软雅黑"/>
      <charset val="134"/>
    </font>
    <font>
      <sz val="14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sz val="14"/>
      <color rgb="FF000000"/>
      <name val="微软雅黑"/>
      <charset val="134"/>
    </font>
    <font>
      <sz val="12"/>
      <color theme="1"/>
      <name val="宋体"/>
      <charset val="134"/>
    </font>
    <font>
      <sz val="14"/>
      <color indexed="8"/>
      <name val="仿宋_GB2312"/>
      <charset val="134"/>
    </font>
    <font>
      <sz val="14"/>
      <name val="宋体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Calibri"/>
      <charset val="134"/>
    </font>
    <font>
      <sz val="10"/>
      <color theme="1"/>
      <name val="宋体"/>
      <charset val="134"/>
      <scheme val="minor"/>
    </font>
    <font>
      <sz val="12"/>
      <color rgb="FF7030A0"/>
      <name val="宋体"/>
      <charset val="134"/>
    </font>
    <font>
      <sz val="10"/>
      <color rgb="FFFF0000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微软雅黑"/>
      <charset val="134"/>
    </font>
    <font>
      <b/>
      <sz val="12"/>
      <color indexed="8"/>
      <name val="微软雅黑"/>
      <charset val="134"/>
    </font>
    <font>
      <b/>
      <sz val="12"/>
      <color rgb="FF000000"/>
      <name val="微软雅黑"/>
      <charset val="134"/>
    </font>
    <font>
      <sz val="9"/>
      <color rgb="FFFF0000"/>
      <name val="宋体"/>
      <charset val="134"/>
      <scheme val="minor"/>
    </font>
    <font>
      <sz val="8"/>
      <color rgb="FF000000"/>
      <name val="Calibri"/>
      <charset val="134"/>
    </font>
    <font>
      <sz val="8"/>
      <color rgb="FFFF0000"/>
      <name val="Calibri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0"/>
      <color rgb="FFFF0000"/>
      <name val="Arial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" fillId="15" borderId="19" applyNumberFormat="0" applyFon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90" fillId="0" borderId="20" applyNumberFormat="0" applyFill="0" applyAlignment="0" applyProtection="0">
      <alignment vertical="center"/>
    </xf>
    <xf numFmtId="0" fontId="91" fillId="0" borderId="21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16" borderId="22" applyNumberFormat="0" applyAlignment="0" applyProtection="0">
      <alignment vertical="center"/>
    </xf>
    <xf numFmtId="0" fontId="93" fillId="17" borderId="23" applyNumberFormat="0" applyAlignment="0" applyProtection="0">
      <alignment vertical="center"/>
    </xf>
    <xf numFmtId="0" fontId="94" fillId="17" borderId="22" applyNumberFormat="0" applyAlignment="0" applyProtection="0">
      <alignment vertical="center"/>
    </xf>
    <xf numFmtId="0" fontId="95" fillId="18" borderId="24" applyNumberFormat="0" applyAlignment="0" applyProtection="0">
      <alignment vertical="center"/>
    </xf>
    <xf numFmtId="0" fontId="96" fillId="0" borderId="25" applyNumberFormat="0" applyFill="0" applyAlignment="0" applyProtection="0">
      <alignment vertical="center"/>
    </xf>
    <xf numFmtId="0" fontId="97" fillId="0" borderId="26" applyNumberFormat="0" applyFill="0" applyAlignment="0" applyProtection="0">
      <alignment vertical="center"/>
    </xf>
    <xf numFmtId="0" fontId="98" fillId="19" borderId="0" applyNumberFormat="0" applyBorder="0" applyAlignment="0" applyProtection="0">
      <alignment vertical="center"/>
    </xf>
    <xf numFmtId="0" fontId="99" fillId="20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2" fillId="23" borderId="0" applyNumberFormat="0" applyBorder="0" applyAlignment="0" applyProtection="0">
      <alignment vertical="center"/>
    </xf>
    <xf numFmtId="0" fontId="102" fillId="24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2" fillId="27" borderId="0" applyNumberFormat="0" applyBorder="0" applyAlignment="0" applyProtection="0">
      <alignment vertical="center"/>
    </xf>
    <xf numFmtId="0" fontId="102" fillId="28" borderId="0" applyNumberFormat="0" applyBorder="0" applyAlignment="0" applyProtection="0">
      <alignment vertical="center"/>
    </xf>
    <xf numFmtId="0" fontId="101" fillId="29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31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101" fillId="3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2" fillId="34" borderId="0" applyNumberFormat="0" applyBorder="0" applyAlignment="0" applyProtection="0">
      <alignment vertical="center"/>
    </xf>
    <xf numFmtId="0" fontId="102" fillId="35" borderId="0" applyNumberFormat="0" applyBorder="0" applyAlignment="0" applyProtection="0">
      <alignment vertical="center"/>
    </xf>
    <xf numFmtId="0" fontId="10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2" fillId="38" borderId="0" applyNumberFormat="0" applyBorder="0" applyAlignment="0" applyProtection="0">
      <alignment vertical="center"/>
    </xf>
    <xf numFmtId="0" fontId="102" fillId="39" borderId="0" applyNumberFormat="0" applyBorder="0" applyAlignment="0" applyProtection="0">
      <alignment vertical="center"/>
    </xf>
    <xf numFmtId="0" fontId="101" fillId="40" borderId="0" applyNumberFormat="0" applyBorder="0" applyAlignment="0" applyProtection="0">
      <alignment vertical="center"/>
    </xf>
    <xf numFmtId="0" fontId="101" fillId="14" borderId="0" applyNumberFormat="0" applyBorder="0" applyAlignment="0" applyProtection="0">
      <alignment vertical="center"/>
    </xf>
    <xf numFmtId="0" fontId="102" fillId="41" borderId="0" applyNumberFormat="0" applyBorder="0" applyAlignment="0" applyProtection="0">
      <alignment vertical="center"/>
    </xf>
    <xf numFmtId="0" fontId="102" fillId="42" borderId="0" applyNumberFormat="0" applyBorder="0" applyAlignment="0" applyProtection="0">
      <alignment vertical="center"/>
    </xf>
    <xf numFmtId="0" fontId="101" fillId="4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>
      <alignment vertical="center"/>
    </xf>
  </cellStyleXfs>
  <cellXfs count="412">
    <xf numFmtId="0" fontId="0" fillId="0" borderId="0" xfId="0">
      <alignment vertical="center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7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6" fillId="4" borderId="3" xfId="0" applyNumberFormat="1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4" borderId="3" xfId="0" applyNumberFormat="1" applyFont="1" applyFill="1" applyBorder="1" applyAlignment="1" applyProtection="1">
      <alignment horizontal="center" vertical="center"/>
      <protection locked="0"/>
    </xf>
    <xf numFmtId="177" fontId="7" fillId="3" borderId="3" xfId="0" applyNumberFormat="1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</xf>
    <xf numFmtId="178" fontId="7" fillId="2" borderId="3" xfId="0" applyNumberFormat="1" applyFont="1" applyFill="1" applyBorder="1" applyAlignment="1" applyProtection="1">
      <alignment horizontal="center" vertical="center" wrapText="1"/>
    </xf>
    <xf numFmtId="176" fontId="7" fillId="3" borderId="3" xfId="0" applyNumberFormat="1" applyFont="1" applyFill="1" applyBorder="1" applyAlignment="1" applyProtection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176" fontId="7" fillId="2" borderId="5" xfId="0" applyNumberFormat="1" applyFont="1" applyFill="1" applyBorder="1" applyAlignment="1" applyProtection="1">
      <alignment horizontal="center" vertical="center" wrapText="1"/>
    </xf>
    <xf numFmtId="176" fontId="1" fillId="3" borderId="3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6" xfId="0" applyNumberFormat="1" applyFont="1" applyFill="1" applyBorder="1" applyAlignment="1" applyProtection="1">
      <alignment horizontal="center" vertical="center" wrapText="1"/>
    </xf>
    <xf numFmtId="43" fontId="1" fillId="2" borderId="6" xfId="0" applyNumberFormat="1" applyFont="1" applyFill="1" applyBorder="1" applyAlignment="1" applyProtection="1">
      <alignment horizontal="center" vertical="center" wrapText="1"/>
    </xf>
    <xf numFmtId="177" fontId="1" fillId="0" borderId="7" xfId="49" applyNumberFormat="1" applyFont="1" applyFill="1" applyBorder="1" applyAlignment="1" applyProtection="1">
      <alignment horizontal="center" vertical="center" wrapText="1"/>
    </xf>
    <xf numFmtId="176" fontId="8" fillId="5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8" xfId="0" applyNumberFormat="1" applyFont="1" applyFill="1" applyBorder="1" applyAlignment="1" applyProtection="1">
      <alignment horizontal="center" vertical="center"/>
      <protection locked="0"/>
    </xf>
    <xf numFmtId="176" fontId="8" fillId="6" borderId="8" xfId="0" applyNumberFormat="1" applyFont="1" applyFill="1" applyBorder="1" applyAlignment="1" applyProtection="1">
      <alignment horizontal="center" vertical="center"/>
      <protection locked="0"/>
    </xf>
    <xf numFmtId="179" fontId="9" fillId="2" borderId="4" xfId="0" applyNumberFormat="1" applyFont="1" applyFill="1" applyBorder="1" applyAlignment="1" applyProtection="1">
      <alignment horizontal="center" vertical="center" wrapText="1"/>
    </xf>
    <xf numFmtId="17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3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49" applyNumberFormat="1" applyFont="1" applyFill="1" applyBorder="1" applyAlignment="1" applyProtection="1">
      <alignment horizontal="center" vertical="center" wrapText="1"/>
    </xf>
    <xf numFmtId="176" fontId="8" fillId="5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179" fontId="9" fillId="2" borderId="8" xfId="0" applyNumberFormat="1" applyFont="1" applyFill="1" applyBorder="1" applyAlignment="1" applyProtection="1">
      <alignment horizontal="center" vertical="center" wrapText="1"/>
    </xf>
    <xf numFmtId="176" fontId="8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/>
      <protection locked="0"/>
    </xf>
    <xf numFmtId="180" fontId="9" fillId="4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180" fontId="9" fillId="0" borderId="8" xfId="0" applyNumberFormat="1" applyFont="1" applyFill="1" applyBorder="1" applyAlignment="1" applyProtection="1">
      <alignment horizontal="center" vertical="center"/>
      <protection locked="0"/>
    </xf>
    <xf numFmtId="17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77" fontId="1" fillId="7" borderId="1" xfId="49" applyNumberFormat="1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76" fontId="8" fillId="7" borderId="3" xfId="0" applyNumberFormat="1" applyFont="1" applyFill="1" applyBorder="1" applyAlignment="1" applyProtection="1">
      <alignment horizontal="center" vertical="center"/>
      <protection locked="0"/>
    </xf>
    <xf numFmtId="17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177" fontId="1" fillId="3" borderId="1" xfId="49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4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3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43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8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4" xfId="0" applyNumberFormat="1" applyFont="1" applyFill="1" applyBorder="1" applyAlignment="1" applyProtection="1">
      <alignment horizontal="center" vertical="center" wrapText="1"/>
    </xf>
    <xf numFmtId="176" fontId="13" fillId="2" borderId="12" xfId="0" applyNumberFormat="1" applyFont="1" applyFill="1" applyBorder="1" applyAlignment="1" applyProtection="1">
      <alignment horizontal="center" vertical="center" wrapText="1"/>
    </xf>
    <xf numFmtId="49" fontId="6" fillId="8" borderId="13" xfId="0" applyNumberFormat="1" applyFont="1" applyFill="1" applyBorder="1" applyAlignment="1" applyProtection="1">
      <alignment horizontal="center" vertical="center" wrapText="1"/>
    </xf>
    <xf numFmtId="176" fontId="7" fillId="9" borderId="12" xfId="0" applyNumberFormat="1" applyFont="1" applyFill="1" applyBorder="1" applyAlignment="1" applyProtection="1">
      <alignment horizontal="center" vertical="center" wrapText="1"/>
    </xf>
    <xf numFmtId="176" fontId="14" fillId="2" borderId="3" xfId="0" applyNumberFormat="1" applyFont="1" applyFill="1" applyBorder="1" applyAlignment="1" applyProtection="1">
      <alignment horizontal="left" vertical="center" wrapText="1"/>
    </xf>
    <xf numFmtId="49" fontId="1" fillId="2" borderId="3" xfId="5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43" fontId="9" fillId="2" borderId="8" xfId="0" applyNumberFormat="1" applyFont="1" applyFill="1" applyBorder="1" applyAlignment="1" applyProtection="1">
      <alignment horizontal="center" vertical="center" wrapText="1"/>
    </xf>
    <xf numFmtId="0" fontId="15" fillId="2" borderId="14" xfId="0" applyFont="1" applyFill="1" applyBorder="1" applyAlignment="1" applyProtection="1">
      <alignment horizontal="left" vertical="center" wrapText="1"/>
      <protection locked="0"/>
    </xf>
    <xf numFmtId="49" fontId="1" fillId="8" borderId="3" xfId="50" applyNumberFormat="1" applyFont="1" applyFill="1" applyBorder="1" applyAlignment="1" applyProtection="1">
      <alignment horizontal="center" vertical="center" wrapText="1"/>
      <protection locked="0"/>
    </xf>
    <xf numFmtId="176" fontId="1" fillId="2" borderId="3" xfId="50" applyNumberFormat="1" applyFont="1" applyFill="1" applyBorder="1" applyAlignment="1" applyProtection="1">
      <alignment horizontal="center" vertical="center" wrapText="1"/>
      <protection locked="0"/>
    </xf>
    <xf numFmtId="17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176" fontId="1" fillId="8" borderId="3" xfId="50" applyNumberFormat="1" applyFont="1" applyFill="1" applyBorder="1" applyAlignment="1" applyProtection="1">
      <alignment horizontal="center" vertical="center" wrapText="1"/>
      <protection locked="0"/>
    </xf>
    <xf numFmtId="0" fontId="16" fillId="2" borderId="14" xfId="0" applyFont="1" applyFill="1" applyBorder="1" applyAlignment="1" applyProtection="1">
      <alignment horizontal="left" vertical="center" wrapText="1"/>
      <protection locked="0"/>
    </xf>
    <xf numFmtId="0" fontId="17" fillId="2" borderId="14" xfId="0" applyFont="1" applyFill="1" applyBorder="1" applyAlignment="1" applyProtection="1">
      <alignment horizontal="left" vertical="center" wrapText="1"/>
      <protection locked="0"/>
    </xf>
    <xf numFmtId="49" fontId="1" fillId="2" borderId="3" xfId="50" applyNumberFormat="1" applyFont="1" applyFill="1" applyBorder="1" applyAlignment="1" applyProtection="1">
      <alignment horizontal="center" vertical="center" wrapText="1"/>
      <protection locked="0"/>
    </xf>
    <xf numFmtId="176" fontId="7" fillId="3" borderId="13" xfId="0" applyNumberFormat="1" applyFont="1" applyFill="1" applyBorder="1" applyAlignment="1" applyProtection="1">
      <alignment horizontal="center" vertical="center" wrapText="1"/>
    </xf>
    <xf numFmtId="176" fontId="7" fillId="8" borderId="13" xfId="0" applyNumberFormat="1" applyFont="1" applyFill="1" applyBorder="1" applyAlignment="1" applyProtection="1">
      <alignment horizontal="center" vertical="center" wrapText="1"/>
    </xf>
    <xf numFmtId="4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3" xfId="0" applyNumberFormat="1" applyFont="1" applyFill="1" applyBorder="1" applyAlignment="1" applyProtection="1">
      <alignment horizontal="center" vertical="center" wrapText="1"/>
    </xf>
    <xf numFmtId="176" fontId="6" fillId="5" borderId="15" xfId="0" applyNumberFormat="1" applyFont="1" applyFill="1" applyBorder="1" applyAlignment="1" applyProtection="1">
      <alignment horizontal="center" vertical="center" wrapText="1"/>
    </xf>
    <xf numFmtId="4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8" borderId="15" xfId="0" applyNumberFormat="1" applyFont="1" applyFill="1" applyBorder="1" applyAlignment="1" applyProtection="1">
      <alignment horizontal="center" vertical="center" wrapText="1"/>
    </xf>
    <xf numFmtId="176" fontId="7" fillId="3" borderId="15" xfId="0" applyNumberFormat="1" applyFont="1" applyFill="1" applyBorder="1" applyAlignment="1" applyProtection="1">
      <alignment horizontal="center" vertical="center" wrapText="1"/>
    </xf>
    <xf numFmtId="176" fontId="6" fillId="3" borderId="15" xfId="0" applyNumberFormat="1" applyFont="1" applyFill="1" applyBorder="1" applyAlignment="1" applyProtection="1">
      <alignment horizontal="center" vertical="center" wrapText="1"/>
    </xf>
    <xf numFmtId="176" fontId="6" fillId="4" borderId="15" xfId="0" applyNumberFormat="1" applyFont="1" applyFill="1" applyBorder="1" applyAlignment="1" applyProtection="1">
      <alignment horizontal="center" vertical="center" wrapText="1"/>
    </xf>
    <xf numFmtId="43" fontId="4" fillId="2" borderId="3" xfId="0" applyNumberFormat="1" applyFont="1" applyFill="1" applyBorder="1" applyAlignment="1" applyProtection="1">
      <alignment horizontal="center" vertical="center"/>
    </xf>
    <xf numFmtId="43" fontId="1" fillId="0" borderId="3" xfId="51" applyNumberFormat="1" applyFont="1" applyFill="1" applyBorder="1" applyAlignment="1" applyProtection="1">
      <alignment horizontal="center" vertical="center" wrapText="1"/>
      <protection locked="0"/>
    </xf>
    <xf numFmtId="43" fontId="1" fillId="2" borderId="3" xfId="51" applyNumberFormat="1" applyFont="1" applyFill="1" applyBorder="1" applyAlignment="1" applyProtection="1">
      <alignment horizontal="center" vertical="center" wrapText="1"/>
      <protection locked="0"/>
    </xf>
    <xf numFmtId="176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5" xfId="0" applyNumberFormat="1" applyFont="1" applyFill="1" applyBorder="1" applyAlignment="1" applyProtection="1">
      <alignment horizontal="center" vertical="center" wrapText="1"/>
    </xf>
    <xf numFmtId="176" fontId="6" fillId="2" borderId="15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0" xfId="0" applyNumberFormat="1" applyFont="1" applyFill="1" applyBorder="1" applyAlignment="1" applyProtection="1">
      <alignment horizontal="center" vertical="center" wrapText="1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1" fillId="3" borderId="3" xfId="0" applyNumberFormat="1" applyFont="1" applyFill="1" applyBorder="1" applyAlignment="1" applyProtection="1">
      <alignment horizontal="center" vertical="center" wrapText="1"/>
    </xf>
    <xf numFmtId="179" fontId="1" fillId="3" borderId="6" xfId="0" applyNumberFormat="1" applyFont="1" applyFill="1" applyBorder="1" applyAlignment="1" applyProtection="1">
      <alignment horizontal="center" vertical="center" wrapText="1"/>
    </xf>
    <xf numFmtId="43" fontId="1" fillId="3" borderId="6" xfId="0" applyNumberFormat="1" applyFont="1" applyFill="1" applyBorder="1" applyAlignment="1" applyProtection="1">
      <alignment horizontal="center" vertical="center" wrapText="1"/>
    </xf>
    <xf numFmtId="0" fontId="19" fillId="7" borderId="3" xfId="0" applyFont="1" applyFill="1" applyBorder="1" applyAlignment="1" applyProtection="1">
      <alignment horizontal="center" vertical="center" wrapText="1"/>
      <protection locked="0"/>
    </xf>
    <xf numFmtId="0" fontId="19" fillId="5" borderId="3" xfId="0" applyFont="1" applyFill="1" applyBorder="1" applyAlignment="1" applyProtection="1">
      <alignment horizontal="center" vertical="center" wrapText="1"/>
      <protection locked="0"/>
    </xf>
    <xf numFmtId="180" fontId="20" fillId="10" borderId="8" xfId="0" applyNumberFormat="1" applyFont="1" applyFill="1" applyBorder="1" applyAlignment="1" applyProtection="1">
      <alignment horizontal="center" vertical="center" wrapText="1"/>
      <protection locked="0"/>
    </xf>
    <xf numFmtId="181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3" borderId="8" xfId="0" applyNumberFormat="1" applyFont="1" applyFill="1" applyBorder="1" applyAlignment="1" applyProtection="1">
      <alignment horizontal="center" vertical="center" wrapText="1"/>
    </xf>
    <xf numFmtId="4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3" xfId="0" applyFont="1" applyFill="1" applyBorder="1" applyAlignment="1" applyProtection="1">
      <alignment horizontal="center" vertical="center" wrapText="1"/>
      <protection locked="0"/>
    </xf>
    <xf numFmtId="0" fontId="22" fillId="0" borderId="15" xfId="0" applyFont="1" applyFill="1" applyBorder="1" applyAlignment="1" applyProtection="1">
      <alignment horizontal="center" vertical="center" wrapText="1"/>
      <protection locked="0"/>
    </xf>
    <xf numFmtId="14" fontId="22" fillId="2" borderId="15" xfId="0" applyNumberFormat="1" applyFont="1" applyFill="1" applyBorder="1" applyAlignment="1" applyProtection="1">
      <alignment horizontal="center" vertical="center" wrapText="1"/>
      <protection locked="0"/>
    </xf>
    <xf numFmtId="181" fontId="2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15" xfId="0" applyFont="1" applyFill="1" applyBorder="1" applyAlignment="1" applyProtection="1">
      <alignment horizontal="center" vertical="center" wrapText="1"/>
      <protection locked="0"/>
    </xf>
    <xf numFmtId="181" fontId="21" fillId="5" borderId="3" xfId="0" applyNumberFormat="1" applyFont="1" applyFill="1" applyBorder="1" applyAlignment="1" applyProtection="1">
      <alignment horizontal="center" vertical="center" wrapText="1"/>
      <protection locked="0"/>
    </xf>
    <xf numFmtId="181" fontId="2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3" xfId="0" applyFont="1" applyFill="1" applyBorder="1" applyAlignment="1" applyProtection="1">
      <alignment horizontal="center" vertical="center" wrapText="1"/>
      <protection locked="0"/>
    </xf>
    <xf numFmtId="14" fontId="22" fillId="0" borderId="15" xfId="0" applyNumberFormat="1" applyFont="1" applyFill="1" applyBorder="1" applyAlignment="1" applyProtection="1">
      <alignment horizontal="center" vertical="center" wrapText="1"/>
      <protection locked="0"/>
    </xf>
    <xf numFmtId="181" fontId="23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5" xfId="0" applyFont="1" applyFill="1" applyBorder="1" applyAlignment="1" applyProtection="1">
      <alignment horizontal="center" vertical="center" wrapText="1"/>
      <protection locked="0"/>
    </xf>
    <xf numFmtId="0" fontId="25" fillId="6" borderId="15" xfId="0" applyFont="1" applyFill="1" applyBorder="1" applyAlignment="1" applyProtection="1">
      <alignment horizontal="center" vertical="center" wrapText="1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181" fontId="2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3" xfId="0" applyFont="1" applyFill="1" applyBorder="1" applyAlignment="1" applyProtection="1">
      <alignment horizontal="center" vertical="center" wrapText="1"/>
      <protection locked="0"/>
    </xf>
    <xf numFmtId="14" fontId="19" fillId="8" borderId="15" xfId="0" applyNumberFormat="1" applyFont="1" applyFill="1" applyBorder="1" applyAlignment="1" applyProtection="1">
      <alignment horizontal="center" vertical="center" wrapText="1"/>
      <protection locked="0"/>
    </xf>
    <xf numFmtId="181" fontId="2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180" fontId="20" fillId="2" borderId="8" xfId="0" applyNumberFormat="1" applyFont="1" applyFill="1" applyBorder="1" applyAlignment="1" applyProtection="1">
      <alignment horizontal="center" vertical="center" wrapText="1"/>
      <protection locked="0"/>
    </xf>
    <xf numFmtId="181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8" xfId="0" applyNumberFormat="1" applyFont="1" applyFill="1" applyBorder="1" applyAlignment="1" applyProtection="1">
      <alignment horizontal="center" vertical="center"/>
      <protection locked="0"/>
    </xf>
    <xf numFmtId="176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0" fillId="2" borderId="16" xfId="0" applyNumberFormat="1" applyFont="1" applyFill="1" applyBorder="1" applyAlignment="1" applyProtection="1">
      <alignment horizontal="center" vertical="center" wrapText="1"/>
      <protection locked="0"/>
    </xf>
    <xf numFmtId="14" fontId="30" fillId="2" borderId="3" xfId="0" applyNumberFormat="1" applyFont="1" applyFill="1" applyBorder="1" applyAlignment="1" applyProtection="1">
      <alignment horizontal="center" vertical="center"/>
      <protection locked="0"/>
    </xf>
    <xf numFmtId="176" fontId="8" fillId="2" borderId="3" xfId="0" applyNumberFormat="1" applyFont="1" applyFill="1" applyBorder="1" applyAlignment="1" applyProtection="1">
      <alignment horizontal="center" vertical="center"/>
      <protection locked="0"/>
    </xf>
    <xf numFmtId="14" fontId="31" fillId="2" borderId="3" xfId="0" applyNumberFormat="1" applyFont="1" applyFill="1" applyBorder="1" applyAlignment="1" applyProtection="1">
      <alignment horizontal="center" vertical="center"/>
      <protection locked="0"/>
    </xf>
    <xf numFmtId="14" fontId="29" fillId="2" borderId="3" xfId="0" applyNumberFormat="1" applyFont="1" applyFill="1" applyBorder="1" applyAlignment="1" applyProtection="1">
      <alignment horizontal="center" vertical="center"/>
      <protection locked="0"/>
    </xf>
    <xf numFmtId="18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3" fontId="1" fillId="3" borderId="3" xfId="0" applyNumberFormat="1" applyFont="1" applyFill="1" applyBorder="1" applyAlignment="1" applyProtection="1">
      <alignment horizontal="center" vertical="center" wrapText="1"/>
    </xf>
    <xf numFmtId="43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3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3" fillId="3" borderId="3" xfId="0" applyNumberFormat="1" applyFont="1" applyFill="1" applyBorder="1" applyAlignment="1" applyProtection="1">
      <alignment horizontal="left" vertical="center" wrapText="1"/>
    </xf>
    <xf numFmtId="49" fontId="1" fillId="3" borderId="3" xfId="50" applyNumberFormat="1" applyFont="1" applyFill="1" applyBorder="1" applyAlignment="1" applyProtection="1">
      <alignment horizontal="center" vertical="center" wrapText="1"/>
    </xf>
    <xf numFmtId="176" fontId="4" fillId="3" borderId="3" xfId="0" applyNumberFormat="1" applyFont="1" applyFill="1" applyBorder="1" applyAlignment="1" applyProtection="1">
      <alignment horizontal="center" vertical="center" wrapText="1"/>
    </xf>
    <xf numFmtId="43" fontId="9" fillId="3" borderId="8" xfId="0" applyNumberFormat="1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left" vertical="center" wrapText="1"/>
      <protection locked="0"/>
    </xf>
    <xf numFmtId="0" fontId="33" fillId="8" borderId="15" xfId="0" applyFont="1" applyFill="1" applyBorder="1" applyAlignment="1" applyProtection="1">
      <alignment horizontal="center" vertical="center" wrapText="1"/>
      <protection locked="0"/>
    </xf>
    <xf numFmtId="176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176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3" fontId="4" fillId="3" borderId="3" xfId="0" applyNumberFormat="1" applyFont="1" applyFill="1" applyBorder="1" applyAlignment="1" applyProtection="1">
      <alignment horizontal="center" vertical="center" wrapText="1"/>
    </xf>
    <xf numFmtId="43" fontId="4" fillId="3" borderId="3" xfId="0" applyNumberFormat="1" applyFont="1" applyFill="1" applyBorder="1" applyAlignment="1" applyProtection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</xf>
    <xf numFmtId="43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8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9" fillId="2" borderId="3" xfId="0" applyNumberFormat="1" applyFont="1" applyFill="1" applyBorder="1" applyAlignment="1" applyProtection="1">
      <alignment horizontal="center" vertical="center" wrapText="1"/>
    </xf>
    <xf numFmtId="176" fontId="36" fillId="3" borderId="3" xfId="0" applyNumberFormat="1" applyFont="1" applyFill="1" applyBorder="1" applyAlignment="1" applyProtection="1">
      <alignment horizontal="center" vertical="center" wrapText="1"/>
    </xf>
    <xf numFmtId="177" fontId="1" fillId="3" borderId="7" xfId="49" applyNumberFormat="1" applyFont="1" applyFill="1" applyBorder="1" applyAlignment="1" applyProtection="1">
      <alignment horizontal="center" vertical="center" wrapText="1"/>
    </xf>
    <xf numFmtId="176" fontId="40" fillId="5" borderId="8" xfId="0" applyNumberFormat="1" applyFont="1" applyFill="1" applyBorder="1" applyAlignment="1" applyProtection="1">
      <alignment horizontal="center" vertical="center"/>
      <protection locked="0"/>
    </xf>
    <xf numFmtId="49" fontId="41" fillId="2" borderId="8" xfId="0" applyNumberFormat="1" applyFont="1" applyFill="1" applyBorder="1" applyAlignment="1" applyProtection="1">
      <alignment horizontal="center" vertical="center"/>
      <protection locked="0"/>
    </xf>
    <xf numFmtId="180" fontId="41" fillId="0" borderId="8" xfId="0" applyNumberFormat="1" applyFont="1" applyFill="1" applyBorder="1" applyAlignment="1" applyProtection="1">
      <alignment horizontal="center" vertical="center"/>
      <protection locked="0"/>
    </xf>
    <xf numFmtId="176" fontId="42" fillId="5" borderId="8" xfId="0" applyNumberFormat="1" applyFont="1" applyFill="1" applyBorder="1" applyAlignment="1" applyProtection="1">
      <alignment horizontal="center" vertical="center"/>
      <protection locked="0"/>
    </xf>
    <xf numFmtId="179" fontId="9" fillId="3" borderId="4" xfId="0" applyNumberFormat="1" applyFont="1" applyFill="1" applyBorder="1" applyAlignment="1" applyProtection="1">
      <alignment horizontal="center" vertical="center" wrapText="1"/>
    </xf>
    <xf numFmtId="17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40" fillId="5" borderId="3" xfId="0" applyNumberFormat="1" applyFont="1" applyFill="1" applyBorder="1" applyAlignment="1" applyProtection="1">
      <alignment horizontal="center" vertical="center"/>
      <protection locked="0"/>
    </xf>
    <xf numFmtId="0" fontId="41" fillId="2" borderId="8" xfId="0" applyFont="1" applyFill="1" applyBorder="1" applyAlignment="1" applyProtection="1">
      <alignment horizontal="center" vertical="center"/>
      <protection locked="0"/>
    </xf>
    <xf numFmtId="176" fontId="42" fillId="5" borderId="3" xfId="0" applyNumberFormat="1" applyFont="1" applyFill="1" applyBorder="1" applyAlignment="1" applyProtection="1">
      <alignment horizontal="center" vertical="center"/>
      <protection locked="0"/>
    </xf>
    <xf numFmtId="176" fontId="40" fillId="5" borderId="3" xfId="0" applyNumberFormat="1" applyFont="1" applyFill="1" applyBorder="1" applyAlignment="1" applyProtection="1">
      <alignment horizontal="center" vertical="center" wrapText="1"/>
      <protection locked="0"/>
    </xf>
    <xf numFmtId="180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40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2" fillId="0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8" xfId="0" applyFont="1" applyFill="1" applyBorder="1" applyAlignment="1">
      <alignment horizontal="center" vertical="center" wrapText="1"/>
    </xf>
    <xf numFmtId="176" fontId="4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8" xfId="0" applyFont="1" applyFill="1" applyBorder="1" applyAlignment="1" applyProtection="1">
      <alignment horizontal="center" vertical="center" wrapText="1"/>
      <protection locked="0"/>
    </xf>
    <xf numFmtId="0" fontId="43" fillId="2" borderId="3" xfId="0" applyFont="1" applyFill="1" applyBorder="1" applyAlignment="1" applyProtection="1">
      <alignment horizontal="center" vertical="center"/>
      <protection locked="0"/>
    </xf>
    <xf numFmtId="14" fontId="22" fillId="2" borderId="8" xfId="0" applyNumberFormat="1" applyFont="1" applyFill="1" applyBorder="1" applyAlignment="1" applyProtection="1">
      <alignment horizontal="center" vertical="center"/>
      <protection locked="0"/>
    </xf>
    <xf numFmtId="0" fontId="22" fillId="2" borderId="3" xfId="54" applyFont="1" applyFill="1" applyBorder="1" applyAlignment="1" applyProtection="1">
      <alignment horizontal="center" vertical="center" wrapText="1"/>
      <protection locked="0"/>
    </xf>
    <xf numFmtId="14" fontId="44" fillId="2" borderId="8" xfId="0" applyNumberFormat="1" applyFont="1" applyFill="1" applyBorder="1" applyAlignment="1" applyProtection="1">
      <alignment horizontal="center" vertical="center"/>
      <protection locked="0"/>
    </xf>
    <xf numFmtId="0" fontId="45" fillId="0" borderId="3" xfId="0" applyFont="1" applyFill="1" applyBorder="1" applyAlignment="1" applyProtection="1">
      <alignment horizontal="center" vertical="center" wrapText="1"/>
      <protection locked="0"/>
    </xf>
    <xf numFmtId="43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8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Font="1" applyFill="1" applyBorder="1" applyAlignment="1" applyProtection="1">
      <alignment horizontal="center" vertical="center" wrapText="1"/>
      <protection locked="0"/>
    </xf>
    <xf numFmtId="176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46" fillId="2" borderId="3" xfId="0" applyFont="1" applyFill="1" applyBorder="1" applyAlignment="1" applyProtection="1">
      <alignment horizontal="center" vertical="center" wrapText="1"/>
      <protection locked="0"/>
    </xf>
    <xf numFmtId="180" fontId="20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0" fontId="46" fillId="7" borderId="3" xfId="0" applyFont="1" applyFill="1" applyBorder="1" applyAlignment="1" applyProtection="1">
      <alignment horizontal="center" vertical="center" wrapText="1"/>
      <protection locked="0"/>
    </xf>
    <xf numFmtId="0" fontId="47" fillId="7" borderId="3" xfId="0" applyFont="1" applyFill="1" applyBorder="1" applyAlignment="1" applyProtection="1">
      <alignment horizontal="center" vertical="center" wrapText="1"/>
      <protection locked="0"/>
    </xf>
    <xf numFmtId="14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2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8" fillId="6" borderId="3" xfId="0" applyFont="1" applyFill="1" applyBorder="1" applyAlignment="1" applyProtection="1">
      <alignment horizontal="center" vertical="center" wrapText="1"/>
      <protection locked="0"/>
    </xf>
    <xf numFmtId="14" fontId="20" fillId="0" borderId="3" xfId="0" applyNumberFormat="1" applyFont="1" applyFill="1" applyBorder="1" applyAlignment="1" applyProtection="1">
      <alignment horizontal="distributed" vertical="center" wrapText="1"/>
      <protection locked="0"/>
    </xf>
    <xf numFmtId="176" fontId="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6" borderId="3" xfId="0" applyFont="1" applyFill="1" applyBorder="1" applyAlignment="1" applyProtection="1">
      <alignment horizontal="center" vertical="center" wrapText="1"/>
      <protection locked="0"/>
    </xf>
    <xf numFmtId="0" fontId="49" fillId="7" borderId="3" xfId="0" applyFont="1" applyFill="1" applyBorder="1" applyAlignment="1" applyProtection="1">
      <alignment horizontal="center" vertical="center" wrapText="1"/>
      <protection locked="0"/>
    </xf>
    <xf numFmtId="0" fontId="47" fillId="6" borderId="3" xfId="0" applyFont="1" applyFill="1" applyBorder="1" applyAlignment="1" applyProtection="1">
      <alignment horizontal="center" vertical="center" wrapText="1"/>
      <protection locked="0"/>
    </xf>
    <xf numFmtId="176" fontId="49" fillId="0" borderId="3" xfId="0" applyNumberFormat="1" applyFont="1" applyFill="1" applyBorder="1" applyAlignment="1" applyProtection="1">
      <alignment horizontal="center" vertical="center"/>
      <protection locked="0"/>
    </xf>
    <xf numFmtId="176" fontId="49" fillId="0" borderId="3" xfId="0" applyNumberFormat="1" applyFont="1" applyFill="1" applyBorder="1" applyAlignment="1" applyProtection="1">
      <alignment vertical="center"/>
      <protection locked="0"/>
    </xf>
    <xf numFmtId="0" fontId="35" fillId="2" borderId="14" xfId="0" applyFont="1" applyFill="1" applyBorder="1" applyAlignment="1" applyProtection="1">
      <alignment horizontal="left" vertical="center" wrapText="1"/>
      <protection locked="0"/>
    </xf>
    <xf numFmtId="176" fontId="40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50" fillId="0" borderId="8" xfId="0" applyNumberFormat="1" applyFont="1" applyFill="1" applyBorder="1" applyAlignment="1" applyProtection="1">
      <alignment horizontal="center" vertical="center"/>
      <protection locked="0"/>
    </xf>
    <xf numFmtId="176" fontId="51" fillId="5" borderId="8" xfId="0" applyNumberFormat="1" applyFont="1" applyFill="1" applyBorder="1" applyAlignment="1" applyProtection="1">
      <alignment horizontal="center" vertical="center"/>
      <protection locked="0"/>
    </xf>
    <xf numFmtId="179" fontId="50" fillId="3" borderId="4" xfId="0" applyNumberFormat="1" applyFont="1" applyFill="1" applyBorder="1" applyAlignment="1" applyProtection="1">
      <alignment horizontal="center" vertical="center" wrapText="1"/>
    </xf>
    <xf numFmtId="179" fontId="50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5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8" xfId="0" applyFont="1" applyFill="1" applyBorder="1" applyAlignment="1" applyProtection="1">
      <alignment horizontal="center" vertical="center" wrapText="1"/>
      <protection locked="0"/>
    </xf>
    <xf numFmtId="14" fontId="53" fillId="0" borderId="8" xfId="0" applyNumberFormat="1" applyFont="1" applyFill="1" applyBorder="1" applyAlignment="1" applyProtection="1">
      <alignment horizontal="center" vertical="center"/>
      <protection locked="0"/>
    </xf>
    <xf numFmtId="176" fontId="51" fillId="6" borderId="8" xfId="0" applyNumberFormat="1" applyFont="1" applyFill="1" applyBorder="1" applyAlignment="1" applyProtection="1">
      <alignment horizontal="center" vertical="center"/>
      <protection locked="0"/>
    </xf>
    <xf numFmtId="179" fontId="50" fillId="3" borderId="8" xfId="0" applyNumberFormat="1" applyFont="1" applyFill="1" applyBorder="1" applyAlignment="1" applyProtection="1">
      <alignment horizontal="center" vertical="center" wrapText="1"/>
    </xf>
    <xf numFmtId="49" fontId="5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2" borderId="8" xfId="0" applyFont="1" applyFill="1" applyBorder="1" applyAlignment="1" applyProtection="1">
      <alignment horizontal="center" vertical="center"/>
      <protection locked="0"/>
    </xf>
    <xf numFmtId="176" fontId="51" fillId="0" borderId="8" xfId="0" applyNumberFormat="1" applyFont="1" applyFill="1" applyBorder="1" applyAlignment="1" applyProtection="1">
      <alignment horizontal="center" vertical="center"/>
      <protection locked="0"/>
    </xf>
    <xf numFmtId="0" fontId="45" fillId="7" borderId="3" xfId="0" applyFont="1" applyFill="1" applyBorder="1" applyAlignment="1" applyProtection="1">
      <alignment horizontal="center" vertical="center" wrapText="1"/>
      <protection locked="0"/>
    </xf>
    <xf numFmtId="176" fontId="51" fillId="7" borderId="8" xfId="0" applyNumberFormat="1" applyFont="1" applyFill="1" applyBorder="1" applyAlignment="1" applyProtection="1">
      <alignment horizontal="center" vertical="center"/>
      <protection locked="0"/>
    </xf>
    <xf numFmtId="0" fontId="45" fillId="2" borderId="3" xfId="0" applyFont="1" applyFill="1" applyBorder="1" applyAlignment="1" applyProtection="1">
      <alignment horizontal="center" vertical="center" wrapText="1"/>
      <protection locked="0"/>
    </xf>
    <xf numFmtId="0" fontId="55" fillId="2" borderId="3" xfId="0" applyFont="1" applyFill="1" applyBorder="1" applyAlignment="1" applyProtection="1">
      <alignment horizontal="center" vertical="center" wrapText="1"/>
      <protection locked="0"/>
    </xf>
    <xf numFmtId="0" fontId="45" fillId="4" borderId="3" xfId="0" applyFont="1" applyFill="1" applyBorder="1" applyAlignment="1" applyProtection="1">
      <alignment horizontal="center" vertical="center" wrapText="1"/>
      <protection locked="0"/>
    </xf>
    <xf numFmtId="0" fontId="45" fillId="2" borderId="17" xfId="0" applyFont="1" applyFill="1" applyBorder="1" applyAlignment="1" applyProtection="1">
      <alignment horizontal="center" vertical="center" wrapText="1"/>
      <protection locked="0"/>
    </xf>
    <xf numFmtId="14" fontId="53" fillId="0" borderId="3" xfId="0" applyNumberFormat="1" applyFont="1" applyFill="1" applyBorder="1" applyAlignment="1" applyProtection="1">
      <alignment horizontal="center" vertical="center"/>
      <protection locked="0"/>
    </xf>
    <xf numFmtId="0" fontId="45" fillId="7" borderId="6" xfId="0" applyFont="1" applyFill="1" applyBorder="1" applyAlignment="1" applyProtection="1">
      <alignment horizontal="center" vertical="center" wrapText="1"/>
      <protection locked="0"/>
    </xf>
    <xf numFmtId="0" fontId="45" fillId="2" borderId="6" xfId="0" applyFont="1" applyFill="1" applyBorder="1" applyAlignment="1" applyProtection="1">
      <alignment horizontal="center" vertical="center" wrapText="1"/>
      <protection locked="0"/>
    </xf>
    <xf numFmtId="0" fontId="52" fillId="2" borderId="8" xfId="0" applyFont="1" applyFill="1" applyBorder="1" applyAlignment="1" applyProtection="1">
      <alignment horizontal="center" vertical="center" wrapText="1"/>
      <protection locked="0"/>
    </xf>
    <xf numFmtId="176" fontId="40" fillId="2" borderId="3" xfId="0" applyNumberFormat="1" applyFont="1" applyFill="1" applyBorder="1" applyAlignment="1" applyProtection="1">
      <alignment horizontal="center" vertical="center" wrapText="1"/>
      <protection locked="0"/>
    </xf>
    <xf numFmtId="43" fontId="50" fillId="0" borderId="9" xfId="0" applyNumberFormat="1" applyFont="1" applyFill="1" applyBorder="1" applyAlignment="1" applyProtection="1">
      <alignment horizontal="center" vertical="center" wrapText="1"/>
      <protection locked="0"/>
    </xf>
    <xf numFmtId="43" fontId="50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56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56" fillId="0" borderId="0" xfId="0" applyNumberFormat="1" applyFont="1" applyFill="1" applyBorder="1" applyAlignment="1" applyProtection="1">
      <alignment horizontal="center" vertical="center" wrapText="1"/>
      <protection locked="0"/>
    </xf>
    <xf numFmtId="43" fontId="50" fillId="0" borderId="11" xfId="0" applyNumberFormat="1" applyFont="1" applyFill="1" applyBorder="1" applyAlignment="1" applyProtection="1">
      <alignment horizontal="center" vertical="center" wrapText="1"/>
      <protection locked="0"/>
    </xf>
    <xf numFmtId="43" fontId="50" fillId="2" borderId="8" xfId="0" applyNumberFormat="1" applyFont="1" applyFill="1" applyBorder="1" applyAlignment="1" applyProtection="1">
      <alignment horizontal="center" vertical="center" wrapText="1"/>
      <protection locked="0"/>
    </xf>
    <xf numFmtId="43" fontId="50" fillId="3" borderId="8" xfId="0" applyNumberFormat="1" applyFont="1" applyFill="1" applyBorder="1" applyAlignment="1" applyProtection="1">
      <alignment horizontal="center" vertical="center" wrapText="1"/>
    </xf>
    <xf numFmtId="0" fontId="50" fillId="0" borderId="14" xfId="0" applyFont="1" applyFill="1" applyBorder="1" applyAlignment="1" applyProtection="1">
      <alignment horizontal="left" vertical="center" wrapText="1"/>
      <protection locked="0"/>
    </xf>
    <xf numFmtId="176" fontId="5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0" fillId="2" borderId="14" xfId="0" applyFont="1" applyFill="1" applyBorder="1" applyAlignment="1" applyProtection="1">
      <alignment horizontal="left" vertical="center" wrapText="1"/>
      <protection locked="0"/>
    </xf>
    <xf numFmtId="0" fontId="57" fillId="0" borderId="14" xfId="0" applyFont="1" applyFill="1" applyBorder="1" applyAlignment="1" applyProtection="1">
      <alignment horizontal="left" vertical="center" wrapText="1"/>
      <protection locked="0"/>
    </xf>
    <xf numFmtId="176" fontId="53" fillId="5" borderId="3" xfId="53" applyNumberFormat="1" applyFont="1" applyFill="1" applyBorder="1" applyAlignment="1" applyProtection="1">
      <alignment horizontal="center" vertical="center" wrapText="1"/>
      <protection locked="0"/>
    </xf>
    <xf numFmtId="0" fontId="58" fillId="2" borderId="3" xfId="53" applyFont="1" applyFill="1" applyBorder="1" applyAlignment="1" applyProtection="1">
      <alignment horizontal="center" vertical="center" wrapText="1"/>
      <protection locked="0"/>
    </xf>
    <xf numFmtId="14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58" fillId="5" borderId="3" xfId="53" applyFont="1" applyFill="1" applyBorder="1" applyAlignment="1" applyProtection="1">
      <alignment horizontal="center" vertical="center" wrapText="1"/>
      <protection locked="0"/>
    </xf>
    <xf numFmtId="14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76" fontId="53" fillId="2" borderId="3" xfId="53" applyNumberFormat="1" applyFont="1" applyFill="1" applyBorder="1" applyAlignment="1" applyProtection="1">
      <alignment horizontal="center" vertical="center" wrapText="1"/>
      <protection locked="0"/>
    </xf>
    <xf numFmtId="0" fontId="53" fillId="5" borderId="3" xfId="53" applyFont="1" applyFill="1" applyBorder="1" applyAlignment="1" applyProtection="1">
      <alignment horizontal="center" vertical="center" wrapText="1"/>
      <protection locked="0"/>
    </xf>
    <xf numFmtId="176" fontId="53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53" fillId="0" borderId="3" xfId="53" applyFont="1" applyFill="1" applyBorder="1" applyAlignment="1" applyProtection="1">
      <alignment horizontal="center" vertical="center" wrapText="1"/>
      <protection locked="0"/>
    </xf>
    <xf numFmtId="176" fontId="53" fillId="7" borderId="3" xfId="53" applyNumberFormat="1" applyFont="1" applyFill="1" applyBorder="1" applyAlignment="1" applyProtection="1">
      <alignment horizontal="center" vertical="center" wrapText="1"/>
      <protection locked="0"/>
    </xf>
    <xf numFmtId="0" fontId="58" fillId="7" borderId="3" xfId="53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8" fillId="0" borderId="3" xfId="53" applyNumberFormat="1" applyFont="1" applyFill="1" applyBorder="1" applyAlignment="1" applyProtection="1">
      <alignment horizontal="left" vertical="center" wrapText="1"/>
      <protection locked="0"/>
    </xf>
    <xf numFmtId="0" fontId="59" fillId="8" borderId="3" xfId="0" applyFont="1" applyFill="1" applyBorder="1" applyAlignment="1" applyProtection="1">
      <alignment horizontal="center" vertical="center" wrapText="1"/>
      <protection locked="0"/>
    </xf>
    <xf numFmtId="176" fontId="5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1" fillId="8" borderId="3" xfId="0" applyFont="1" applyFill="1" applyBorder="1" applyAlignment="1" applyProtection="1">
      <alignment horizontal="center" vertical="center" wrapText="1"/>
      <protection locked="0"/>
    </xf>
    <xf numFmtId="43" fontId="62" fillId="0" borderId="3" xfId="53" applyNumberFormat="1" applyFont="1" applyFill="1" applyBorder="1" applyAlignment="1" applyProtection="1">
      <alignment horizontal="left" vertical="center" wrapText="1"/>
      <protection locked="0"/>
    </xf>
    <xf numFmtId="0" fontId="63" fillId="8" borderId="3" xfId="0" applyFont="1" applyFill="1" applyBorder="1" applyAlignment="1" applyProtection="1">
      <alignment horizontal="center" vertical="center" wrapText="1"/>
      <protection locked="0"/>
    </xf>
    <xf numFmtId="43" fontId="16" fillId="2" borderId="3" xfId="53" applyNumberFormat="1" applyFont="1" applyFill="1" applyBorder="1" applyAlignment="1" applyProtection="1">
      <alignment horizontal="left" vertical="center" wrapText="1"/>
      <protection locked="0"/>
    </xf>
    <xf numFmtId="43" fontId="62" fillId="2" borderId="3" xfId="53" applyNumberFormat="1" applyFont="1" applyFill="1" applyBorder="1" applyAlignment="1" applyProtection="1">
      <alignment horizontal="left" vertical="center" wrapText="1"/>
      <protection locked="0"/>
    </xf>
    <xf numFmtId="43" fontId="8" fillId="2" borderId="3" xfId="53" applyNumberFormat="1" applyFont="1" applyFill="1" applyBorder="1" applyAlignment="1" applyProtection="1">
      <alignment horizontal="left" vertical="center" wrapText="1"/>
      <protection locked="0"/>
    </xf>
    <xf numFmtId="176" fontId="53" fillId="4" borderId="3" xfId="53" applyNumberFormat="1" applyFont="1" applyFill="1" applyBorder="1" applyAlignment="1" applyProtection="1">
      <alignment horizontal="center" vertical="center" wrapText="1"/>
      <protection locked="0"/>
    </xf>
    <xf numFmtId="0" fontId="63" fillId="2" borderId="3" xfId="0" applyFont="1" applyFill="1" applyBorder="1" applyAlignment="1" applyProtection="1">
      <alignment horizontal="center" vertical="center"/>
      <protection locked="0"/>
    </xf>
    <xf numFmtId="176" fontId="64" fillId="12" borderId="3" xfId="53" applyNumberFormat="1" applyFont="1" applyFill="1" applyBorder="1" applyAlignment="1" applyProtection="1">
      <alignment horizontal="center" vertical="center" wrapText="1"/>
      <protection locked="0"/>
    </xf>
    <xf numFmtId="0" fontId="53" fillId="7" borderId="3" xfId="53" applyFont="1" applyFill="1" applyBorder="1" applyAlignment="1" applyProtection="1">
      <alignment horizontal="center" vertical="center" wrapText="1"/>
      <protection locked="0"/>
    </xf>
    <xf numFmtId="0" fontId="63" fillId="7" borderId="3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53" fillId="2" borderId="3" xfId="53" applyFont="1" applyFill="1" applyBorder="1" applyAlignment="1" applyProtection="1">
      <alignment horizontal="center" vertical="center" wrapText="1"/>
      <protection locked="0"/>
    </xf>
    <xf numFmtId="43" fontId="65" fillId="0" borderId="3" xfId="53" applyNumberFormat="1" applyFont="1" applyFill="1" applyBorder="1" applyAlignment="1" applyProtection="1">
      <alignment horizontal="left" vertical="center" wrapText="1"/>
      <protection locked="0"/>
    </xf>
    <xf numFmtId="43" fontId="16" fillId="0" borderId="3" xfId="53" applyNumberFormat="1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62" fillId="0" borderId="3" xfId="0" applyFont="1" applyFill="1" applyBorder="1" applyAlignment="1" applyProtection="1">
      <alignment horizontal="left" vertical="center" wrapText="1"/>
      <protection locked="0"/>
    </xf>
    <xf numFmtId="43" fontId="8" fillId="0" borderId="3" xfId="0" applyNumberFormat="1" applyFont="1" applyFill="1" applyBorder="1" applyAlignment="1" applyProtection="1">
      <alignment horizontal="left" vertical="center"/>
      <protection locked="0"/>
    </xf>
    <xf numFmtId="0" fontId="53" fillId="10" borderId="3" xfId="53" applyFont="1" applyFill="1" applyBorder="1" applyAlignment="1" applyProtection="1">
      <alignment horizontal="center" vertical="center" wrapText="1"/>
      <protection locked="0"/>
    </xf>
    <xf numFmtId="14" fontId="10" fillId="2" borderId="18" xfId="0" applyNumberFormat="1" applyFont="1" applyFill="1" applyBorder="1" applyAlignment="1" applyProtection="1">
      <alignment horizontal="center" vertical="center"/>
      <protection locked="0"/>
    </xf>
    <xf numFmtId="14" fontId="58" fillId="0" borderId="3" xfId="53" applyNumberFormat="1" applyFont="1" applyFill="1" applyBorder="1" applyAlignment="1" applyProtection="1">
      <alignment horizontal="center" vertical="center" wrapText="1"/>
      <protection locked="0"/>
    </xf>
    <xf numFmtId="176" fontId="66" fillId="10" borderId="3" xfId="0" applyNumberFormat="1" applyFont="1" applyFill="1" applyBorder="1" applyAlignment="1" applyProtection="1">
      <alignment horizontal="center" vertical="center"/>
      <protection locked="0"/>
    </xf>
    <xf numFmtId="176" fontId="58" fillId="2" borderId="3" xfId="0" applyNumberFormat="1" applyFont="1" applyFill="1" applyBorder="1" applyAlignment="1" applyProtection="1">
      <alignment horizontal="center" vertical="center"/>
      <protection locked="0"/>
    </xf>
    <xf numFmtId="14" fontId="63" fillId="2" borderId="18" xfId="0" applyNumberFormat="1" applyFont="1" applyFill="1" applyBorder="1" applyAlignment="1" applyProtection="1">
      <alignment horizontal="center" vertical="center"/>
      <protection locked="0"/>
    </xf>
    <xf numFmtId="0" fontId="58" fillId="9" borderId="3" xfId="53" applyFont="1" applyFill="1" applyBorder="1" applyAlignment="1" applyProtection="1">
      <alignment horizontal="center" vertical="center" wrapText="1"/>
      <protection locked="0"/>
    </xf>
    <xf numFmtId="0" fontId="58" fillId="0" borderId="3" xfId="53" applyFont="1" applyFill="1" applyBorder="1" applyAlignment="1" applyProtection="1">
      <alignment horizontal="center" vertical="center" wrapText="1"/>
      <protection locked="0"/>
    </xf>
    <xf numFmtId="176" fontId="66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67" fillId="0" borderId="3" xfId="53" applyFont="1" applyFill="1" applyBorder="1" applyAlignment="1" applyProtection="1">
      <alignment horizontal="center" vertical="center" wrapText="1"/>
      <protection locked="0"/>
    </xf>
    <xf numFmtId="14" fontId="68" fillId="0" borderId="3" xfId="0" applyNumberFormat="1" applyFont="1" applyFill="1" applyBorder="1" applyAlignment="1" applyProtection="1">
      <alignment horizontal="center" vertical="center"/>
      <protection locked="0"/>
    </xf>
    <xf numFmtId="0" fontId="67" fillId="2" borderId="3" xfId="53" applyFont="1" applyFill="1" applyBorder="1" applyAlignment="1" applyProtection="1">
      <alignment horizontal="center" vertical="center" wrapText="1"/>
      <protection locked="0"/>
    </xf>
    <xf numFmtId="176" fontId="66" fillId="2" borderId="3" xfId="53" applyNumberFormat="1" applyFont="1" applyFill="1" applyBorder="1" applyAlignment="1" applyProtection="1">
      <alignment horizontal="center" vertical="center" wrapText="1"/>
      <protection locked="0"/>
    </xf>
    <xf numFmtId="176" fontId="66" fillId="4" borderId="3" xfId="53" applyNumberFormat="1" applyFont="1" applyFill="1" applyBorder="1" applyAlignment="1" applyProtection="1">
      <alignment horizontal="center" vertical="center" wrapText="1"/>
      <protection locked="0"/>
    </xf>
    <xf numFmtId="176" fontId="19" fillId="2" borderId="3" xfId="53" applyNumberFormat="1" applyFont="1" applyFill="1" applyBorder="1" applyAlignment="1" applyProtection="1">
      <alignment horizontal="center" vertical="center" wrapText="1"/>
      <protection locked="0"/>
    </xf>
    <xf numFmtId="176" fontId="69" fillId="2" borderId="3" xfId="53" applyNumberFormat="1" applyFont="1" applyFill="1" applyBorder="1" applyAlignment="1" applyProtection="1">
      <alignment horizontal="center" vertical="center" wrapText="1"/>
      <protection locked="0"/>
    </xf>
    <xf numFmtId="0" fontId="58" fillId="10" borderId="3" xfId="53" applyFont="1" applyFill="1" applyBorder="1" applyAlignment="1" applyProtection="1">
      <alignment horizontal="center" vertical="center" wrapText="1"/>
      <protection locked="0"/>
    </xf>
    <xf numFmtId="177" fontId="1" fillId="3" borderId="3" xfId="49" applyNumberFormat="1" applyFont="1" applyFill="1" applyBorder="1" applyAlignment="1" applyProtection="1">
      <alignment horizontal="center" vertical="center" wrapText="1"/>
    </xf>
    <xf numFmtId="0" fontId="66" fillId="0" borderId="3" xfId="0" applyFont="1" applyFill="1" applyBorder="1" applyAlignment="1" applyProtection="1">
      <alignment horizontal="center" vertical="center"/>
      <protection locked="0"/>
    </xf>
    <xf numFmtId="176" fontId="66" fillId="7" borderId="3" xfId="53" applyNumberFormat="1" applyFont="1" applyFill="1" applyBorder="1" applyAlignment="1" applyProtection="1">
      <alignment horizontal="center" vertical="center" wrapText="1"/>
      <protection locked="0"/>
    </xf>
    <xf numFmtId="176" fontId="8" fillId="13" borderId="3" xfId="0" applyNumberFormat="1" applyFont="1" applyFill="1" applyBorder="1" applyAlignment="1" applyProtection="1">
      <alignment horizontal="center" vertical="center" wrapText="1"/>
      <protection locked="0"/>
    </xf>
    <xf numFmtId="0" fontId="58" fillId="13" borderId="3" xfId="53" applyFont="1" applyFill="1" applyBorder="1" applyAlignment="1" applyProtection="1">
      <alignment horizontal="center" vertical="center" wrapText="1"/>
      <protection locked="0"/>
    </xf>
    <xf numFmtId="176" fontId="1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3" xfId="50" applyNumberFormat="1" applyFont="1" applyFill="1" applyBorder="1" applyAlignment="1" applyProtection="1">
      <alignment horizontal="center" vertical="center" wrapText="1"/>
      <protection locked="0"/>
    </xf>
    <xf numFmtId="176" fontId="70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72" fillId="2" borderId="3" xfId="0" applyNumberFormat="1" applyFont="1" applyFill="1" applyBorder="1" applyAlignment="1" applyProtection="1">
      <alignment horizontal="center" vertical="center" wrapText="1"/>
    </xf>
    <xf numFmtId="176" fontId="56" fillId="3" borderId="3" xfId="0" applyNumberFormat="1" applyFont="1" applyFill="1" applyBorder="1" applyAlignment="1" applyProtection="1">
      <alignment horizontal="center" vertical="center" wrapText="1"/>
    </xf>
    <xf numFmtId="176" fontId="66" fillId="5" borderId="3" xfId="53" applyNumberFormat="1" applyFont="1" applyFill="1" applyBorder="1" applyAlignment="1" applyProtection="1">
      <alignment horizontal="center" vertical="center" wrapText="1"/>
      <protection locked="0"/>
    </xf>
    <xf numFmtId="14" fontId="63" fillId="2" borderId="3" xfId="0" applyNumberFormat="1" applyFont="1" applyFill="1" applyBorder="1" applyAlignment="1" applyProtection="1">
      <alignment horizontal="center" vertical="center"/>
      <protection locked="0"/>
    </xf>
    <xf numFmtId="14" fontId="63" fillId="0" borderId="3" xfId="0" applyNumberFormat="1" applyFont="1" applyFill="1" applyBorder="1" applyAlignment="1" applyProtection="1">
      <alignment horizontal="center" vertical="center"/>
      <protection locked="0"/>
    </xf>
    <xf numFmtId="176" fontId="66" fillId="10" borderId="3" xfId="53" applyNumberFormat="1" applyFont="1" applyFill="1" applyBorder="1" applyAlignment="1" applyProtection="1">
      <alignment horizontal="center" vertical="center" wrapText="1"/>
      <protection locked="0"/>
    </xf>
    <xf numFmtId="176" fontId="19" fillId="10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10" borderId="3" xfId="53" applyNumberFormat="1" applyFont="1" applyFill="1" applyBorder="1" applyAlignment="1" applyProtection="1">
      <alignment horizontal="center" vertical="center" wrapText="1"/>
      <protection locked="0"/>
    </xf>
    <xf numFmtId="176" fontId="19" fillId="10" borderId="3" xfId="53" applyNumberFormat="1" applyFont="1" applyFill="1" applyBorder="1" applyAlignment="1" applyProtection="1">
      <alignment horizontal="center" vertical="center" wrapText="1"/>
      <protection locked="0"/>
    </xf>
    <xf numFmtId="176" fontId="67" fillId="0" borderId="3" xfId="0" applyNumberFormat="1" applyFont="1" applyFill="1" applyBorder="1" applyAlignment="1" applyProtection="1">
      <alignment horizontal="center" vertical="center"/>
      <protection locked="0"/>
    </xf>
    <xf numFmtId="177" fontId="1" fillId="5" borderId="1" xfId="49" applyNumberFormat="1" applyFont="1" applyFill="1" applyBorder="1" applyAlignment="1" applyProtection="1">
      <alignment horizontal="center" vertical="center" wrapText="1"/>
    </xf>
    <xf numFmtId="176" fontId="66" fillId="7" borderId="3" xfId="0" applyNumberFormat="1" applyFont="1" applyFill="1" applyBorder="1" applyAlignment="1" applyProtection="1">
      <alignment horizontal="center" vertical="center"/>
      <protection locked="0"/>
    </xf>
    <xf numFmtId="176" fontId="66" fillId="13" borderId="3" xfId="0" applyNumberFormat="1" applyFont="1" applyFill="1" applyBorder="1" applyAlignment="1" applyProtection="1">
      <alignment horizontal="center" vertical="center"/>
      <protection locked="0"/>
    </xf>
    <xf numFmtId="0" fontId="30" fillId="8" borderId="3" xfId="0" applyFont="1" applyFill="1" applyBorder="1" applyAlignment="1" applyProtection="1">
      <alignment horizontal="center" vertical="center" wrapText="1"/>
      <protection locked="0"/>
    </xf>
    <xf numFmtId="176" fontId="60" fillId="0" borderId="3" xfId="0" applyNumberFormat="1" applyFont="1" applyFill="1" applyBorder="1" applyAlignment="1" applyProtection="1">
      <alignment horizontal="center" vertical="center"/>
      <protection locked="0"/>
    </xf>
    <xf numFmtId="0" fontId="46" fillId="8" borderId="3" xfId="0" applyFont="1" applyFill="1" applyBorder="1" applyAlignment="1" applyProtection="1">
      <alignment horizontal="center" vertical="center" wrapText="1"/>
      <protection locked="0"/>
    </xf>
    <xf numFmtId="0" fontId="73" fillId="8" borderId="3" xfId="0" applyFont="1" applyFill="1" applyBorder="1" applyAlignment="1" applyProtection="1">
      <alignment horizontal="center" vertical="center" wrapText="1"/>
      <protection locked="0"/>
    </xf>
    <xf numFmtId="0" fontId="74" fillId="0" borderId="14" xfId="0" applyFont="1" applyFill="1" applyBorder="1" applyAlignment="1" applyProtection="1">
      <alignment horizontal="left" vertical="center" wrapText="1"/>
      <protection locked="0"/>
    </xf>
    <xf numFmtId="0" fontId="30" fillId="8" borderId="18" xfId="0" applyFont="1" applyFill="1" applyBorder="1" applyAlignment="1" applyProtection="1">
      <alignment horizontal="center" vertical="center" wrapText="1"/>
      <protection locked="0"/>
    </xf>
    <xf numFmtId="0" fontId="63" fillId="8" borderId="18" xfId="0" applyFont="1" applyFill="1" applyBorder="1" applyAlignment="1" applyProtection="1">
      <alignment horizontal="center" vertical="center" wrapText="1"/>
      <protection locked="0"/>
    </xf>
    <xf numFmtId="177" fontId="58" fillId="8" borderId="3" xfId="0" applyNumberFormat="1" applyFont="1" applyFill="1" applyBorder="1" applyAlignment="1" applyProtection="1">
      <alignment horizontal="center" vertical="center"/>
      <protection locked="0"/>
    </xf>
    <xf numFmtId="177" fontId="67" fillId="8" borderId="3" xfId="0" applyNumberFormat="1" applyFont="1" applyFill="1" applyBorder="1" applyAlignment="1" applyProtection="1">
      <alignment horizontal="center" vertical="center"/>
      <protection locked="0"/>
    </xf>
    <xf numFmtId="176" fontId="67" fillId="2" borderId="3" xfId="0" applyNumberFormat="1" applyFont="1" applyFill="1" applyBorder="1" applyAlignment="1" applyProtection="1">
      <alignment horizontal="center" vertical="center"/>
      <protection locked="0"/>
    </xf>
    <xf numFmtId="176" fontId="51" fillId="13" borderId="3" xfId="0" applyNumberFormat="1" applyFont="1" applyFill="1" applyBorder="1" applyAlignment="1" applyProtection="1">
      <alignment horizontal="center" vertical="center" wrapText="1"/>
      <protection locked="0"/>
    </xf>
    <xf numFmtId="176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9" fillId="5" borderId="3" xfId="53" applyNumberFormat="1" applyFont="1" applyFill="1" applyBorder="1" applyAlignment="1" applyProtection="1">
      <alignment horizontal="center" vertical="center" wrapText="1"/>
      <protection locked="0"/>
    </xf>
    <xf numFmtId="43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5" fillId="0" borderId="14" xfId="0" applyFont="1" applyFill="1" applyBorder="1" applyAlignment="1" applyProtection="1">
      <alignment horizontal="left" vertical="center" wrapText="1"/>
      <protection locked="0"/>
    </xf>
    <xf numFmtId="0" fontId="76" fillId="5" borderId="3" xfId="53" applyFont="1" applyFill="1" applyBorder="1" applyAlignment="1" applyProtection="1">
      <alignment horizontal="center" vertical="center" wrapText="1"/>
      <protection locked="0"/>
    </xf>
    <xf numFmtId="0" fontId="76" fillId="0" borderId="3" xfId="53" applyFont="1" applyFill="1" applyBorder="1" applyAlignment="1" applyProtection="1">
      <alignment horizontal="center" vertical="center" wrapText="1"/>
      <protection locked="0"/>
    </xf>
    <xf numFmtId="14" fontId="77" fillId="0" borderId="3" xfId="0" applyNumberFormat="1" applyFont="1" applyFill="1" applyBorder="1" applyAlignment="1" applyProtection="1">
      <alignment horizontal="center" vertical="center"/>
      <protection locked="0"/>
    </xf>
    <xf numFmtId="0" fontId="78" fillId="5" borderId="3" xfId="53" applyFont="1" applyFill="1" applyBorder="1" applyAlignment="1" applyProtection="1">
      <alignment horizontal="center" vertical="center" wrapText="1"/>
      <protection locked="0"/>
    </xf>
    <xf numFmtId="0" fontId="79" fillId="7" borderId="3" xfId="0" applyFont="1" applyFill="1" applyBorder="1" applyAlignment="1" applyProtection="1">
      <alignment horizontal="center" vertical="center"/>
      <protection locked="0"/>
    </xf>
    <xf numFmtId="0" fontId="76" fillId="0" borderId="3" xfId="53" applyFont="1" applyBorder="1" applyAlignment="1" applyProtection="1">
      <alignment horizontal="center" vertical="center" wrapText="1"/>
      <protection locked="0"/>
    </xf>
    <xf numFmtId="49" fontId="80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76" fillId="14" borderId="3" xfId="53" applyNumberFormat="1" applyFont="1" applyFill="1" applyBorder="1" applyAlignment="1" applyProtection="1">
      <alignment horizontal="center" vertical="center" wrapText="1"/>
      <protection locked="0"/>
    </xf>
    <xf numFmtId="0" fontId="76" fillId="7" borderId="3" xfId="0" applyFont="1" applyFill="1" applyBorder="1" applyAlignment="1" applyProtection="1">
      <alignment horizontal="center" vertical="center" wrapText="1"/>
      <protection locked="0"/>
    </xf>
    <xf numFmtId="0" fontId="77" fillId="7" borderId="3" xfId="0" applyFont="1" applyFill="1" applyBorder="1" applyAlignment="1" applyProtection="1">
      <alignment horizontal="center" vertical="center"/>
      <protection locked="0"/>
    </xf>
    <xf numFmtId="0" fontId="77" fillId="0" borderId="3" xfId="0" applyFont="1" applyFill="1" applyBorder="1" applyAlignment="1" applyProtection="1">
      <alignment horizontal="center" vertical="center"/>
      <protection locked="0"/>
    </xf>
    <xf numFmtId="0" fontId="77" fillId="14" borderId="3" xfId="0" applyFont="1" applyFill="1" applyBorder="1" applyAlignment="1" applyProtection="1">
      <alignment horizontal="center" vertical="center"/>
      <protection locked="0"/>
    </xf>
    <xf numFmtId="49" fontId="77" fillId="0" borderId="3" xfId="0" applyNumberFormat="1" applyFont="1" applyFill="1" applyBorder="1" applyAlignment="1" applyProtection="1">
      <alignment horizontal="center" vertical="center"/>
      <protection locked="0"/>
    </xf>
    <xf numFmtId="14" fontId="76" fillId="7" borderId="3" xfId="53" applyNumberFormat="1" applyFont="1" applyFill="1" applyBorder="1" applyAlignment="1" applyProtection="1">
      <alignment horizontal="center" vertical="center" wrapText="1"/>
      <protection locked="0"/>
    </xf>
    <xf numFmtId="0" fontId="77" fillId="2" borderId="3" xfId="0" applyFont="1" applyFill="1" applyBorder="1" applyAlignment="1" applyProtection="1">
      <alignment horizontal="center" vertical="center"/>
      <protection locked="0"/>
    </xf>
    <xf numFmtId="0" fontId="77" fillId="7" borderId="0" xfId="0" applyFont="1" applyFill="1" applyAlignment="1" applyProtection="1">
      <alignment horizontal="center" vertical="center"/>
      <protection locked="0"/>
    </xf>
    <xf numFmtId="14" fontId="77" fillId="2" borderId="3" xfId="0" applyNumberFormat="1" applyFont="1" applyFill="1" applyBorder="1" applyAlignment="1" applyProtection="1">
      <alignment horizontal="center" vertical="center"/>
      <protection locked="0"/>
    </xf>
    <xf numFmtId="49" fontId="14" fillId="8" borderId="3" xfId="50" applyNumberFormat="1" applyFont="1" applyFill="1" applyBorder="1" applyAlignment="1" applyProtection="1">
      <alignment horizontal="center" vertical="center" wrapText="1"/>
      <protection locked="0"/>
    </xf>
    <xf numFmtId="176" fontId="7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81" fillId="0" borderId="3" xfId="0" applyNumberFormat="1" applyFont="1" applyFill="1" applyBorder="1" applyAlignment="1" applyProtection="1">
      <alignment horizontal="center" vertical="center" wrapText="1"/>
      <protection locked="0"/>
    </xf>
    <xf numFmtId="180" fontId="9" fillId="5" borderId="8" xfId="0" applyNumberFormat="1" applyFont="1" applyFill="1" applyBorder="1" applyAlignment="1" applyProtection="1">
      <alignment horizontal="center" vertical="center"/>
      <protection locked="0"/>
    </xf>
    <xf numFmtId="49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/>
      <protection locked="0"/>
    </xf>
    <xf numFmtId="176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176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49" fillId="0" borderId="3" xfId="0" applyFont="1" applyFill="1" applyBorder="1" applyAlignment="1" applyProtection="1">
      <alignment horizontal="center" vertical="center"/>
      <protection locked="0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67" fillId="10" borderId="3" xfId="0" applyFont="1" applyFill="1" applyBorder="1" applyAlignment="1" applyProtection="1">
      <alignment horizontal="center" vertical="center"/>
      <protection locked="0"/>
    </xf>
    <xf numFmtId="0" fontId="49" fillId="0" borderId="6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44" fillId="0" borderId="3" xfId="0" applyFont="1" applyFill="1" applyBorder="1" applyAlignment="1" applyProtection="1">
      <alignment horizontal="center" vertical="center"/>
      <protection locked="0"/>
    </xf>
    <xf numFmtId="0" fontId="44" fillId="0" borderId="3" xfId="0" applyFont="1" applyFill="1" applyBorder="1" applyAlignment="1" applyProtection="1">
      <alignment horizontal="center" vertical="center" wrapText="1"/>
      <protection locked="0"/>
    </xf>
    <xf numFmtId="0" fontId="49" fillId="6" borderId="3" xfId="0" applyFont="1" applyFill="1" applyBorder="1" applyAlignment="1" applyProtection="1">
      <alignment horizontal="center" vertical="center"/>
      <protection locked="0"/>
    </xf>
    <xf numFmtId="0" fontId="49" fillId="0" borderId="3" xfId="0" applyFont="1" applyFill="1" applyBorder="1" applyAlignment="1" applyProtection="1">
      <alignment horizontal="center" vertical="center" wrapText="1"/>
      <protection locked="0"/>
    </xf>
    <xf numFmtId="176" fontId="82" fillId="6" borderId="3" xfId="0" applyNumberFormat="1" applyFont="1" applyFill="1" applyBorder="1" applyAlignment="1" applyProtection="1">
      <alignment horizontal="center" vertical="center"/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49" fillId="6" borderId="8" xfId="0" applyFont="1" applyFill="1" applyBorder="1" applyAlignment="1" applyProtection="1">
      <alignment horizontal="center" vertical="center"/>
      <protection locked="0"/>
    </xf>
    <xf numFmtId="0" fontId="49" fillId="0" borderId="8" xfId="0" applyFont="1" applyFill="1" applyBorder="1" applyAlignment="1" applyProtection="1">
      <alignment horizontal="center" vertical="center"/>
      <protection locked="0"/>
    </xf>
    <xf numFmtId="0" fontId="10" fillId="6" borderId="16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180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83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67" fillId="6" borderId="3" xfId="0" applyNumberFormat="1" applyFont="1" applyFill="1" applyBorder="1" applyAlignment="1" applyProtection="1">
      <alignment horizontal="center" vertical="center"/>
      <protection locked="0"/>
    </xf>
    <xf numFmtId="179" fontId="1" fillId="3" borderId="8" xfId="0" applyNumberFormat="1" applyFont="1" applyFill="1" applyBorder="1" applyAlignment="1" applyProtection="1">
      <alignment horizontal="center" vertical="center" wrapText="1"/>
    </xf>
    <xf numFmtId="43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3" xfId="0" applyNumberFormat="1" applyFont="1" applyFill="1" applyBorder="1" applyAlignment="1" applyProtection="1">
      <alignment horizontal="center" vertical="center"/>
      <protection locked="0"/>
    </xf>
    <xf numFmtId="176" fontId="0" fillId="2" borderId="3" xfId="0" applyNumberFormat="1" applyFont="1" applyFill="1" applyBorder="1" applyAlignment="1" applyProtection="1">
      <alignment horizontal="center" vertical="center"/>
      <protection locked="0"/>
    </xf>
    <xf numFmtId="176" fontId="44" fillId="0" borderId="3" xfId="0" applyNumberFormat="1" applyFont="1" applyFill="1" applyBorder="1" applyAlignment="1" applyProtection="1">
      <alignment horizontal="center" vertical="center"/>
      <protection locked="0"/>
    </xf>
    <xf numFmtId="43" fontId="1" fillId="3" borderId="8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3" borderId="3" xfId="0" applyNumberFormat="1" applyFont="1" applyFill="1" applyBorder="1" applyAlignment="1" applyProtection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  <cellStyle name="常规 2 2 11" xfId="54"/>
    <cellStyle name="常规_Sheet1" xfId="55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3"/>
  <sheetViews>
    <sheetView zoomScale="80" zoomScaleNormal="80" workbookViewId="0">
      <pane xSplit="6" topLeftCell="AQ1" activePane="topRight" state="frozen"/>
      <selection/>
      <selection pane="topRight" activeCell="BC10" sqref="BC10"/>
    </sheetView>
  </sheetViews>
  <sheetFormatPr defaultColWidth="12.7583333333333" defaultRowHeight="16.5"/>
  <cols>
    <col min="1" max="1" width="8.5" style="5" customWidth="1"/>
    <col min="2" max="2" width="16.5" style="6" customWidth="1"/>
    <col min="3" max="3" width="11.5" style="6" customWidth="1"/>
    <col min="4" max="4" width="11.125" style="110" customWidth="1"/>
    <col min="5" max="5" width="9.875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75" style="6" customWidth="1"/>
    <col min="10" max="10" width="11.875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75" style="6" customWidth="1"/>
    <col min="15" max="15" width="8.75833333333333" style="6" customWidth="1"/>
    <col min="16" max="16" width="7.875" style="6" customWidth="1"/>
    <col min="17" max="17" width="8.375" style="6" customWidth="1"/>
    <col min="18" max="18" width="7.875" style="6" customWidth="1"/>
    <col min="19" max="19" width="8.5" style="6" customWidth="1"/>
    <col min="20" max="20" width="36" style="112" customWidth="1"/>
    <col min="21" max="21" width="13.5" style="113" customWidth="1"/>
    <col min="22" max="28" width="10.125" style="6" customWidth="1"/>
    <col min="29" max="29" width="10.125" style="114" customWidth="1"/>
    <col min="30" max="32" width="10" style="6" customWidth="1"/>
    <col min="33" max="33" width="10.125" style="6" customWidth="1"/>
    <col min="34" max="34" width="11.375" style="6" customWidth="1"/>
    <col min="35" max="35" width="14.5" style="6" customWidth="1"/>
    <col min="36" max="36" width="15" style="6" customWidth="1"/>
    <col min="37" max="37" width="10" style="6" customWidth="1"/>
    <col min="38" max="38" width="9.625" style="6" customWidth="1"/>
    <col min="39" max="39" width="8.875" style="6" customWidth="1"/>
    <col min="40" max="40" width="9.5" style="6" customWidth="1"/>
    <col min="41" max="41" width="9.125" style="6" customWidth="1"/>
    <col min="42" max="42" width="12.125" style="6" customWidth="1"/>
    <col min="43" max="43" width="16" style="6" customWidth="1"/>
    <col min="44" max="44" width="20.2583333333333" style="6" customWidth="1"/>
    <col min="45" max="45" width="13.875" style="6" customWidth="1"/>
    <col min="46" max="46" width="14" style="6" customWidth="1"/>
    <col min="47" max="47" width="16.375" style="6" customWidth="1"/>
    <col min="48" max="48" width="10.375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2916666666667" style="6" customWidth="1"/>
    <col min="57" max="61" width="12.7583333333333" style="116" customWidth="1"/>
    <col min="62" max="16382" width="12.7583333333333" style="116" hidden="1" customWidth="1"/>
    <col min="16383" max="16384" width="12.7583333333333" style="116"/>
  </cols>
  <sheetData>
    <row r="1" s="6" customFormat="1" ht="38" customHeight="1" spans="1:56">
      <c r="A1" s="13" t="s">
        <v>0</v>
      </c>
      <c r="B1" s="14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160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18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23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28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>SUBTOTAL(9,V5:V163)</f>
        <v>39960</v>
      </c>
      <c r="W4" s="163">
        <f t="shared" ref="W4:AE4" si="0">SUBTOTAL(9,W5:W163)</f>
        <v>8000</v>
      </c>
      <c r="X4" s="163">
        <f t="shared" si="0"/>
        <v>9000</v>
      </c>
      <c r="Y4" s="163">
        <f t="shared" si="0"/>
        <v>3700</v>
      </c>
      <c r="Z4" s="163">
        <f t="shared" si="0"/>
        <v>3400</v>
      </c>
      <c r="AA4" s="163">
        <f t="shared" si="0"/>
        <v>1400</v>
      </c>
      <c r="AB4" s="163">
        <f t="shared" si="0"/>
        <v>2300</v>
      </c>
      <c r="AC4" s="163">
        <f t="shared" si="0"/>
        <v>0</v>
      </c>
      <c r="AD4" s="163">
        <f t="shared" si="0"/>
        <v>0</v>
      </c>
      <c r="AE4" s="163">
        <f t="shared" si="0"/>
        <v>0</v>
      </c>
      <c r="AF4" s="163">
        <f t="shared" ref="AF4:AM4" si="1">SUBTOTAL(9,AF5:AF163)</f>
        <v>1000</v>
      </c>
      <c r="AG4" s="163">
        <f t="shared" si="1"/>
        <v>0</v>
      </c>
      <c r="AH4" s="163">
        <f t="shared" si="1"/>
        <v>0</v>
      </c>
      <c r="AI4" s="163">
        <f t="shared" si="1"/>
        <v>0</v>
      </c>
      <c r="AJ4" s="163">
        <f t="shared" si="1"/>
        <v>1860</v>
      </c>
      <c r="AK4" s="163">
        <f t="shared" si="1"/>
        <v>100</v>
      </c>
      <c r="AL4" s="163">
        <f t="shared" si="1"/>
        <v>1900</v>
      </c>
      <c r="AM4" s="163">
        <f t="shared" si="1"/>
        <v>1000</v>
      </c>
      <c r="AN4" s="163">
        <f t="shared" ref="AN4:BB4" si="2">SUBTOTAL(9,AN5:AN163)</f>
        <v>0</v>
      </c>
      <c r="AO4" s="163">
        <f t="shared" si="2"/>
        <v>30</v>
      </c>
      <c r="AP4" s="163">
        <f t="shared" si="2"/>
        <v>0</v>
      </c>
      <c r="AQ4" s="163">
        <f t="shared" si="2"/>
        <v>0</v>
      </c>
      <c r="AR4" s="163">
        <f t="shared" si="2"/>
        <v>0</v>
      </c>
      <c r="AS4" s="163">
        <f t="shared" si="2"/>
        <v>0</v>
      </c>
      <c r="AT4" s="163">
        <f t="shared" si="2"/>
        <v>303.333333333333</v>
      </c>
      <c r="AU4" s="163">
        <f t="shared" si="2"/>
        <v>73346.67</v>
      </c>
      <c r="AV4" s="163">
        <f t="shared" si="2"/>
        <v>6819</v>
      </c>
      <c r="AW4" s="163">
        <f t="shared" si="2"/>
        <v>1450</v>
      </c>
      <c r="AX4" s="163">
        <f t="shared" si="2"/>
        <v>113.64</v>
      </c>
      <c r="AY4" s="163">
        <f t="shared" si="2"/>
        <v>0</v>
      </c>
      <c r="AZ4" s="163">
        <f t="shared" si="2"/>
        <v>0</v>
      </c>
      <c r="BA4" s="163">
        <f t="shared" si="2"/>
        <v>64964.03</v>
      </c>
      <c r="BB4" s="163"/>
      <c r="BC4" s="177"/>
      <c r="BD4" s="163"/>
    </row>
    <row r="5" s="6" customFormat="1" ht="31" customHeight="1" spans="1:56">
      <c r="A5" s="186">
        <f>ROW()-4</f>
        <v>1</v>
      </c>
      <c r="B5" s="382" t="s">
        <v>72</v>
      </c>
      <c r="C5" s="383" t="s">
        <v>73</v>
      </c>
      <c r="D5" s="52">
        <v>45706</v>
      </c>
      <c r="E5" s="384" t="s">
        <v>74</v>
      </c>
      <c r="F5" s="191">
        <f t="shared" ref="F5:F18" si="3">IF($C$2-D5+1&lt;$E$2,$C$2-D5+1,$E$2)</f>
        <v>30</v>
      </c>
      <c r="G5" s="192" t="s">
        <v>75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64">
        <f t="shared" ref="S5:S18" si="4">P5+Q5-R5</f>
        <v>0</v>
      </c>
      <c r="T5" s="170"/>
      <c r="U5" s="80" t="s">
        <v>76</v>
      </c>
      <c r="V5" s="405">
        <v>2000</v>
      </c>
      <c r="W5" s="405">
        <v>2000</v>
      </c>
      <c r="X5" s="405">
        <v>1000</v>
      </c>
      <c r="Y5" s="405">
        <v>1000</v>
      </c>
      <c r="Z5" s="405">
        <v>500</v>
      </c>
      <c r="AA5" s="405">
        <v>100</v>
      </c>
      <c r="AB5" s="405">
        <v>1400</v>
      </c>
      <c r="AC5" s="174">
        <f t="shared" ref="AC5:AC18" si="5">IF(G5="是",30,0)</f>
        <v>0</v>
      </c>
      <c r="AD5" s="93"/>
      <c r="AE5" s="93"/>
      <c r="AF5" s="93">
        <v>1000</v>
      </c>
      <c r="AG5" s="93"/>
      <c r="AH5" s="93"/>
      <c r="AI5" s="93"/>
      <c r="AJ5" s="93">
        <v>-450</v>
      </c>
      <c r="AK5" s="93"/>
      <c r="AL5" s="93"/>
      <c r="AM5" s="93"/>
      <c r="AN5" s="93"/>
      <c r="AO5" s="93"/>
      <c r="AP5" s="93"/>
      <c r="AQ5" s="93"/>
      <c r="AR5" s="93"/>
      <c r="AS5" s="175">
        <f t="shared" ref="AS5:AS18" si="6">IFERROR(U5/$E$2*2*H5+I5*2,0)</f>
        <v>0</v>
      </c>
      <c r="AT5" s="174">
        <f t="shared" ref="AT5:AT18" si="7">IFERROR(U5/$E$2*(J5+K5*0.2+L5+M5*0.5),0)</f>
        <v>0</v>
      </c>
      <c r="AU5" s="174">
        <f t="shared" ref="AU5:AU18" si="8">ROUND(SUM(V5:AP5)-SUM(AQ5:AT5),2)</f>
        <v>8550</v>
      </c>
      <c r="AV5" s="99">
        <v>549.9</v>
      </c>
      <c r="AW5" s="106">
        <v>85</v>
      </c>
      <c r="AX5" s="106">
        <v>53.64</v>
      </c>
      <c r="AY5" s="106"/>
      <c r="AZ5" s="106"/>
      <c r="BA5" s="174">
        <f t="shared" ref="BA5:BA18" si="9">ROUND(AU5-SUM(AV5:AZ5),2)</f>
        <v>7861.46</v>
      </c>
      <c r="BB5" s="178"/>
      <c r="BC5" s="180" t="s">
        <v>46</v>
      </c>
      <c r="BD5" s="163" t="str">
        <f t="shared" ref="BD5:BD18" si="10">IF(U5-SUM(V5:AB5)=0,"正确","错误")</f>
        <v>正确</v>
      </c>
    </row>
    <row r="6" s="6" customFormat="1" ht="31" customHeight="1" spans="1:56">
      <c r="A6" s="59">
        <f t="shared" ref="A6:A18" si="11">ROW()-4</f>
        <v>2</v>
      </c>
      <c r="B6" s="385" t="s">
        <v>77</v>
      </c>
      <c r="C6" s="386" t="s">
        <v>78</v>
      </c>
      <c r="D6" s="52">
        <v>45512</v>
      </c>
      <c r="E6" s="384" t="s">
        <v>74</v>
      </c>
      <c r="F6" s="125">
        <f t="shared" si="3"/>
        <v>30</v>
      </c>
      <c r="G6" s="192" t="s">
        <v>75</v>
      </c>
      <c r="H6" s="126"/>
      <c r="I6" s="126"/>
      <c r="J6" s="126"/>
      <c r="K6" s="126"/>
      <c r="L6" s="126"/>
      <c r="M6" s="126"/>
      <c r="N6" s="126"/>
      <c r="O6" s="208"/>
      <c r="P6" s="404">
        <v>6.7</v>
      </c>
      <c r="Q6" s="126">
        <v>2</v>
      </c>
      <c r="R6" s="126">
        <v>1</v>
      </c>
      <c r="S6" s="164">
        <f t="shared" si="4"/>
        <v>7.7</v>
      </c>
      <c r="T6" s="170" t="s">
        <v>79</v>
      </c>
      <c r="U6" s="80" t="s">
        <v>80</v>
      </c>
      <c r="V6" s="406">
        <v>2000</v>
      </c>
      <c r="W6" s="405">
        <v>1000</v>
      </c>
      <c r="X6" s="405">
        <v>1000</v>
      </c>
      <c r="Y6" s="405">
        <v>300</v>
      </c>
      <c r="Z6" s="405">
        <v>500</v>
      </c>
      <c r="AA6" s="405">
        <v>100</v>
      </c>
      <c r="AB6" s="405">
        <v>100</v>
      </c>
      <c r="AC6" s="174">
        <f t="shared" si="5"/>
        <v>0</v>
      </c>
      <c r="AD6" s="93"/>
      <c r="AE6" s="93"/>
      <c r="AF6" s="93"/>
      <c r="AG6" s="93"/>
      <c r="AH6" s="93"/>
      <c r="AI6" s="93"/>
      <c r="AJ6" s="93"/>
      <c r="AK6" s="93"/>
      <c r="AL6" s="93">
        <v>400</v>
      </c>
      <c r="AM6" s="93"/>
      <c r="AN6" s="93"/>
      <c r="AO6" s="93">
        <v>10</v>
      </c>
      <c r="AP6" s="93"/>
      <c r="AQ6" s="93"/>
      <c r="AR6" s="93"/>
      <c r="AS6" s="175">
        <f t="shared" si="6"/>
        <v>0</v>
      </c>
      <c r="AT6" s="174">
        <f t="shared" si="7"/>
        <v>0</v>
      </c>
      <c r="AU6" s="174">
        <f t="shared" si="8"/>
        <v>5410</v>
      </c>
      <c r="AV6" s="99">
        <v>549.9</v>
      </c>
      <c r="AW6" s="106">
        <v>85</v>
      </c>
      <c r="AX6" s="106"/>
      <c r="AY6" s="106"/>
      <c r="AZ6" s="106"/>
      <c r="BA6" s="174">
        <f t="shared" si="9"/>
        <v>4775.1</v>
      </c>
      <c r="BB6" s="178"/>
      <c r="BC6" s="180"/>
      <c r="BD6" s="163" t="str">
        <f t="shared" si="10"/>
        <v>正确</v>
      </c>
    </row>
    <row r="7" s="6" customFormat="1" ht="33" customHeight="1" spans="1:56">
      <c r="A7" s="59">
        <f t="shared" si="11"/>
        <v>3</v>
      </c>
      <c r="B7" s="385" t="s">
        <v>81</v>
      </c>
      <c r="C7" s="386" t="s">
        <v>82</v>
      </c>
      <c r="D7" s="52">
        <v>45553</v>
      </c>
      <c r="E7" s="384" t="s">
        <v>74</v>
      </c>
      <c r="F7" s="125">
        <f t="shared" si="3"/>
        <v>30</v>
      </c>
      <c r="G7" s="192" t="s">
        <v>75</v>
      </c>
      <c r="H7" s="126"/>
      <c r="I7" s="126"/>
      <c r="J7" s="126"/>
      <c r="K7" s="126"/>
      <c r="L7" s="126"/>
      <c r="M7" s="126"/>
      <c r="N7" s="126"/>
      <c r="O7" s="157"/>
      <c r="P7" s="404">
        <v>3.1</v>
      </c>
      <c r="Q7" s="126">
        <v>1</v>
      </c>
      <c r="R7" s="126">
        <v>1</v>
      </c>
      <c r="S7" s="164">
        <f t="shared" si="4"/>
        <v>3.1</v>
      </c>
      <c r="T7" s="380" t="s">
        <v>83</v>
      </c>
      <c r="U7" s="80" t="s">
        <v>84</v>
      </c>
      <c r="V7" s="406">
        <v>2000</v>
      </c>
      <c r="W7" s="405">
        <v>500</v>
      </c>
      <c r="X7" s="405">
        <v>1000</v>
      </c>
      <c r="Y7" s="405">
        <v>300</v>
      </c>
      <c r="Z7" s="405">
        <v>300</v>
      </c>
      <c r="AA7" s="405">
        <v>100</v>
      </c>
      <c r="AB7" s="405">
        <v>100</v>
      </c>
      <c r="AC7" s="174">
        <f t="shared" si="5"/>
        <v>0</v>
      </c>
      <c r="AD7" s="93"/>
      <c r="AE7" s="93"/>
      <c r="AF7" s="93"/>
      <c r="AG7" s="93"/>
      <c r="AH7" s="93"/>
      <c r="AI7" s="93"/>
      <c r="AJ7" s="93">
        <v>770</v>
      </c>
      <c r="AK7" s="93"/>
      <c r="AL7" s="93">
        <v>400</v>
      </c>
      <c r="AM7" s="93">
        <v>100</v>
      </c>
      <c r="AN7" s="93"/>
      <c r="AO7" s="93">
        <v>10</v>
      </c>
      <c r="AP7" s="93"/>
      <c r="AQ7" s="93"/>
      <c r="AR7" s="93"/>
      <c r="AS7" s="175">
        <f t="shared" si="6"/>
        <v>0</v>
      </c>
      <c r="AT7" s="174">
        <f t="shared" si="7"/>
        <v>0</v>
      </c>
      <c r="AU7" s="174">
        <f t="shared" si="8"/>
        <v>5580</v>
      </c>
      <c r="AV7" s="99">
        <v>549.9</v>
      </c>
      <c r="AW7" s="106">
        <v>85</v>
      </c>
      <c r="AX7" s="106"/>
      <c r="AY7" s="106"/>
      <c r="AZ7" s="106"/>
      <c r="BA7" s="174">
        <f t="shared" si="9"/>
        <v>4945.1</v>
      </c>
      <c r="BB7" s="178"/>
      <c r="BC7" s="180"/>
      <c r="BD7" s="163" t="str">
        <f t="shared" si="10"/>
        <v>正确</v>
      </c>
    </row>
    <row r="8" s="6" customFormat="1" ht="33" customHeight="1" spans="1:56">
      <c r="A8" s="59">
        <f t="shared" si="11"/>
        <v>4</v>
      </c>
      <c r="B8" s="385" t="s">
        <v>85</v>
      </c>
      <c r="C8" s="386" t="s">
        <v>82</v>
      </c>
      <c r="D8" s="52">
        <v>45120</v>
      </c>
      <c r="E8" s="384" t="s">
        <v>74</v>
      </c>
      <c r="F8" s="125">
        <f t="shared" si="3"/>
        <v>30</v>
      </c>
      <c r="G8" s="192" t="s">
        <v>75</v>
      </c>
      <c r="H8" s="126"/>
      <c r="I8" s="126"/>
      <c r="J8" s="126"/>
      <c r="K8" s="126"/>
      <c r="L8" s="126"/>
      <c r="M8" s="126"/>
      <c r="N8" s="126"/>
      <c r="O8" s="158"/>
      <c r="P8" s="404">
        <v>11</v>
      </c>
      <c r="Q8" s="126"/>
      <c r="R8" s="126"/>
      <c r="S8" s="164">
        <f t="shared" si="4"/>
        <v>11</v>
      </c>
      <c r="T8" s="170"/>
      <c r="U8" s="80" t="s">
        <v>86</v>
      </c>
      <c r="V8" s="406">
        <v>1400</v>
      </c>
      <c r="W8" s="405">
        <v>500</v>
      </c>
      <c r="X8" s="405">
        <v>1000</v>
      </c>
      <c r="Y8" s="405">
        <v>300</v>
      </c>
      <c r="Z8" s="405">
        <v>500</v>
      </c>
      <c r="AA8" s="405">
        <v>100</v>
      </c>
      <c r="AB8" s="405">
        <v>100</v>
      </c>
      <c r="AC8" s="174">
        <f t="shared" si="5"/>
        <v>0</v>
      </c>
      <c r="AD8" s="93"/>
      <c r="AE8" s="93"/>
      <c r="AF8" s="93"/>
      <c r="AG8" s="93"/>
      <c r="AH8" s="93"/>
      <c r="AI8" s="93"/>
      <c r="AJ8" s="93">
        <v>660</v>
      </c>
      <c r="AK8" s="93">
        <v>100</v>
      </c>
      <c r="AL8" s="93"/>
      <c r="AM8" s="93">
        <v>100</v>
      </c>
      <c r="AN8" s="93"/>
      <c r="AO8" s="93">
        <v>10</v>
      </c>
      <c r="AP8" s="93"/>
      <c r="AQ8" s="93"/>
      <c r="AR8" s="93"/>
      <c r="AS8" s="175">
        <f t="shared" si="6"/>
        <v>0</v>
      </c>
      <c r="AT8" s="174">
        <f t="shared" si="7"/>
        <v>0</v>
      </c>
      <c r="AU8" s="174">
        <f t="shared" si="8"/>
        <v>4770</v>
      </c>
      <c r="AV8" s="99">
        <v>549.9</v>
      </c>
      <c r="AW8" s="106">
        <v>85</v>
      </c>
      <c r="AX8" s="106"/>
      <c r="AY8" s="106"/>
      <c r="AZ8" s="106"/>
      <c r="BA8" s="174">
        <f t="shared" si="9"/>
        <v>4135.1</v>
      </c>
      <c r="BB8" s="178"/>
      <c r="BC8" s="180"/>
      <c r="BD8" s="163" t="str">
        <f t="shared" si="10"/>
        <v>正确</v>
      </c>
    </row>
    <row r="9" s="6" customFormat="1" ht="33" customHeight="1" spans="1:56">
      <c r="A9" s="59">
        <f t="shared" si="11"/>
        <v>5</v>
      </c>
      <c r="B9" s="387" t="s">
        <v>87</v>
      </c>
      <c r="C9" s="388" t="s">
        <v>88</v>
      </c>
      <c r="D9" s="52">
        <v>45755</v>
      </c>
      <c r="E9" s="384" t="s">
        <v>74</v>
      </c>
      <c r="F9" s="125">
        <f t="shared" si="3"/>
        <v>30</v>
      </c>
      <c r="G9" s="192" t="s">
        <v>75</v>
      </c>
      <c r="H9" s="126"/>
      <c r="I9" s="126"/>
      <c r="J9" s="126"/>
      <c r="K9" s="6"/>
      <c r="L9" s="126"/>
      <c r="M9" s="126"/>
      <c r="N9" s="126"/>
      <c r="O9" s="158"/>
      <c r="P9" s="126"/>
      <c r="Q9" s="126"/>
      <c r="R9" s="126"/>
      <c r="S9" s="164">
        <f t="shared" si="4"/>
        <v>0</v>
      </c>
      <c r="T9" s="170" t="s">
        <v>89</v>
      </c>
      <c r="U9" s="80" t="s">
        <v>90</v>
      </c>
      <c r="V9" s="407">
        <v>2000</v>
      </c>
      <c r="W9" s="407">
        <v>1000</v>
      </c>
      <c r="X9" s="407">
        <v>1000</v>
      </c>
      <c r="Y9" s="407">
        <v>300</v>
      </c>
      <c r="Z9" s="407">
        <v>500</v>
      </c>
      <c r="AA9" s="407">
        <v>300</v>
      </c>
      <c r="AB9" s="407">
        <v>100</v>
      </c>
      <c r="AC9" s="174">
        <f t="shared" si="5"/>
        <v>0</v>
      </c>
      <c r="AD9" s="93"/>
      <c r="AE9" s="93"/>
      <c r="AF9" s="93"/>
      <c r="AG9" s="93"/>
      <c r="AH9" s="93"/>
      <c r="AI9" s="93"/>
      <c r="AJ9" s="93">
        <v>880</v>
      </c>
      <c r="AK9" s="93"/>
      <c r="AL9" s="93">
        <v>400</v>
      </c>
      <c r="AM9" s="93"/>
      <c r="AN9" s="93"/>
      <c r="AO9" s="93"/>
      <c r="AP9" s="93"/>
      <c r="AQ9" s="93"/>
      <c r="AR9" s="93"/>
      <c r="AS9" s="175">
        <f t="shared" si="6"/>
        <v>0</v>
      </c>
      <c r="AT9" s="174">
        <f t="shared" si="7"/>
        <v>0</v>
      </c>
      <c r="AU9" s="174">
        <f t="shared" si="8"/>
        <v>6480</v>
      </c>
      <c r="AV9" s="99">
        <v>549.9</v>
      </c>
      <c r="AW9" s="106">
        <v>85</v>
      </c>
      <c r="AX9" s="106"/>
      <c r="AY9" s="106"/>
      <c r="AZ9" s="106"/>
      <c r="BA9" s="174">
        <f t="shared" si="9"/>
        <v>5845.1</v>
      </c>
      <c r="BB9" s="178"/>
      <c r="BC9" s="180"/>
      <c r="BD9" s="163" t="str">
        <f t="shared" si="10"/>
        <v>正确</v>
      </c>
    </row>
    <row r="10" s="6" customFormat="1" ht="33" customHeight="1" spans="1:56">
      <c r="A10" s="59">
        <f t="shared" si="11"/>
        <v>6</v>
      </c>
      <c r="B10" s="389" t="s">
        <v>91</v>
      </c>
      <c r="C10" s="390" t="s">
        <v>78</v>
      </c>
      <c r="D10" s="52">
        <v>45774</v>
      </c>
      <c r="E10" s="391" t="s">
        <v>92</v>
      </c>
      <c r="F10" s="125">
        <f t="shared" si="3"/>
        <v>30</v>
      </c>
      <c r="G10" s="192" t="s">
        <v>75</v>
      </c>
      <c r="H10" s="126"/>
      <c r="I10" s="126"/>
      <c r="J10" s="126"/>
      <c r="K10" s="126"/>
      <c r="L10" s="126"/>
      <c r="M10" s="126"/>
      <c r="N10" s="126"/>
      <c r="O10" s="156"/>
      <c r="P10" s="126"/>
      <c r="Q10" s="126"/>
      <c r="R10" s="126"/>
      <c r="S10" s="164">
        <f t="shared" si="4"/>
        <v>0</v>
      </c>
      <c r="T10" s="170"/>
      <c r="U10" s="80" t="s">
        <v>93</v>
      </c>
      <c r="V10" s="405">
        <v>1400</v>
      </c>
      <c r="W10" s="405">
        <v>500</v>
      </c>
      <c r="X10" s="405">
        <v>1000</v>
      </c>
      <c r="Y10" s="405">
        <v>300</v>
      </c>
      <c r="Z10" s="405">
        <v>100</v>
      </c>
      <c r="AA10" s="405">
        <v>100</v>
      </c>
      <c r="AB10" s="405">
        <v>100</v>
      </c>
      <c r="AC10" s="174">
        <f t="shared" si="5"/>
        <v>0</v>
      </c>
      <c r="AD10" s="93"/>
      <c r="AE10" s="93"/>
      <c r="AF10" s="93"/>
      <c r="AG10" s="93"/>
      <c r="AH10" s="93"/>
      <c r="AI10" s="93"/>
      <c r="AJ10" s="93"/>
      <c r="AK10" s="93"/>
      <c r="AL10" s="93">
        <v>400</v>
      </c>
      <c r="AM10" s="93"/>
      <c r="AN10" s="93"/>
      <c r="AO10" s="93"/>
      <c r="AP10" s="93"/>
      <c r="AQ10" s="93"/>
      <c r="AR10" s="93"/>
      <c r="AS10" s="175">
        <f t="shared" si="6"/>
        <v>0</v>
      </c>
      <c r="AT10" s="174">
        <f t="shared" si="7"/>
        <v>0</v>
      </c>
      <c r="AU10" s="174">
        <f t="shared" si="8"/>
        <v>3900</v>
      </c>
      <c r="AV10" s="99">
        <v>549.9</v>
      </c>
      <c r="AW10" s="106">
        <v>85</v>
      </c>
      <c r="AX10" s="106"/>
      <c r="AY10" s="106"/>
      <c r="AZ10" s="106"/>
      <c r="BA10" s="174">
        <f t="shared" si="9"/>
        <v>3265.1</v>
      </c>
      <c r="BB10" s="178"/>
      <c r="BC10" s="180"/>
      <c r="BD10" s="163" t="str">
        <f t="shared" si="10"/>
        <v>正确</v>
      </c>
    </row>
    <row r="11" s="6" customFormat="1" ht="33" customHeight="1" spans="1:56">
      <c r="A11" s="59">
        <f t="shared" si="11"/>
        <v>7</v>
      </c>
      <c r="B11" s="392" t="s">
        <v>94</v>
      </c>
      <c r="C11" s="390" t="s">
        <v>95</v>
      </c>
      <c r="D11" s="154">
        <v>45778</v>
      </c>
      <c r="E11" s="384" t="s">
        <v>74</v>
      </c>
      <c r="F11" s="125">
        <f t="shared" si="3"/>
        <v>30</v>
      </c>
      <c r="G11" s="192" t="s">
        <v>75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64">
        <f t="shared" si="4"/>
        <v>0</v>
      </c>
      <c r="T11" s="170"/>
      <c r="U11" s="80" t="s">
        <v>96</v>
      </c>
      <c r="V11" s="406">
        <v>9000</v>
      </c>
      <c r="W11" s="405">
        <v>1000</v>
      </c>
      <c r="X11" s="405">
        <v>1000</v>
      </c>
      <c r="Y11" s="405">
        <v>400</v>
      </c>
      <c r="Z11" s="405">
        <v>300</v>
      </c>
      <c r="AA11" s="405">
        <v>200</v>
      </c>
      <c r="AB11" s="405">
        <v>100</v>
      </c>
      <c r="AC11" s="174">
        <f t="shared" si="5"/>
        <v>0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175">
        <f t="shared" si="6"/>
        <v>0</v>
      </c>
      <c r="AT11" s="174">
        <f t="shared" si="7"/>
        <v>0</v>
      </c>
      <c r="AU11" s="174">
        <f t="shared" si="8"/>
        <v>12000</v>
      </c>
      <c r="AV11" s="99">
        <v>1320</v>
      </c>
      <c r="AW11" s="106">
        <v>600</v>
      </c>
      <c r="AX11" s="106">
        <v>60</v>
      </c>
      <c r="AY11" s="106"/>
      <c r="AZ11" s="106"/>
      <c r="BA11" s="174">
        <f t="shared" si="9"/>
        <v>10020</v>
      </c>
      <c r="BB11" s="178"/>
      <c r="BC11" s="180"/>
      <c r="BD11" s="163" t="str">
        <f t="shared" si="10"/>
        <v>正确</v>
      </c>
    </row>
    <row r="12" s="6" customFormat="1" ht="33" customHeight="1" spans="1:56">
      <c r="A12" s="59">
        <f t="shared" si="11"/>
        <v>8</v>
      </c>
      <c r="B12" s="393" t="s">
        <v>97</v>
      </c>
      <c r="C12" s="394" t="s">
        <v>98</v>
      </c>
      <c r="D12" s="154">
        <v>45789</v>
      </c>
      <c r="E12" s="391" t="s">
        <v>92</v>
      </c>
      <c r="F12" s="125">
        <f t="shared" si="3"/>
        <v>30</v>
      </c>
      <c r="G12" s="192" t="s">
        <v>75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64">
        <f t="shared" si="4"/>
        <v>0</v>
      </c>
      <c r="T12" s="170"/>
      <c r="U12" s="80" t="s">
        <v>99</v>
      </c>
      <c r="V12" s="406">
        <v>3000</v>
      </c>
      <c r="W12" s="406">
        <v>1000</v>
      </c>
      <c r="X12" s="406">
        <v>1000</v>
      </c>
      <c r="Y12" s="406">
        <v>500</v>
      </c>
      <c r="Z12" s="406">
        <v>400</v>
      </c>
      <c r="AA12" s="406">
        <v>200</v>
      </c>
      <c r="AB12" s="406">
        <v>200</v>
      </c>
      <c r="AC12" s="174">
        <f t="shared" si="5"/>
        <v>0</v>
      </c>
      <c r="AD12" s="93"/>
      <c r="AE12" s="93"/>
      <c r="AF12" s="93"/>
      <c r="AG12" s="93"/>
      <c r="AH12" s="93"/>
      <c r="AI12" s="93"/>
      <c r="AJ12" s="93"/>
      <c r="AK12" s="93"/>
      <c r="AL12" s="93">
        <v>300</v>
      </c>
      <c r="AM12" s="93">
        <v>400</v>
      </c>
      <c r="AN12" s="93"/>
      <c r="AO12" s="93"/>
      <c r="AP12" s="93"/>
      <c r="AQ12" s="93"/>
      <c r="AR12" s="93"/>
      <c r="AS12" s="175">
        <f t="shared" si="6"/>
        <v>0</v>
      </c>
      <c r="AT12" s="174">
        <f t="shared" si="7"/>
        <v>0</v>
      </c>
      <c r="AU12" s="174">
        <f t="shared" si="8"/>
        <v>7000</v>
      </c>
      <c r="AV12" s="99">
        <v>549.9</v>
      </c>
      <c r="AW12" s="106">
        <v>85</v>
      </c>
      <c r="AX12" s="106"/>
      <c r="AY12" s="106"/>
      <c r="AZ12" s="106"/>
      <c r="BA12" s="174">
        <f t="shared" si="9"/>
        <v>6365.1</v>
      </c>
      <c r="BB12" s="178"/>
      <c r="BC12" s="180"/>
      <c r="BD12" s="163" t="str">
        <f t="shared" si="10"/>
        <v>正确</v>
      </c>
    </row>
    <row r="13" s="6" customFormat="1" ht="33" customHeight="1" spans="1:56">
      <c r="A13" s="59">
        <f t="shared" si="11"/>
        <v>9</v>
      </c>
      <c r="B13" s="393" t="s">
        <v>100</v>
      </c>
      <c r="C13" s="394" t="s">
        <v>101</v>
      </c>
      <c r="D13" s="154">
        <v>45803</v>
      </c>
      <c r="E13" s="391" t="s">
        <v>92</v>
      </c>
      <c r="F13" s="125">
        <f t="shared" si="3"/>
        <v>30</v>
      </c>
      <c r="G13" s="192" t="s">
        <v>75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64">
        <f t="shared" si="4"/>
        <v>0</v>
      </c>
      <c r="T13" s="170"/>
      <c r="U13" s="80" t="s">
        <v>102</v>
      </c>
      <c r="V13" s="406">
        <v>2000</v>
      </c>
      <c r="W13" s="405">
        <v>500</v>
      </c>
      <c r="X13" s="405">
        <v>1000</v>
      </c>
      <c r="Y13" s="405">
        <v>300</v>
      </c>
      <c r="Z13" s="405">
        <v>300</v>
      </c>
      <c r="AA13" s="405">
        <v>200</v>
      </c>
      <c r="AB13" s="405">
        <v>100</v>
      </c>
      <c r="AC13" s="174">
        <f t="shared" si="5"/>
        <v>0</v>
      </c>
      <c r="AD13" s="93"/>
      <c r="AE13" s="93"/>
      <c r="AF13" s="93"/>
      <c r="AG13" s="93"/>
      <c r="AH13" s="93"/>
      <c r="AI13" s="93"/>
      <c r="AJ13" s="93"/>
      <c r="AK13" s="93"/>
      <c r="AL13" s="93"/>
      <c r="AM13" s="93">
        <v>400</v>
      </c>
      <c r="AN13" s="93"/>
      <c r="AO13" s="93"/>
      <c r="AP13" s="93"/>
      <c r="AQ13" s="93"/>
      <c r="AR13" s="93"/>
      <c r="AS13" s="175">
        <f t="shared" si="6"/>
        <v>0</v>
      </c>
      <c r="AT13" s="174">
        <f t="shared" si="7"/>
        <v>0</v>
      </c>
      <c r="AU13" s="174">
        <f t="shared" si="8"/>
        <v>4800</v>
      </c>
      <c r="AV13" s="99">
        <v>549.9</v>
      </c>
      <c r="AW13" s="106">
        <v>85</v>
      </c>
      <c r="AX13" s="106"/>
      <c r="AY13" s="106"/>
      <c r="AZ13" s="106"/>
      <c r="BA13" s="174">
        <f t="shared" si="9"/>
        <v>4165.1</v>
      </c>
      <c r="BB13" s="178"/>
      <c r="BC13" s="180"/>
      <c r="BD13" s="163" t="str">
        <f t="shared" si="10"/>
        <v>正确</v>
      </c>
    </row>
    <row r="14" s="6" customFormat="1" ht="33" customHeight="1" spans="1:56">
      <c r="A14" s="59">
        <f t="shared" si="11"/>
        <v>10</v>
      </c>
      <c r="B14" s="395" t="s">
        <v>103</v>
      </c>
      <c r="C14" s="396" t="s">
        <v>104</v>
      </c>
      <c r="D14" s="397">
        <v>45831</v>
      </c>
      <c r="E14" s="391" t="s">
        <v>92</v>
      </c>
      <c r="F14" s="125">
        <f t="shared" si="3"/>
        <v>8</v>
      </c>
      <c r="G14" s="192" t="s">
        <v>75</v>
      </c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64">
        <f t="shared" si="4"/>
        <v>0</v>
      </c>
      <c r="T14" s="170"/>
      <c r="U14" s="80" t="s">
        <v>105</v>
      </c>
      <c r="V14" s="167">
        <f>U14/E2*F14</f>
        <v>1253.33333333333</v>
      </c>
      <c r="W14" s="168"/>
      <c r="X14" s="168"/>
      <c r="Y14" s="168"/>
      <c r="Z14" s="168"/>
      <c r="AA14" s="168"/>
      <c r="AB14" s="93"/>
      <c r="AC14" s="174">
        <f t="shared" si="5"/>
        <v>0</v>
      </c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175">
        <f t="shared" si="6"/>
        <v>0</v>
      </c>
      <c r="AT14" s="174">
        <f t="shared" si="7"/>
        <v>0</v>
      </c>
      <c r="AU14" s="174">
        <f t="shared" si="8"/>
        <v>1253.33</v>
      </c>
      <c r="AV14" s="99"/>
      <c r="AW14" s="106"/>
      <c r="AX14" s="106"/>
      <c r="AY14" s="106"/>
      <c r="AZ14" s="106"/>
      <c r="BA14" s="174">
        <f t="shared" si="9"/>
        <v>1253.33</v>
      </c>
      <c r="BB14" s="178"/>
      <c r="BC14" s="180" t="s">
        <v>106</v>
      </c>
      <c r="BD14" s="163" t="str">
        <f t="shared" si="10"/>
        <v>错误</v>
      </c>
    </row>
    <row r="15" s="6" customFormat="1" ht="33" customHeight="1" spans="1:56">
      <c r="A15" s="59">
        <f t="shared" si="11"/>
        <v>11</v>
      </c>
      <c r="B15" s="58" t="s">
        <v>107</v>
      </c>
      <c r="C15" s="270" t="s">
        <v>104</v>
      </c>
      <c r="D15" s="397">
        <v>45831</v>
      </c>
      <c r="E15" s="391" t="s">
        <v>92</v>
      </c>
      <c r="F15" s="125">
        <f t="shared" si="3"/>
        <v>8</v>
      </c>
      <c r="G15" s="192" t="s">
        <v>75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64">
        <f t="shared" si="4"/>
        <v>0</v>
      </c>
      <c r="T15" s="170"/>
      <c r="U15" s="80" t="s">
        <v>105</v>
      </c>
      <c r="V15" s="167">
        <f>U15/E2*F15</f>
        <v>1253.33333333333</v>
      </c>
      <c r="W15" s="168"/>
      <c r="X15" s="168"/>
      <c r="Y15" s="168"/>
      <c r="Z15" s="168"/>
      <c r="AA15" s="168"/>
      <c r="AB15" s="93"/>
      <c r="AC15" s="174">
        <f t="shared" si="5"/>
        <v>0</v>
      </c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175">
        <f t="shared" si="6"/>
        <v>0</v>
      </c>
      <c r="AT15" s="174">
        <f t="shared" si="7"/>
        <v>0</v>
      </c>
      <c r="AU15" s="174">
        <f t="shared" si="8"/>
        <v>1253.33</v>
      </c>
      <c r="AV15" s="99"/>
      <c r="AW15" s="106"/>
      <c r="AX15" s="106"/>
      <c r="AY15" s="106"/>
      <c r="AZ15" s="106"/>
      <c r="BA15" s="174">
        <f t="shared" si="9"/>
        <v>1253.33</v>
      </c>
      <c r="BB15" s="178"/>
      <c r="BC15" s="180" t="s">
        <v>106</v>
      </c>
      <c r="BD15" s="163" t="str">
        <f t="shared" si="10"/>
        <v>错误</v>
      </c>
    </row>
    <row r="16" s="6" customFormat="1" ht="33" customHeight="1" spans="1:56">
      <c r="A16" s="59">
        <f t="shared" si="11"/>
        <v>12</v>
      </c>
      <c r="B16" s="58" t="s">
        <v>108</v>
      </c>
      <c r="C16" s="270" t="s">
        <v>109</v>
      </c>
      <c r="D16" s="397">
        <v>45835</v>
      </c>
      <c r="E16" s="391" t="s">
        <v>92</v>
      </c>
      <c r="F16" s="125">
        <f t="shared" si="3"/>
        <v>4</v>
      </c>
      <c r="G16" s="192" t="s">
        <v>75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64">
        <f t="shared" si="4"/>
        <v>0</v>
      </c>
      <c r="T16" s="170"/>
      <c r="U16" s="80" t="s">
        <v>110</v>
      </c>
      <c r="V16" s="167">
        <f>U16/E2*F16</f>
        <v>506.666666666667</v>
      </c>
      <c r="W16" s="168"/>
      <c r="X16" s="168"/>
      <c r="Y16" s="168"/>
      <c r="Z16" s="168"/>
      <c r="AA16" s="168"/>
      <c r="AB16" s="93"/>
      <c r="AC16" s="174">
        <f t="shared" si="5"/>
        <v>0</v>
      </c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175">
        <f t="shared" si="6"/>
        <v>0</v>
      </c>
      <c r="AT16" s="174">
        <f t="shared" si="7"/>
        <v>0</v>
      </c>
      <c r="AU16" s="174">
        <f t="shared" si="8"/>
        <v>506.67</v>
      </c>
      <c r="AV16" s="99"/>
      <c r="AW16" s="106"/>
      <c r="AX16" s="106"/>
      <c r="AY16" s="106"/>
      <c r="AZ16" s="106"/>
      <c r="BA16" s="174">
        <f t="shared" si="9"/>
        <v>506.67</v>
      </c>
      <c r="BB16" s="178"/>
      <c r="BC16" s="180" t="s">
        <v>106</v>
      </c>
      <c r="BD16" s="163" t="str">
        <f t="shared" si="10"/>
        <v>错误</v>
      </c>
    </row>
    <row r="17" s="6" customFormat="1" ht="33" customHeight="1" spans="1:56">
      <c r="A17" s="59">
        <f t="shared" si="11"/>
        <v>13</v>
      </c>
      <c r="B17" s="58" t="s">
        <v>111</v>
      </c>
      <c r="C17" s="270" t="s">
        <v>109</v>
      </c>
      <c r="D17" s="397">
        <v>45835</v>
      </c>
      <c r="E17" s="391" t="s">
        <v>92</v>
      </c>
      <c r="F17" s="125">
        <f t="shared" si="3"/>
        <v>4</v>
      </c>
      <c r="G17" s="192" t="s">
        <v>75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64">
        <f t="shared" si="4"/>
        <v>0</v>
      </c>
      <c r="T17" s="170"/>
      <c r="U17" s="80" t="s">
        <v>110</v>
      </c>
      <c r="V17" s="167">
        <f>U17/E2*F17</f>
        <v>506.666666666667</v>
      </c>
      <c r="W17" s="168"/>
      <c r="X17" s="168"/>
      <c r="Y17" s="168"/>
      <c r="Z17" s="168"/>
      <c r="AA17" s="168"/>
      <c r="AB17" s="93"/>
      <c r="AC17" s="174">
        <f t="shared" si="5"/>
        <v>0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175">
        <f t="shared" si="6"/>
        <v>0</v>
      </c>
      <c r="AT17" s="174">
        <f t="shared" si="7"/>
        <v>0</v>
      </c>
      <c r="AU17" s="174">
        <f t="shared" si="8"/>
        <v>506.67</v>
      </c>
      <c r="AV17" s="99"/>
      <c r="AW17" s="106"/>
      <c r="AX17" s="106"/>
      <c r="AY17" s="106"/>
      <c r="AZ17" s="106"/>
      <c r="BA17" s="174">
        <f t="shared" si="9"/>
        <v>506.67</v>
      </c>
      <c r="BB17" s="178"/>
      <c r="BC17" s="180" t="s">
        <v>106</v>
      </c>
      <c r="BD17" s="163" t="str">
        <f t="shared" si="10"/>
        <v>错误</v>
      </c>
    </row>
    <row r="18" s="6" customFormat="1" ht="33" customHeight="1" spans="1:56">
      <c r="A18" s="59">
        <f t="shared" si="11"/>
        <v>14</v>
      </c>
      <c r="B18" s="58" t="s">
        <v>112</v>
      </c>
      <c r="C18" s="270" t="s">
        <v>109</v>
      </c>
      <c r="D18" s="397">
        <v>45835</v>
      </c>
      <c r="E18" s="391" t="s">
        <v>92</v>
      </c>
      <c r="F18" s="125">
        <f t="shared" si="3"/>
        <v>4</v>
      </c>
      <c r="G18" s="192" t="s">
        <v>75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64">
        <f t="shared" si="4"/>
        <v>0</v>
      </c>
      <c r="T18" s="170"/>
      <c r="U18" s="80" t="s">
        <v>110</v>
      </c>
      <c r="V18" s="167">
        <f>U18/E2*F18</f>
        <v>506.666666666667</v>
      </c>
      <c r="W18" s="168"/>
      <c r="X18" s="168"/>
      <c r="Y18" s="168"/>
      <c r="Z18" s="168"/>
      <c r="AA18" s="168"/>
      <c r="AB18" s="93"/>
      <c r="AC18" s="174">
        <f t="shared" si="5"/>
        <v>0</v>
      </c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175">
        <f t="shared" si="6"/>
        <v>0</v>
      </c>
      <c r="AT18" s="174">
        <f t="shared" si="7"/>
        <v>0</v>
      </c>
      <c r="AU18" s="174">
        <f t="shared" si="8"/>
        <v>506.67</v>
      </c>
      <c r="AV18" s="99"/>
      <c r="AW18" s="106"/>
      <c r="AX18" s="106"/>
      <c r="AY18" s="106"/>
      <c r="AZ18" s="106"/>
      <c r="BA18" s="174">
        <f t="shared" si="9"/>
        <v>506.67</v>
      </c>
      <c r="BB18" s="178"/>
      <c r="BC18" s="180" t="s">
        <v>106</v>
      </c>
      <c r="BD18" s="163" t="str">
        <f t="shared" si="10"/>
        <v>错误</v>
      </c>
    </row>
    <row r="19" s="6" customFormat="1" ht="33" customHeight="1" spans="1:56">
      <c r="A19" s="59">
        <f t="shared" ref="A19:A24" si="12">ROW()-4</f>
        <v>15</v>
      </c>
      <c r="B19" s="212" t="s">
        <v>113</v>
      </c>
      <c r="C19" s="47" t="s">
        <v>101</v>
      </c>
      <c r="D19" s="154">
        <v>45827</v>
      </c>
      <c r="E19" s="391" t="s">
        <v>92</v>
      </c>
      <c r="F19" s="125">
        <f t="shared" ref="F19:F36" si="13">IF($C$2-D19+1&lt;$E$2,$C$2-D19+1,$E$2)</f>
        <v>12</v>
      </c>
      <c r="G19" s="192" t="s">
        <v>75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64">
        <f t="shared" ref="S19:S36" si="14">P19+Q19-R19</f>
        <v>0</v>
      </c>
      <c r="T19" s="170"/>
      <c r="U19" s="80" t="s">
        <v>114</v>
      </c>
      <c r="V19" s="167">
        <f>U19/E2*F19</f>
        <v>2640</v>
      </c>
      <c r="W19" s="168"/>
      <c r="X19" s="168"/>
      <c r="Y19" s="168"/>
      <c r="Z19" s="168"/>
      <c r="AA19" s="168"/>
      <c r="AB19" s="93"/>
      <c r="AC19" s="174">
        <f t="shared" ref="AC19:AC36" si="15">IF(G19="是",30,0)</f>
        <v>0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175">
        <f t="shared" ref="AS19:AS36" si="16">IFERROR(U19/$E$2*2*H19+I19*2,0)</f>
        <v>0</v>
      </c>
      <c r="AT19" s="174">
        <f t="shared" ref="AT19:AT36" si="17">IFERROR(U19/$E$2*(J19+K19*0.2+L19+M19*0.5),0)</f>
        <v>0</v>
      </c>
      <c r="AU19" s="174">
        <f t="shared" ref="AU19:AU36" si="18">ROUND(SUM(V19:AP19)-SUM(AQ19:AT19),2)</f>
        <v>2640</v>
      </c>
      <c r="AV19" s="99"/>
      <c r="AW19" s="106"/>
      <c r="AX19" s="106"/>
      <c r="AY19" s="106"/>
      <c r="AZ19" s="106"/>
      <c r="BA19" s="174">
        <f t="shared" ref="BA19:BA36" si="19">ROUND(AU19-SUM(AV19:AZ19),2)</f>
        <v>2640</v>
      </c>
      <c r="BB19" s="178"/>
      <c r="BC19" s="180"/>
      <c r="BD19" s="163" t="str">
        <f t="shared" ref="BD19:BD36" si="20">IF(U19-SUM(V19:AB19)=0,"正确","错误")</f>
        <v>错误</v>
      </c>
    </row>
    <row r="20" s="6" customFormat="1" ht="33" customHeight="1" spans="1:56">
      <c r="A20" s="59">
        <f t="shared" si="12"/>
        <v>16</v>
      </c>
      <c r="B20" s="398" t="s">
        <v>115</v>
      </c>
      <c r="C20" s="399" t="s">
        <v>78</v>
      </c>
      <c r="D20" s="400">
        <v>45811</v>
      </c>
      <c r="E20" s="401" t="s">
        <v>92</v>
      </c>
      <c r="F20" s="402">
        <f t="shared" si="13"/>
        <v>28</v>
      </c>
      <c r="G20" s="192" t="s">
        <v>75</v>
      </c>
      <c r="H20" s="403"/>
      <c r="I20" s="403"/>
      <c r="J20" s="403"/>
      <c r="K20" s="403"/>
      <c r="L20" s="403">
        <v>1</v>
      </c>
      <c r="M20" s="403"/>
      <c r="N20" s="403"/>
      <c r="O20" s="403"/>
      <c r="P20" s="403"/>
      <c r="Q20" s="403"/>
      <c r="R20" s="403"/>
      <c r="S20" s="408">
        <f t="shared" si="14"/>
        <v>0</v>
      </c>
      <c r="T20" s="409"/>
      <c r="U20" s="80" t="s">
        <v>116</v>
      </c>
      <c r="V20" s="167">
        <f>U20/E2*F20</f>
        <v>4480</v>
      </c>
      <c r="W20" s="410"/>
      <c r="X20" s="410"/>
      <c r="Y20" s="410"/>
      <c r="Z20" s="410"/>
      <c r="AA20" s="410"/>
      <c r="AB20" s="178"/>
      <c r="AC20" s="155">
        <f t="shared" si="15"/>
        <v>0</v>
      </c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411">
        <f t="shared" si="16"/>
        <v>0</v>
      </c>
      <c r="AT20" s="155">
        <f t="shared" si="17"/>
        <v>160</v>
      </c>
      <c r="AU20" s="155">
        <f t="shared" si="18"/>
        <v>4320</v>
      </c>
      <c r="AV20" s="99">
        <v>549.9</v>
      </c>
      <c r="AW20" s="106">
        <v>85</v>
      </c>
      <c r="AX20" s="106"/>
      <c r="AY20" s="106"/>
      <c r="AZ20" s="106"/>
      <c r="BA20" s="155">
        <f t="shared" si="19"/>
        <v>3685.1</v>
      </c>
      <c r="BB20" s="178"/>
      <c r="BC20" s="180"/>
      <c r="BD20" s="28" t="str">
        <f t="shared" si="20"/>
        <v>错误</v>
      </c>
    </row>
    <row r="21" s="6" customFormat="1" ht="33" customHeight="1" spans="1:56">
      <c r="A21" s="59">
        <f t="shared" si="12"/>
        <v>17</v>
      </c>
      <c r="B21" s="212" t="s">
        <v>117</v>
      </c>
      <c r="C21" s="47" t="s">
        <v>118</v>
      </c>
      <c r="D21" s="400">
        <v>45811</v>
      </c>
      <c r="E21" s="401" t="s">
        <v>92</v>
      </c>
      <c r="F21" s="125">
        <f t="shared" si="13"/>
        <v>28</v>
      </c>
      <c r="G21" s="192" t="s">
        <v>75</v>
      </c>
      <c r="H21" s="126"/>
      <c r="I21" s="126"/>
      <c r="J21" s="126"/>
      <c r="K21" s="126"/>
      <c r="L21" s="126">
        <v>1</v>
      </c>
      <c r="M21" s="126"/>
      <c r="N21" s="126"/>
      <c r="O21" s="126"/>
      <c r="P21" s="126"/>
      <c r="Q21" s="126"/>
      <c r="R21" s="126"/>
      <c r="S21" s="164">
        <f t="shared" si="14"/>
        <v>0</v>
      </c>
      <c r="T21" s="170" t="s">
        <v>119</v>
      </c>
      <c r="U21" s="80" t="s">
        <v>84</v>
      </c>
      <c r="V21" s="167">
        <f>SUM(U21/30*F21)</f>
        <v>4013.33333333333</v>
      </c>
      <c r="W21" s="168"/>
      <c r="X21" s="168"/>
      <c r="Y21" s="168"/>
      <c r="Z21" s="168"/>
      <c r="AA21" s="168"/>
      <c r="AB21" s="93"/>
      <c r="AC21" s="174">
        <f t="shared" si="15"/>
        <v>0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175">
        <f t="shared" si="16"/>
        <v>0</v>
      </c>
      <c r="AT21" s="174">
        <f t="shared" si="17"/>
        <v>143.333333333333</v>
      </c>
      <c r="AU21" s="174">
        <f t="shared" si="18"/>
        <v>3870</v>
      </c>
      <c r="AV21" s="99">
        <v>549.9</v>
      </c>
      <c r="AW21" s="106">
        <v>85</v>
      </c>
      <c r="AX21" s="106"/>
      <c r="AY21" s="106"/>
      <c r="AZ21" s="106"/>
      <c r="BA21" s="174">
        <f t="shared" si="19"/>
        <v>3235.1</v>
      </c>
      <c r="BB21" s="178"/>
      <c r="BC21" s="180"/>
      <c r="BD21" s="163" t="str">
        <f t="shared" si="20"/>
        <v>错误</v>
      </c>
    </row>
    <row r="22" s="6" customFormat="1" ht="33" customHeight="1" spans="1:56">
      <c r="A22" s="59">
        <f t="shared" si="12"/>
        <v>18</v>
      </c>
      <c r="B22" s="60"/>
      <c r="C22" s="47"/>
      <c r="D22" s="154"/>
      <c r="E22" s="60"/>
      <c r="F22" s="125">
        <f t="shared" si="13"/>
        <v>30</v>
      </c>
      <c r="G22" s="57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64">
        <f t="shared" si="14"/>
        <v>0</v>
      </c>
      <c r="T22" s="170"/>
      <c r="U22" s="80"/>
      <c r="V22" s="167"/>
      <c r="W22" s="168"/>
      <c r="X22" s="168"/>
      <c r="Y22" s="168"/>
      <c r="Z22" s="168"/>
      <c r="AA22" s="168"/>
      <c r="AB22" s="93"/>
      <c r="AC22" s="174">
        <f t="shared" si="15"/>
        <v>0</v>
      </c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175">
        <f t="shared" si="16"/>
        <v>0</v>
      </c>
      <c r="AT22" s="174">
        <f t="shared" si="17"/>
        <v>0</v>
      </c>
      <c r="AU22" s="174">
        <f t="shared" si="18"/>
        <v>0</v>
      </c>
      <c r="AV22" s="99"/>
      <c r="AW22" s="106"/>
      <c r="AX22" s="106"/>
      <c r="AY22" s="106"/>
      <c r="AZ22" s="106"/>
      <c r="BA22" s="174">
        <f t="shared" si="19"/>
        <v>0</v>
      </c>
      <c r="BB22" s="178"/>
      <c r="BC22" s="180"/>
      <c r="BD22" s="163" t="str">
        <f t="shared" si="20"/>
        <v>正确</v>
      </c>
    </row>
    <row r="23" s="6" customFormat="1" ht="33" customHeight="1" spans="1:56">
      <c r="A23" s="59">
        <f t="shared" si="12"/>
        <v>19</v>
      </c>
      <c r="B23" s="60"/>
      <c r="C23" s="47"/>
      <c r="D23" s="154"/>
      <c r="E23" s="60"/>
      <c r="F23" s="125">
        <f t="shared" si="13"/>
        <v>30</v>
      </c>
      <c r="G23" s="57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64">
        <f t="shared" si="14"/>
        <v>0</v>
      </c>
      <c r="T23" s="170"/>
      <c r="U23" s="80"/>
      <c r="V23" s="167"/>
      <c r="W23" s="168"/>
      <c r="X23" s="168"/>
      <c r="Y23" s="168"/>
      <c r="Z23" s="168"/>
      <c r="AA23" s="168"/>
      <c r="AB23" s="93"/>
      <c r="AC23" s="174">
        <f t="shared" si="15"/>
        <v>0</v>
      </c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175">
        <f t="shared" si="16"/>
        <v>0</v>
      </c>
      <c r="AT23" s="174">
        <f t="shared" si="17"/>
        <v>0</v>
      </c>
      <c r="AU23" s="174">
        <f t="shared" si="18"/>
        <v>0</v>
      </c>
      <c r="AV23" s="99"/>
      <c r="AW23" s="106"/>
      <c r="AX23" s="106"/>
      <c r="AY23" s="106"/>
      <c r="AZ23" s="106"/>
      <c r="BA23" s="174">
        <f t="shared" si="19"/>
        <v>0</v>
      </c>
      <c r="BB23" s="178"/>
      <c r="BC23" s="180"/>
      <c r="BD23" s="163" t="str">
        <f t="shared" si="20"/>
        <v>正确</v>
      </c>
    </row>
    <row r="24" s="6" customFormat="1" ht="33" customHeight="1" spans="1:56">
      <c r="A24" s="59">
        <f t="shared" si="12"/>
        <v>20</v>
      </c>
      <c r="B24" s="60"/>
      <c r="C24" s="47"/>
      <c r="D24" s="154"/>
      <c r="E24" s="60"/>
      <c r="F24" s="125">
        <f t="shared" si="13"/>
        <v>30</v>
      </c>
      <c r="G24" s="57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64">
        <f t="shared" si="14"/>
        <v>0</v>
      </c>
      <c r="T24" s="170"/>
      <c r="U24" s="80"/>
      <c r="V24" s="167"/>
      <c r="W24" s="168"/>
      <c r="X24" s="168"/>
      <c r="Y24" s="168"/>
      <c r="Z24" s="168"/>
      <c r="AA24" s="168"/>
      <c r="AB24" s="93"/>
      <c r="AC24" s="174">
        <f t="shared" si="15"/>
        <v>0</v>
      </c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175">
        <f t="shared" si="16"/>
        <v>0</v>
      </c>
      <c r="AT24" s="174">
        <f t="shared" si="17"/>
        <v>0</v>
      </c>
      <c r="AU24" s="174">
        <f t="shared" si="18"/>
        <v>0</v>
      </c>
      <c r="AV24" s="99"/>
      <c r="AW24" s="106"/>
      <c r="AX24" s="106"/>
      <c r="AY24" s="106"/>
      <c r="AZ24" s="106"/>
      <c r="BA24" s="174">
        <f t="shared" si="19"/>
        <v>0</v>
      </c>
      <c r="BB24" s="178"/>
      <c r="BC24" s="180"/>
      <c r="BD24" s="163" t="str">
        <f t="shared" si="20"/>
        <v>正确</v>
      </c>
    </row>
    <row r="25" s="6" customFormat="1" ht="33" customHeight="1" spans="1:56">
      <c r="A25" s="59">
        <f t="shared" ref="A25:A34" si="21">ROW()-4</f>
        <v>21</v>
      </c>
      <c r="B25" s="60"/>
      <c r="C25" s="47"/>
      <c r="D25" s="154"/>
      <c r="E25" s="60"/>
      <c r="F25" s="125">
        <f t="shared" si="13"/>
        <v>30</v>
      </c>
      <c r="G25" s="57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64">
        <f t="shared" si="14"/>
        <v>0</v>
      </c>
      <c r="T25" s="170"/>
      <c r="U25" s="80"/>
      <c r="V25" s="167"/>
      <c r="W25" s="168"/>
      <c r="X25" s="168"/>
      <c r="Y25" s="168"/>
      <c r="Z25" s="168"/>
      <c r="AA25" s="168"/>
      <c r="AB25" s="93"/>
      <c r="AC25" s="174">
        <f t="shared" si="15"/>
        <v>0</v>
      </c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175">
        <f t="shared" si="16"/>
        <v>0</v>
      </c>
      <c r="AT25" s="174">
        <f t="shared" si="17"/>
        <v>0</v>
      </c>
      <c r="AU25" s="174">
        <f t="shared" si="18"/>
        <v>0</v>
      </c>
      <c r="AV25" s="99"/>
      <c r="AW25" s="106"/>
      <c r="AX25" s="106"/>
      <c r="AY25" s="106"/>
      <c r="AZ25" s="106"/>
      <c r="BA25" s="174">
        <f t="shared" si="19"/>
        <v>0</v>
      </c>
      <c r="BB25" s="178"/>
      <c r="BC25" s="180"/>
      <c r="BD25" s="163" t="str">
        <f t="shared" si="20"/>
        <v>正确</v>
      </c>
    </row>
    <row r="26" s="6" customFormat="1" ht="33" customHeight="1" spans="1:56">
      <c r="A26" s="59">
        <f t="shared" si="21"/>
        <v>22</v>
      </c>
      <c r="B26" s="60"/>
      <c r="C26" s="47"/>
      <c r="D26" s="154"/>
      <c r="E26" s="60"/>
      <c r="F26" s="125">
        <f t="shared" si="13"/>
        <v>30</v>
      </c>
      <c r="G26" s="57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64">
        <f t="shared" si="14"/>
        <v>0</v>
      </c>
      <c r="T26" s="170"/>
      <c r="U26" s="80"/>
      <c r="V26" s="167"/>
      <c r="W26" s="168"/>
      <c r="X26" s="168"/>
      <c r="Y26" s="168"/>
      <c r="Z26" s="168"/>
      <c r="AA26" s="168"/>
      <c r="AB26" s="93"/>
      <c r="AC26" s="174">
        <f t="shared" si="15"/>
        <v>0</v>
      </c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175">
        <f t="shared" si="16"/>
        <v>0</v>
      </c>
      <c r="AT26" s="174">
        <f t="shared" si="17"/>
        <v>0</v>
      </c>
      <c r="AU26" s="174">
        <f t="shared" si="18"/>
        <v>0</v>
      </c>
      <c r="AV26" s="99"/>
      <c r="AW26" s="106"/>
      <c r="AX26" s="106"/>
      <c r="AY26" s="106"/>
      <c r="AZ26" s="106"/>
      <c r="BA26" s="174">
        <f t="shared" si="19"/>
        <v>0</v>
      </c>
      <c r="BB26" s="178"/>
      <c r="BC26" s="180"/>
      <c r="BD26" s="163" t="str">
        <f t="shared" si="20"/>
        <v>正确</v>
      </c>
    </row>
    <row r="27" s="6" customFormat="1" ht="33" customHeight="1" spans="1:56">
      <c r="A27" s="59">
        <f t="shared" si="21"/>
        <v>23</v>
      </c>
      <c r="B27" s="60"/>
      <c r="C27" s="47"/>
      <c r="D27" s="154"/>
      <c r="E27" s="60"/>
      <c r="F27" s="125">
        <f t="shared" si="13"/>
        <v>30</v>
      </c>
      <c r="G27" s="57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64">
        <f t="shared" si="14"/>
        <v>0</v>
      </c>
      <c r="T27" s="170"/>
      <c r="U27" s="80"/>
      <c r="V27" s="167"/>
      <c r="W27" s="168"/>
      <c r="X27" s="168"/>
      <c r="Y27" s="168"/>
      <c r="Z27" s="168"/>
      <c r="AA27" s="168"/>
      <c r="AB27" s="93"/>
      <c r="AC27" s="174">
        <f t="shared" si="15"/>
        <v>0</v>
      </c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175">
        <f t="shared" si="16"/>
        <v>0</v>
      </c>
      <c r="AT27" s="174">
        <f t="shared" si="17"/>
        <v>0</v>
      </c>
      <c r="AU27" s="174">
        <f t="shared" si="18"/>
        <v>0</v>
      </c>
      <c r="AV27" s="99"/>
      <c r="AW27" s="106"/>
      <c r="AX27" s="106"/>
      <c r="AY27" s="106"/>
      <c r="AZ27" s="106"/>
      <c r="BA27" s="174">
        <f t="shared" si="19"/>
        <v>0</v>
      </c>
      <c r="BB27" s="178"/>
      <c r="BC27" s="180"/>
      <c r="BD27" s="163" t="str">
        <f t="shared" si="20"/>
        <v>正确</v>
      </c>
    </row>
    <row r="28" s="6" customFormat="1" ht="33" customHeight="1" spans="1:56">
      <c r="A28" s="59">
        <f t="shared" si="21"/>
        <v>24</v>
      </c>
      <c r="B28" s="60"/>
      <c r="C28" s="47"/>
      <c r="D28" s="154"/>
      <c r="E28" s="60"/>
      <c r="F28" s="125">
        <f t="shared" si="13"/>
        <v>30</v>
      </c>
      <c r="G28" s="57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64">
        <f t="shared" si="14"/>
        <v>0</v>
      </c>
      <c r="T28" s="170"/>
      <c r="U28" s="80"/>
      <c r="V28" s="167"/>
      <c r="W28" s="168"/>
      <c r="X28" s="168"/>
      <c r="Y28" s="168"/>
      <c r="Z28" s="168"/>
      <c r="AA28" s="168"/>
      <c r="AB28" s="93"/>
      <c r="AC28" s="174">
        <f t="shared" si="15"/>
        <v>0</v>
      </c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175">
        <f t="shared" si="16"/>
        <v>0</v>
      </c>
      <c r="AT28" s="174">
        <f t="shared" si="17"/>
        <v>0</v>
      </c>
      <c r="AU28" s="174">
        <f t="shared" si="18"/>
        <v>0</v>
      </c>
      <c r="AV28" s="99"/>
      <c r="AW28" s="106"/>
      <c r="AX28" s="106"/>
      <c r="AY28" s="106"/>
      <c r="AZ28" s="106"/>
      <c r="BA28" s="174">
        <f t="shared" si="19"/>
        <v>0</v>
      </c>
      <c r="BB28" s="178"/>
      <c r="BC28" s="180"/>
      <c r="BD28" s="163" t="str">
        <f t="shared" si="20"/>
        <v>正确</v>
      </c>
    </row>
    <row r="29" s="6" customFormat="1" ht="33" customHeight="1" spans="1:56">
      <c r="A29" s="59">
        <f t="shared" si="21"/>
        <v>25</v>
      </c>
      <c r="B29" s="60"/>
      <c r="C29" s="47"/>
      <c r="D29" s="154"/>
      <c r="E29" s="60"/>
      <c r="F29" s="125">
        <f t="shared" si="13"/>
        <v>30</v>
      </c>
      <c r="G29" s="57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64">
        <f t="shared" si="14"/>
        <v>0</v>
      </c>
      <c r="T29" s="170"/>
      <c r="U29" s="80"/>
      <c r="V29" s="167"/>
      <c r="W29" s="168"/>
      <c r="X29" s="168"/>
      <c r="Y29" s="168"/>
      <c r="Z29" s="168"/>
      <c r="AA29" s="168"/>
      <c r="AB29" s="93"/>
      <c r="AC29" s="174">
        <f t="shared" si="15"/>
        <v>0</v>
      </c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175">
        <f t="shared" si="16"/>
        <v>0</v>
      </c>
      <c r="AT29" s="174">
        <f t="shared" si="17"/>
        <v>0</v>
      </c>
      <c r="AU29" s="174">
        <f t="shared" si="18"/>
        <v>0</v>
      </c>
      <c r="AV29" s="99"/>
      <c r="AW29" s="106"/>
      <c r="AX29" s="106"/>
      <c r="AY29" s="106"/>
      <c r="AZ29" s="106"/>
      <c r="BA29" s="174">
        <f t="shared" si="19"/>
        <v>0</v>
      </c>
      <c r="BB29" s="178"/>
      <c r="BC29" s="180"/>
      <c r="BD29" s="163" t="str">
        <f t="shared" si="20"/>
        <v>正确</v>
      </c>
    </row>
    <row r="30" s="6" customFormat="1" ht="33" customHeight="1" spans="1:56">
      <c r="A30" s="59">
        <f t="shared" si="21"/>
        <v>26</v>
      </c>
      <c r="B30" s="60"/>
      <c r="C30" s="47"/>
      <c r="D30" s="154"/>
      <c r="E30" s="60"/>
      <c r="F30" s="125">
        <f t="shared" si="13"/>
        <v>30</v>
      </c>
      <c r="G30" s="57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64">
        <f t="shared" si="14"/>
        <v>0</v>
      </c>
      <c r="T30" s="170"/>
      <c r="U30" s="80"/>
      <c r="V30" s="167"/>
      <c r="W30" s="168"/>
      <c r="X30" s="168"/>
      <c r="Y30" s="168"/>
      <c r="Z30" s="168"/>
      <c r="AA30" s="168"/>
      <c r="AB30" s="93"/>
      <c r="AC30" s="174">
        <f t="shared" si="15"/>
        <v>0</v>
      </c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175">
        <f t="shared" si="16"/>
        <v>0</v>
      </c>
      <c r="AT30" s="174">
        <f t="shared" si="17"/>
        <v>0</v>
      </c>
      <c r="AU30" s="174">
        <f t="shared" si="18"/>
        <v>0</v>
      </c>
      <c r="AV30" s="99"/>
      <c r="AW30" s="106"/>
      <c r="AX30" s="106"/>
      <c r="AY30" s="106"/>
      <c r="AZ30" s="106"/>
      <c r="BA30" s="174">
        <f t="shared" si="19"/>
        <v>0</v>
      </c>
      <c r="BB30" s="178"/>
      <c r="BC30" s="180"/>
      <c r="BD30" s="163" t="str">
        <f t="shared" si="20"/>
        <v>正确</v>
      </c>
    </row>
    <row r="31" s="6" customFormat="1" ht="33" customHeight="1" spans="1:56">
      <c r="A31" s="59">
        <f t="shared" si="21"/>
        <v>27</v>
      </c>
      <c r="B31" s="60"/>
      <c r="C31" s="47"/>
      <c r="D31" s="154"/>
      <c r="E31" s="60"/>
      <c r="F31" s="125">
        <f t="shared" si="13"/>
        <v>30</v>
      </c>
      <c r="G31" s="57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64">
        <f t="shared" si="14"/>
        <v>0</v>
      </c>
      <c r="T31" s="170"/>
      <c r="U31" s="80"/>
      <c r="V31" s="167"/>
      <c r="W31" s="168"/>
      <c r="X31" s="168"/>
      <c r="Y31" s="168"/>
      <c r="Z31" s="168"/>
      <c r="AA31" s="168"/>
      <c r="AB31" s="93"/>
      <c r="AC31" s="174">
        <f t="shared" si="15"/>
        <v>0</v>
      </c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175">
        <f t="shared" si="16"/>
        <v>0</v>
      </c>
      <c r="AT31" s="174">
        <f t="shared" si="17"/>
        <v>0</v>
      </c>
      <c r="AU31" s="174">
        <f t="shared" si="18"/>
        <v>0</v>
      </c>
      <c r="AV31" s="99"/>
      <c r="AW31" s="106"/>
      <c r="AX31" s="106"/>
      <c r="AY31" s="106"/>
      <c r="AZ31" s="106"/>
      <c r="BA31" s="174">
        <f t="shared" si="19"/>
        <v>0</v>
      </c>
      <c r="BB31" s="178"/>
      <c r="BC31" s="180"/>
      <c r="BD31" s="163" t="str">
        <f t="shared" si="20"/>
        <v>正确</v>
      </c>
    </row>
    <row r="32" s="6" customFormat="1" ht="33" customHeight="1" spans="1:56">
      <c r="A32" s="59">
        <f t="shared" si="21"/>
        <v>28</v>
      </c>
      <c r="B32" s="60"/>
      <c r="C32" s="47"/>
      <c r="D32" s="154"/>
      <c r="E32" s="60"/>
      <c r="F32" s="125">
        <f t="shared" si="13"/>
        <v>30</v>
      </c>
      <c r="G32" s="57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64">
        <f t="shared" si="14"/>
        <v>0</v>
      </c>
      <c r="T32" s="170"/>
      <c r="U32" s="80"/>
      <c r="V32" s="167"/>
      <c r="W32" s="168"/>
      <c r="X32" s="168"/>
      <c r="Y32" s="168"/>
      <c r="Z32" s="168"/>
      <c r="AA32" s="168"/>
      <c r="AB32" s="93"/>
      <c r="AC32" s="174">
        <f t="shared" si="15"/>
        <v>0</v>
      </c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175">
        <f t="shared" si="16"/>
        <v>0</v>
      </c>
      <c r="AT32" s="174">
        <f t="shared" si="17"/>
        <v>0</v>
      </c>
      <c r="AU32" s="174">
        <f t="shared" si="18"/>
        <v>0</v>
      </c>
      <c r="AV32" s="99"/>
      <c r="AW32" s="106"/>
      <c r="AX32" s="106"/>
      <c r="AY32" s="106"/>
      <c r="AZ32" s="106"/>
      <c r="BA32" s="174">
        <f t="shared" si="19"/>
        <v>0</v>
      </c>
      <c r="BB32" s="178"/>
      <c r="BC32" s="180"/>
      <c r="BD32" s="163" t="str">
        <f t="shared" si="20"/>
        <v>正确</v>
      </c>
    </row>
    <row r="33" s="6" customFormat="1" ht="33" customHeight="1" spans="1:56">
      <c r="A33" s="59">
        <f t="shared" si="21"/>
        <v>29</v>
      </c>
      <c r="B33" s="60"/>
      <c r="C33" s="47"/>
      <c r="D33" s="154"/>
      <c r="E33" s="60"/>
      <c r="F33" s="125">
        <f t="shared" si="13"/>
        <v>30</v>
      </c>
      <c r="G33" s="57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64">
        <f t="shared" si="14"/>
        <v>0</v>
      </c>
      <c r="T33" s="170"/>
      <c r="U33" s="80"/>
      <c r="V33" s="167"/>
      <c r="W33" s="168"/>
      <c r="X33" s="168"/>
      <c r="Y33" s="168"/>
      <c r="Z33" s="168"/>
      <c r="AA33" s="168"/>
      <c r="AB33" s="93"/>
      <c r="AC33" s="174">
        <f t="shared" si="15"/>
        <v>0</v>
      </c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175">
        <f t="shared" si="16"/>
        <v>0</v>
      </c>
      <c r="AT33" s="174">
        <f t="shared" si="17"/>
        <v>0</v>
      </c>
      <c r="AU33" s="174">
        <f t="shared" si="18"/>
        <v>0</v>
      </c>
      <c r="AV33" s="99"/>
      <c r="AW33" s="106"/>
      <c r="AX33" s="106"/>
      <c r="AY33" s="106"/>
      <c r="AZ33" s="106"/>
      <c r="BA33" s="174">
        <f t="shared" si="19"/>
        <v>0</v>
      </c>
      <c r="BB33" s="178"/>
      <c r="BC33" s="180"/>
      <c r="BD33" s="163" t="str">
        <f t="shared" si="20"/>
        <v>正确</v>
      </c>
    </row>
    <row r="34" s="6" customFormat="1" ht="33" customHeight="1" spans="1:56">
      <c r="A34" s="59">
        <f t="shared" si="21"/>
        <v>30</v>
      </c>
      <c r="B34" s="60"/>
      <c r="C34" s="47"/>
      <c r="D34" s="154"/>
      <c r="E34" s="60"/>
      <c r="F34" s="125">
        <f t="shared" si="13"/>
        <v>30</v>
      </c>
      <c r="G34" s="57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64">
        <f t="shared" si="14"/>
        <v>0</v>
      </c>
      <c r="T34" s="170"/>
      <c r="U34" s="80"/>
      <c r="V34" s="167"/>
      <c r="W34" s="168"/>
      <c r="X34" s="168"/>
      <c r="Y34" s="168"/>
      <c r="Z34" s="168"/>
      <c r="AA34" s="168"/>
      <c r="AB34" s="93"/>
      <c r="AC34" s="174">
        <f t="shared" si="15"/>
        <v>0</v>
      </c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175">
        <f t="shared" si="16"/>
        <v>0</v>
      </c>
      <c r="AT34" s="174">
        <f t="shared" si="17"/>
        <v>0</v>
      </c>
      <c r="AU34" s="174">
        <f t="shared" si="18"/>
        <v>0</v>
      </c>
      <c r="AV34" s="99"/>
      <c r="AW34" s="106"/>
      <c r="AX34" s="106"/>
      <c r="AY34" s="106"/>
      <c r="AZ34" s="106"/>
      <c r="BA34" s="174">
        <f t="shared" si="19"/>
        <v>0</v>
      </c>
      <c r="BB34" s="178"/>
      <c r="BC34" s="180"/>
      <c r="BD34" s="163" t="str">
        <f t="shared" si="20"/>
        <v>正确</v>
      </c>
    </row>
    <row r="35" s="6" customFormat="1" ht="33" customHeight="1" spans="1:56">
      <c r="A35" s="59">
        <f t="shared" ref="A35:A44" si="22">ROW()-4</f>
        <v>31</v>
      </c>
      <c r="B35" s="60"/>
      <c r="C35" s="47"/>
      <c r="D35" s="154"/>
      <c r="E35" s="60"/>
      <c r="F35" s="125">
        <f t="shared" si="13"/>
        <v>30</v>
      </c>
      <c r="G35" s="57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64">
        <f t="shared" si="14"/>
        <v>0</v>
      </c>
      <c r="T35" s="170"/>
      <c r="U35" s="80"/>
      <c r="V35" s="167"/>
      <c r="W35" s="168"/>
      <c r="X35" s="168"/>
      <c r="Y35" s="168"/>
      <c r="Z35" s="168"/>
      <c r="AA35" s="168"/>
      <c r="AB35" s="93"/>
      <c r="AC35" s="174">
        <f t="shared" si="15"/>
        <v>0</v>
      </c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175">
        <f t="shared" si="16"/>
        <v>0</v>
      </c>
      <c r="AT35" s="174">
        <f t="shared" si="17"/>
        <v>0</v>
      </c>
      <c r="AU35" s="174">
        <f t="shared" si="18"/>
        <v>0</v>
      </c>
      <c r="AV35" s="99"/>
      <c r="AW35" s="106"/>
      <c r="AX35" s="106"/>
      <c r="AY35" s="106"/>
      <c r="AZ35" s="106"/>
      <c r="BA35" s="174">
        <f t="shared" si="19"/>
        <v>0</v>
      </c>
      <c r="BB35" s="178"/>
      <c r="BC35" s="180"/>
      <c r="BD35" s="163" t="str">
        <f t="shared" si="20"/>
        <v>正确</v>
      </c>
    </row>
    <row r="36" s="6" customFormat="1" ht="33" customHeight="1" spans="1:56">
      <c r="A36" s="59">
        <f t="shared" si="22"/>
        <v>32</v>
      </c>
      <c r="B36" s="60"/>
      <c r="C36" s="47"/>
      <c r="D36" s="154"/>
      <c r="E36" s="60"/>
      <c r="F36" s="125">
        <f t="shared" si="13"/>
        <v>30</v>
      </c>
      <c r="G36" s="57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64">
        <f t="shared" si="14"/>
        <v>0</v>
      </c>
      <c r="T36" s="170"/>
      <c r="U36" s="80"/>
      <c r="V36" s="167"/>
      <c r="W36" s="168"/>
      <c r="X36" s="168"/>
      <c r="Y36" s="168"/>
      <c r="Z36" s="168"/>
      <c r="AA36" s="168"/>
      <c r="AB36" s="93"/>
      <c r="AC36" s="174">
        <f t="shared" si="15"/>
        <v>0</v>
      </c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175">
        <f t="shared" si="16"/>
        <v>0</v>
      </c>
      <c r="AT36" s="174">
        <f t="shared" si="17"/>
        <v>0</v>
      </c>
      <c r="AU36" s="174">
        <f t="shared" si="18"/>
        <v>0</v>
      </c>
      <c r="AV36" s="99"/>
      <c r="AW36" s="106"/>
      <c r="AX36" s="106"/>
      <c r="AY36" s="106"/>
      <c r="AZ36" s="106"/>
      <c r="BA36" s="174">
        <f t="shared" si="19"/>
        <v>0</v>
      </c>
      <c r="BB36" s="178"/>
      <c r="BC36" s="180"/>
      <c r="BD36" s="163" t="str">
        <f t="shared" si="20"/>
        <v>正确</v>
      </c>
    </row>
    <row r="37" s="6" customFormat="1" ht="33" customHeight="1" spans="1:56">
      <c r="A37" s="59">
        <f t="shared" si="22"/>
        <v>33</v>
      </c>
      <c r="B37" s="60"/>
      <c r="C37" s="47"/>
      <c r="D37" s="154"/>
      <c r="E37" s="60"/>
      <c r="F37" s="125">
        <f t="shared" ref="F37:F68" si="23">IF($C$2-D37+1&lt;$E$2,$C$2-D37+1,$E$2)</f>
        <v>30</v>
      </c>
      <c r="G37" s="57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64">
        <f t="shared" ref="S37:S68" si="24">P37+Q37-R37</f>
        <v>0</v>
      </c>
      <c r="T37" s="170"/>
      <c r="U37" s="80"/>
      <c r="V37" s="167"/>
      <c r="W37" s="168"/>
      <c r="X37" s="168"/>
      <c r="Y37" s="168"/>
      <c r="Z37" s="168"/>
      <c r="AA37" s="168"/>
      <c r="AB37" s="93"/>
      <c r="AC37" s="174">
        <f t="shared" ref="AC37:AC68" si="25">IF(G37="是",30,0)</f>
        <v>0</v>
      </c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175">
        <f t="shared" ref="AS37:AS68" si="26">IFERROR(U37/$E$2*2*H37+I37*2,0)</f>
        <v>0</v>
      </c>
      <c r="AT37" s="174">
        <f t="shared" ref="AT37:AT68" si="27">IFERROR(U37/$E$2*(J37+K37*0.2+L37+M37*0.5),0)</f>
        <v>0</v>
      </c>
      <c r="AU37" s="174">
        <f t="shared" ref="AU37:AU68" si="28">ROUND(SUM(V37:AP37)-SUM(AQ37:AT37),2)</f>
        <v>0</v>
      </c>
      <c r="AV37" s="99"/>
      <c r="AW37" s="106"/>
      <c r="AX37" s="106"/>
      <c r="AY37" s="106"/>
      <c r="AZ37" s="106"/>
      <c r="BA37" s="174">
        <f t="shared" ref="BA37:BA68" si="29">ROUND(AU37-SUM(AV37:AZ37),2)</f>
        <v>0</v>
      </c>
      <c r="BB37" s="178"/>
      <c r="BC37" s="180"/>
      <c r="BD37" s="163" t="str">
        <f t="shared" ref="BD37:BD68" si="30">IF(U37-SUM(V37:AB37)=0,"正确","错误")</f>
        <v>正确</v>
      </c>
    </row>
    <row r="38" s="6" customFormat="1" ht="33" customHeight="1" spans="1:56">
      <c r="A38" s="59">
        <f t="shared" si="22"/>
        <v>34</v>
      </c>
      <c r="B38" s="60"/>
      <c r="C38" s="47"/>
      <c r="D38" s="154"/>
      <c r="E38" s="60"/>
      <c r="F38" s="125">
        <f t="shared" si="23"/>
        <v>30</v>
      </c>
      <c r="G38" s="57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64">
        <f t="shared" si="24"/>
        <v>0</v>
      </c>
      <c r="T38" s="170"/>
      <c r="U38" s="80"/>
      <c r="V38" s="167"/>
      <c r="W38" s="168"/>
      <c r="X38" s="168"/>
      <c r="Y38" s="168"/>
      <c r="Z38" s="168"/>
      <c r="AA38" s="168"/>
      <c r="AB38" s="93"/>
      <c r="AC38" s="174">
        <f t="shared" si="25"/>
        <v>0</v>
      </c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175">
        <f t="shared" si="26"/>
        <v>0</v>
      </c>
      <c r="AT38" s="174">
        <f t="shared" si="27"/>
        <v>0</v>
      </c>
      <c r="AU38" s="174">
        <f t="shared" si="28"/>
        <v>0</v>
      </c>
      <c r="AV38" s="99"/>
      <c r="AW38" s="106"/>
      <c r="AX38" s="106"/>
      <c r="AY38" s="106"/>
      <c r="AZ38" s="106"/>
      <c r="BA38" s="174">
        <f t="shared" si="29"/>
        <v>0</v>
      </c>
      <c r="BB38" s="178"/>
      <c r="BC38" s="180"/>
      <c r="BD38" s="163" t="str">
        <f t="shared" si="30"/>
        <v>正确</v>
      </c>
    </row>
    <row r="39" s="6" customFormat="1" ht="33" customHeight="1" spans="1:56">
      <c r="A39" s="59">
        <f t="shared" si="22"/>
        <v>35</v>
      </c>
      <c r="B39" s="60"/>
      <c r="C39" s="47"/>
      <c r="D39" s="154"/>
      <c r="E39" s="60"/>
      <c r="F39" s="125">
        <f t="shared" si="23"/>
        <v>30</v>
      </c>
      <c r="G39" s="57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64">
        <f t="shared" si="24"/>
        <v>0</v>
      </c>
      <c r="T39" s="170"/>
      <c r="U39" s="80"/>
      <c r="V39" s="167"/>
      <c r="W39" s="168"/>
      <c r="X39" s="168"/>
      <c r="Y39" s="168"/>
      <c r="Z39" s="168"/>
      <c r="AA39" s="168"/>
      <c r="AB39" s="93"/>
      <c r="AC39" s="174">
        <f t="shared" si="25"/>
        <v>0</v>
      </c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175">
        <f t="shared" si="26"/>
        <v>0</v>
      </c>
      <c r="AT39" s="174">
        <f t="shared" si="27"/>
        <v>0</v>
      </c>
      <c r="AU39" s="174">
        <f t="shared" si="28"/>
        <v>0</v>
      </c>
      <c r="AV39" s="99"/>
      <c r="AW39" s="106"/>
      <c r="AX39" s="106"/>
      <c r="AY39" s="106"/>
      <c r="AZ39" s="106"/>
      <c r="BA39" s="174">
        <f t="shared" si="29"/>
        <v>0</v>
      </c>
      <c r="BB39" s="178"/>
      <c r="BC39" s="180"/>
      <c r="BD39" s="163" t="str">
        <f t="shared" si="30"/>
        <v>正确</v>
      </c>
    </row>
    <row r="40" s="6" customFormat="1" ht="33" customHeight="1" spans="1:56">
      <c r="A40" s="59">
        <f t="shared" si="22"/>
        <v>36</v>
      </c>
      <c r="B40" s="60"/>
      <c r="C40" s="47"/>
      <c r="D40" s="154"/>
      <c r="E40" s="60"/>
      <c r="F40" s="125">
        <f t="shared" si="23"/>
        <v>30</v>
      </c>
      <c r="G40" s="57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64">
        <f t="shared" si="24"/>
        <v>0</v>
      </c>
      <c r="T40" s="170"/>
      <c r="U40" s="80"/>
      <c r="V40" s="167"/>
      <c r="W40" s="168"/>
      <c r="X40" s="168"/>
      <c r="Y40" s="168"/>
      <c r="Z40" s="168"/>
      <c r="AA40" s="168"/>
      <c r="AB40" s="93"/>
      <c r="AC40" s="174">
        <f t="shared" si="25"/>
        <v>0</v>
      </c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175">
        <f t="shared" si="26"/>
        <v>0</v>
      </c>
      <c r="AT40" s="174">
        <f t="shared" si="27"/>
        <v>0</v>
      </c>
      <c r="AU40" s="174">
        <f t="shared" si="28"/>
        <v>0</v>
      </c>
      <c r="AV40" s="99"/>
      <c r="AW40" s="106"/>
      <c r="AX40" s="106"/>
      <c r="AY40" s="106"/>
      <c r="AZ40" s="106"/>
      <c r="BA40" s="174">
        <f t="shared" si="29"/>
        <v>0</v>
      </c>
      <c r="BB40" s="178"/>
      <c r="BC40" s="180"/>
      <c r="BD40" s="163" t="str">
        <f t="shared" si="30"/>
        <v>正确</v>
      </c>
    </row>
    <row r="41" s="6" customFormat="1" ht="33" customHeight="1" spans="1:56">
      <c r="A41" s="59">
        <f t="shared" si="22"/>
        <v>37</v>
      </c>
      <c r="B41" s="60"/>
      <c r="C41" s="47"/>
      <c r="D41" s="154"/>
      <c r="E41" s="60"/>
      <c r="F41" s="125">
        <f t="shared" si="23"/>
        <v>30</v>
      </c>
      <c r="G41" s="57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64">
        <f t="shared" si="24"/>
        <v>0</v>
      </c>
      <c r="T41" s="170"/>
      <c r="U41" s="80"/>
      <c r="V41" s="167"/>
      <c r="W41" s="168"/>
      <c r="X41" s="168"/>
      <c r="Y41" s="168"/>
      <c r="Z41" s="168"/>
      <c r="AA41" s="168"/>
      <c r="AB41" s="93"/>
      <c r="AC41" s="174">
        <f t="shared" si="25"/>
        <v>0</v>
      </c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175">
        <f t="shared" si="26"/>
        <v>0</v>
      </c>
      <c r="AT41" s="174">
        <f t="shared" si="27"/>
        <v>0</v>
      </c>
      <c r="AU41" s="174">
        <f t="shared" si="28"/>
        <v>0</v>
      </c>
      <c r="AV41" s="99"/>
      <c r="AW41" s="106"/>
      <c r="AX41" s="106"/>
      <c r="AY41" s="106"/>
      <c r="AZ41" s="106"/>
      <c r="BA41" s="174">
        <f t="shared" si="29"/>
        <v>0</v>
      </c>
      <c r="BB41" s="178"/>
      <c r="BC41" s="180"/>
      <c r="BD41" s="163" t="str">
        <f t="shared" si="30"/>
        <v>正确</v>
      </c>
    </row>
    <row r="42" s="6" customFormat="1" ht="33" customHeight="1" spans="1:56">
      <c r="A42" s="59">
        <f t="shared" si="22"/>
        <v>38</v>
      </c>
      <c r="B42" s="60"/>
      <c r="C42" s="47"/>
      <c r="D42" s="154"/>
      <c r="E42" s="60"/>
      <c r="F42" s="125">
        <f t="shared" si="23"/>
        <v>30</v>
      </c>
      <c r="G42" s="57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64">
        <f t="shared" si="24"/>
        <v>0</v>
      </c>
      <c r="T42" s="170"/>
      <c r="U42" s="80"/>
      <c r="V42" s="167"/>
      <c r="W42" s="168"/>
      <c r="X42" s="168"/>
      <c r="Y42" s="168"/>
      <c r="Z42" s="168"/>
      <c r="AA42" s="168"/>
      <c r="AB42" s="93"/>
      <c r="AC42" s="174">
        <f t="shared" si="25"/>
        <v>0</v>
      </c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175">
        <f t="shared" si="26"/>
        <v>0</v>
      </c>
      <c r="AT42" s="174">
        <f t="shared" si="27"/>
        <v>0</v>
      </c>
      <c r="AU42" s="174">
        <f t="shared" si="28"/>
        <v>0</v>
      </c>
      <c r="AV42" s="99"/>
      <c r="AW42" s="106"/>
      <c r="AX42" s="106"/>
      <c r="AY42" s="106"/>
      <c r="AZ42" s="106"/>
      <c r="BA42" s="174">
        <f t="shared" si="29"/>
        <v>0</v>
      </c>
      <c r="BB42" s="178"/>
      <c r="BC42" s="180"/>
      <c r="BD42" s="163" t="str">
        <f t="shared" si="30"/>
        <v>正确</v>
      </c>
    </row>
    <row r="43" s="6" customFormat="1" ht="33" customHeight="1" spans="1:56">
      <c r="A43" s="59">
        <f t="shared" si="22"/>
        <v>39</v>
      </c>
      <c r="B43" s="60"/>
      <c r="C43" s="47"/>
      <c r="D43" s="154"/>
      <c r="E43" s="60"/>
      <c r="F43" s="125">
        <f t="shared" si="23"/>
        <v>30</v>
      </c>
      <c r="G43" s="57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64">
        <f t="shared" si="24"/>
        <v>0</v>
      </c>
      <c r="T43" s="170"/>
      <c r="U43" s="80"/>
      <c r="V43" s="167"/>
      <c r="W43" s="168"/>
      <c r="X43" s="168"/>
      <c r="Y43" s="168"/>
      <c r="Z43" s="168"/>
      <c r="AA43" s="168"/>
      <c r="AB43" s="93"/>
      <c r="AC43" s="174">
        <f t="shared" si="25"/>
        <v>0</v>
      </c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175">
        <f t="shared" si="26"/>
        <v>0</v>
      </c>
      <c r="AT43" s="174">
        <f t="shared" si="27"/>
        <v>0</v>
      </c>
      <c r="AU43" s="174">
        <f t="shared" si="28"/>
        <v>0</v>
      </c>
      <c r="AV43" s="99"/>
      <c r="AW43" s="106"/>
      <c r="AX43" s="106"/>
      <c r="AY43" s="106"/>
      <c r="AZ43" s="106"/>
      <c r="BA43" s="174">
        <f t="shared" si="29"/>
        <v>0</v>
      </c>
      <c r="BB43" s="178"/>
      <c r="BC43" s="180"/>
      <c r="BD43" s="163" t="str">
        <f t="shared" si="30"/>
        <v>正确</v>
      </c>
    </row>
    <row r="44" s="6" customFormat="1" ht="33" customHeight="1" spans="1:56">
      <c r="A44" s="59">
        <f t="shared" si="22"/>
        <v>40</v>
      </c>
      <c r="B44" s="60"/>
      <c r="C44" s="47"/>
      <c r="D44" s="154"/>
      <c r="E44" s="60"/>
      <c r="F44" s="125">
        <f t="shared" si="23"/>
        <v>30</v>
      </c>
      <c r="G44" s="57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64">
        <f t="shared" si="24"/>
        <v>0</v>
      </c>
      <c r="T44" s="170"/>
      <c r="U44" s="80"/>
      <c r="V44" s="167"/>
      <c r="W44" s="168"/>
      <c r="X44" s="168"/>
      <c r="Y44" s="168"/>
      <c r="Z44" s="168"/>
      <c r="AA44" s="168"/>
      <c r="AB44" s="93"/>
      <c r="AC44" s="174">
        <f t="shared" si="25"/>
        <v>0</v>
      </c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175">
        <f t="shared" si="26"/>
        <v>0</v>
      </c>
      <c r="AT44" s="174">
        <f t="shared" si="27"/>
        <v>0</v>
      </c>
      <c r="AU44" s="174">
        <f t="shared" si="28"/>
        <v>0</v>
      </c>
      <c r="AV44" s="99"/>
      <c r="AW44" s="106"/>
      <c r="AX44" s="106"/>
      <c r="AY44" s="106"/>
      <c r="AZ44" s="106"/>
      <c r="BA44" s="174">
        <f t="shared" si="29"/>
        <v>0</v>
      </c>
      <c r="BB44" s="178"/>
      <c r="BC44" s="180"/>
      <c r="BD44" s="163" t="str">
        <f t="shared" si="30"/>
        <v>正确</v>
      </c>
    </row>
    <row r="45" s="6" customFormat="1" ht="33" customHeight="1" spans="1:56">
      <c r="A45" s="59">
        <f t="shared" ref="A45:A54" si="31">ROW()-4</f>
        <v>41</v>
      </c>
      <c r="B45" s="60"/>
      <c r="C45" s="47"/>
      <c r="D45" s="154"/>
      <c r="E45" s="60"/>
      <c r="F45" s="125">
        <f t="shared" si="23"/>
        <v>30</v>
      </c>
      <c r="G45" s="57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64">
        <f t="shared" si="24"/>
        <v>0</v>
      </c>
      <c r="T45" s="170"/>
      <c r="U45" s="80"/>
      <c r="V45" s="167"/>
      <c r="W45" s="168"/>
      <c r="X45" s="168"/>
      <c r="Y45" s="168"/>
      <c r="Z45" s="168"/>
      <c r="AA45" s="168"/>
      <c r="AB45" s="93"/>
      <c r="AC45" s="174">
        <f t="shared" si="25"/>
        <v>0</v>
      </c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175">
        <f t="shared" si="26"/>
        <v>0</v>
      </c>
      <c r="AT45" s="174">
        <f t="shared" si="27"/>
        <v>0</v>
      </c>
      <c r="AU45" s="174">
        <f t="shared" si="28"/>
        <v>0</v>
      </c>
      <c r="AV45" s="99"/>
      <c r="AW45" s="106"/>
      <c r="AX45" s="106"/>
      <c r="AY45" s="106"/>
      <c r="AZ45" s="106"/>
      <c r="BA45" s="174">
        <f t="shared" si="29"/>
        <v>0</v>
      </c>
      <c r="BB45" s="178"/>
      <c r="BC45" s="180"/>
      <c r="BD45" s="163" t="str">
        <f t="shared" si="30"/>
        <v>正确</v>
      </c>
    </row>
    <row r="46" s="6" customFormat="1" ht="33" customHeight="1" spans="1:56">
      <c r="A46" s="59">
        <f t="shared" si="31"/>
        <v>42</v>
      </c>
      <c r="B46" s="60"/>
      <c r="C46" s="47"/>
      <c r="D46" s="154"/>
      <c r="E46" s="60"/>
      <c r="F46" s="125">
        <f t="shared" si="23"/>
        <v>30</v>
      </c>
      <c r="G46" s="57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64">
        <f t="shared" si="24"/>
        <v>0</v>
      </c>
      <c r="T46" s="170"/>
      <c r="U46" s="80"/>
      <c r="V46" s="167"/>
      <c r="W46" s="168"/>
      <c r="X46" s="168"/>
      <c r="Y46" s="168"/>
      <c r="Z46" s="168"/>
      <c r="AA46" s="168"/>
      <c r="AB46" s="93"/>
      <c r="AC46" s="174">
        <f t="shared" si="25"/>
        <v>0</v>
      </c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175">
        <f t="shared" si="26"/>
        <v>0</v>
      </c>
      <c r="AT46" s="174">
        <f t="shared" si="27"/>
        <v>0</v>
      </c>
      <c r="AU46" s="174">
        <f t="shared" si="28"/>
        <v>0</v>
      </c>
      <c r="AV46" s="99"/>
      <c r="AW46" s="106"/>
      <c r="AX46" s="106"/>
      <c r="AY46" s="106"/>
      <c r="AZ46" s="106"/>
      <c r="BA46" s="174">
        <f t="shared" si="29"/>
        <v>0</v>
      </c>
      <c r="BB46" s="178"/>
      <c r="BC46" s="180"/>
      <c r="BD46" s="163" t="str">
        <f t="shared" si="30"/>
        <v>正确</v>
      </c>
    </row>
    <row r="47" s="6" customFormat="1" ht="33" customHeight="1" spans="1:56">
      <c r="A47" s="59">
        <f t="shared" si="31"/>
        <v>43</v>
      </c>
      <c r="B47" s="60"/>
      <c r="C47" s="47"/>
      <c r="D47" s="154"/>
      <c r="E47" s="60"/>
      <c r="F47" s="125">
        <f t="shared" si="23"/>
        <v>30</v>
      </c>
      <c r="G47" s="57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64">
        <f t="shared" si="24"/>
        <v>0</v>
      </c>
      <c r="T47" s="170"/>
      <c r="U47" s="80"/>
      <c r="V47" s="167"/>
      <c r="W47" s="168"/>
      <c r="X47" s="168"/>
      <c r="Y47" s="168"/>
      <c r="Z47" s="168"/>
      <c r="AA47" s="168"/>
      <c r="AB47" s="93"/>
      <c r="AC47" s="174">
        <f t="shared" si="25"/>
        <v>0</v>
      </c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175">
        <f t="shared" si="26"/>
        <v>0</v>
      </c>
      <c r="AT47" s="174">
        <f t="shared" si="27"/>
        <v>0</v>
      </c>
      <c r="AU47" s="174">
        <f t="shared" si="28"/>
        <v>0</v>
      </c>
      <c r="AV47" s="99"/>
      <c r="AW47" s="106"/>
      <c r="AX47" s="106"/>
      <c r="AY47" s="106"/>
      <c r="AZ47" s="106"/>
      <c r="BA47" s="174">
        <f t="shared" si="29"/>
        <v>0</v>
      </c>
      <c r="BB47" s="178"/>
      <c r="BC47" s="180"/>
      <c r="BD47" s="163" t="str">
        <f t="shared" si="30"/>
        <v>正确</v>
      </c>
    </row>
    <row r="48" s="6" customFormat="1" ht="33" customHeight="1" spans="1:56">
      <c r="A48" s="59">
        <f t="shared" si="31"/>
        <v>44</v>
      </c>
      <c r="B48" s="60"/>
      <c r="C48" s="47"/>
      <c r="D48" s="154"/>
      <c r="E48" s="60"/>
      <c r="F48" s="125">
        <f t="shared" si="23"/>
        <v>30</v>
      </c>
      <c r="G48" s="57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64">
        <f t="shared" si="24"/>
        <v>0</v>
      </c>
      <c r="T48" s="170"/>
      <c r="U48" s="80"/>
      <c r="V48" s="167"/>
      <c r="W48" s="168"/>
      <c r="X48" s="168"/>
      <c r="Y48" s="168"/>
      <c r="Z48" s="168"/>
      <c r="AA48" s="168"/>
      <c r="AB48" s="93"/>
      <c r="AC48" s="174">
        <f t="shared" si="25"/>
        <v>0</v>
      </c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175">
        <f t="shared" si="26"/>
        <v>0</v>
      </c>
      <c r="AT48" s="174">
        <f t="shared" si="27"/>
        <v>0</v>
      </c>
      <c r="AU48" s="174">
        <f t="shared" si="28"/>
        <v>0</v>
      </c>
      <c r="AV48" s="99"/>
      <c r="AW48" s="106"/>
      <c r="AX48" s="106"/>
      <c r="AY48" s="106"/>
      <c r="AZ48" s="106"/>
      <c r="BA48" s="174">
        <f t="shared" si="29"/>
        <v>0</v>
      </c>
      <c r="BB48" s="178"/>
      <c r="BC48" s="180"/>
      <c r="BD48" s="163" t="str">
        <f t="shared" si="30"/>
        <v>正确</v>
      </c>
    </row>
    <row r="49" s="6" customFormat="1" ht="33" customHeight="1" spans="1:56">
      <c r="A49" s="59">
        <f t="shared" si="31"/>
        <v>45</v>
      </c>
      <c r="B49" s="60"/>
      <c r="C49" s="47"/>
      <c r="D49" s="154"/>
      <c r="E49" s="60"/>
      <c r="F49" s="125">
        <f t="shared" si="23"/>
        <v>30</v>
      </c>
      <c r="G49" s="57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64">
        <f t="shared" si="24"/>
        <v>0</v>
      </c>
      <c r="T49" s="170"/>
      <c r="U49" s="80"/>
      <c r="V49" s="167"/>
      <c r="W49" s="168"/>
      <c r="X49" s="168"/>
      <c r="Y49" s="168"/>
      <c r="Z49" s="168"/>
      <c r="AA49" s="168"/>
      <c r="AB49" s="93"/>
      <c r="AC49" s="174">
        <f t="shared" si="25"/>
        <v>0</v>
      </c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175">
        <f t="shared" si="26"/>
        <v>0</v>
      </c>
      <c r="AT49" s="174">
        <f t="shared" si="27"/>
        <v>0</v>
      </c>
      <c r="AU49" s="174">
        <f t="shared" si="28"/>
        <v>0</v>
      </c>
      <c r="AV49" s="99"/>
      <c r="AW49" s="106"/>
      <c r="AX49" s="106"/>
      <c r="AY49" s="106"/>
      <c r="AZ49" s="106"/>
      <c r="BA49" s="174">
        <f t="shared" si="29"/>
        <v>0</v>
      </c>
      <c r="BB49" s="178"/>
      <c r="BC49" s="180"/>
      <c r="BD49" s="163" t="str">
        <f t="shared" si="30"/>
        <v>正确</v>
      </c>
    </row>
    <row r="50" s="6" customFormat="1" ht="33" customHeight="1" spans="1:56">
      <c r="A50" s="59">
        <f t="shared" si="31"/>
        <v>46</v>
      </c>
      <c r="B50" s="60"/>
      <c r="C50" s="47"/>
      <c r="D50" s="154"/>
      <c r="E50" s="60"/>
      <c r="F50" s="125">
        <f t="shared" si="23"/>
        <v>30</v>
      </c>
      <c r="G50" s="57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64">
        <f t="shared" si="24"/>
        <v>0</v>
      </c>
      <c r="T50" s="170"/>
      <c r="U50" s="80"/>
      <c r="V50" s="167"/>
      <c r="W50" s="168"/>
      <c r="X50" s="168"/>
      <c r="Y50" s="168"/>
      <c r="Z50" s="168"/>
      <c r="AA50" s="168"/>
      <c r="AB50" s="93"/>
      <c r="AC50" s="174">
        <f t="shared" si="25"/>
        <v>0</v>
      </c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175">
        <f t="shared" si="26"/>
        <v>0</v>
      </c>
      <c r="AT50" s="174">
        <f t="shared" si="27"/>
        <v>0</v>
      </c>
      <c r="AU50" s="174">
        <f t="shared" si="28"/>
        <v>0</v>
      </c>
      <c r="AV50" s="99"/>
      <c r="AW50" s="106"/>
      <c r="AX50" s="106"/>
      <c r="AY50" s="106"/>
      <c r="AZ50" s="106"/>
      <c r="BA50" s="174">
        <f t="shared" si="29"/>
        <v>0</v>
      </c>
      <c r="BB50" s="178"/>
      <c r="BC50" s="180"/>
      <c r="BD50" s="163" t="str">
        <f t="shared" si="30"/>
        <v>正确</v>
      </c>
    </row>
    <row r="51" s="6" customFormat="1" ht="33" customHeight="1" spans="1:56">
      <c r="A51" s="59">
        <f t="shared" si="31"/>
        <v>47</v>
      </c>
      <c r="B51" s="60"/>
      <c r="C51" s="47"/>
      <c r="D51" s="154"/>
      <c r="E51" s="60"/>
      <c r="F51" s="125">
        <f t="shared" si="23"/>
        <v>30</v>
      </c>
      <c r="G51" s="57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64">
        <f t="shared" si="24"/>
        <v>0</v>
      </c>
      <c r="T51" s="170"/>
      <c r="U51" s="80"/>
      <c r="V51" s="167"/>
      <c r="W51" s="168"/>
      <c r="X51" s="168"/>
      <c r="Y51" s="168"/>
      <c r="Z51" s="168"/>
      <c r="AA51" s="168"/>
      <c r="AB51" s="93"/>
      <c r="AC51" s="174">
        <f t="shared" si="25"/>
        <v>0</v>
      </c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175">
        <f t="shared" si="26"/>
        <v>0</v>
      </c>
      <c r="AT51" s="174">
        <f t="shared" si="27"/>
        <v>0</v>
      </c>
      <c r="AU51" s="174">
        <f t="shared" si="28"/>
        <v>0</v>
      </c>
      <c r="AV51" s="99"/>
      <c r="AW51" s="106"/>
      <c r="AX51" s="106"/>
      <c r="AY51" s="106"/>
      <c r="AZ51" s="106"/>
      <c r="BA51" s="174">
        <f t="shared" si="29"/>
        <v>0</v>
      </c>
      <c r="BB51" s="178"/>
      <c r="BC51" s="180"/>
      <c r="BD51" s="163" t="str">
        <f t="shared" si="30"/>
        <v>正确</v>
      </c>
    </row>
    <row r="52" s="6" customFormat="1" ht="33" customHeight="1" spans="1:56">
      <c r="A52" s="59">
        <f t="shared" si="31"/>
        <v>48</v>
      </c>
      <c r="B52" s="60"/>
      <c r="C52" s="47"/>
      <c r="D52" s="154"/>
      <c r="E52" s="60"/>
      <c r="F52" s="125">
        <f t="shared" si="23"/>
        <v>30</v>
      </c>
      <c r="G52" s="57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64">
        <f t="shared" si="24"/>
        <v>0</v>
      </c>
      <c r="T52" s="170"/>
      <c r="U52" s="80"/>
      <c r="V52" s="167"/>
      <c r="W52" s="168"/>
      <c r="X52" s="168"/>
      <c r="Y52" s="168"/>
      <c r="Z52" s="168"/>
      <c r="AA52" s="168"/>
      <c r="AB52" s="93"/>
      <c r="AC52" s="174">
        <f t="shared" si="25"/>
        <v>0</v>
      </c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175">
        <f t="shared" si="26"/>
        <v>0</v>
      </c>
      <c r="AT52" s="174">
        <f t="shared" si="27"/>
        <v>0</v>
      </c>
      <c r="AU52" s="174">
        <f t="shared" si="28"/>
        <v>0</v>
      </c>
      <c r="AV52" s="99"/>
      <c r="AW52" s="106"/>
      <c r="AX52" s="106"/>
      <c r="AY52" s="106"/>
      <c r="AZ52" s="106"/>
      <c r="BA52" s="174">
        <f t="shared" si="29"/>
        <v>0</v>
      </c>
      <c r="BB52" s="178"/>
      <c r="BC52" s="180"/>
      <c r="BD52" s="163" t="str">
        <f t="shared" si="30"/>
        <v>正确</v>
      </c>
    </row>
    <row r="53" s="6" customFormat="1" ht="33" customHeight="1" spans="1:56">
      <c r="A53" s="59">
        <f t="shared" si="31"/>
        <v>49</v>
      </c>
      <c r="B53" s="60"/>
      <c r="C53" s="47"/>
      <c r="D53" s="154"/>
      <c r="E53" s="60"/>
      <c r="F53" s="125">
        <f t="shared" si="23"/>
        <v>30</v>
      </c>
      <c r="G53" s="57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64">
        <f t="shared" si="24"/>
        <v>0</v>
      </c>
      <c r="T53" s="170"/>
      <c r="U53" s="80"/>
      <c r="V53" s="167"/>
      <c r="W53" s="168"/>
      <c r="X53" s="168"/>
      <c r="Y53" s="168"/>
      <c r="Z53" s="168"/>
      <c r="AA53" s="168"/>
      <c r="AB53" s="93"/>
      <c r="AC53" s="174">
        <f t="shared" si="25"/>
        <v>0</v>
      </c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175">
        <f t="shared" si="26"/>
        <v>0</v>
      </c>
      <c r="AT53" s="174">
        <f t="shared" si="27"/>
        <v>0</v>
      </c>
      <c r="AU53" s="174">
        <f t="shared" si="28"/>
        <v>0</v>
      </c>
      <c r="AV53" s="99"/>
      <c r="AW53" s="106"/>
      <c r="AX53" s="106"/>
      <c r="AY53" s="106"/>
      <c r="AZ53" s="106"/>
      <c r="BA53" s="174">
        <f t="shared" si="29"/>
        <v>0</v>
      </c>
      <c r="BB53" s="178"/>
      <c r="BC53" s="180"/>
      <c r="BD53" s="163" t="str">
        <f t="shared" si="30"/>
        <v>正确</v>
      </c>
    </row>
    <row r="54" s="6" customFormat="1" ht="33" customHeight="1" spans="1:56">
      <c r="A54" s="59">
        <f t="shared" si="31"/>
        <v>50</v>
      </c>
      <c r="B54" s="60"/>
      <c r="C54" s="47"/>
      <c r="D54" s="154"/>
      <c r="E54" s="60"/>
      <c r="F54" s="125">
        <f t="shared" si="23"/>
        <v>30</v>
      </c>
      <c r="G54" s="57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64">
        <f t="shared" si="24"/>
        <v>0</v>
      </c>
      <c r="T54" s="170"/>
      <c r="U54" s="80"/>
      <c r="V54" s="167"/>
      <c r="W54" s="168"/>
      <c r="X54" s="168"/>
      <c r="Y54" s="168"/>
      <c r="Z54" s="168"/>
      <c r="AA54" s="168"/>
      <c r="AB54" s="93"/>
      <c r="AC54" s="174">
        <f t="shared" si="25"/>
        <v>0</v>
      </c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175">
        <f t="shared" si="26"/>
        <v>0</v>
      </c>
      <c r="AT54" s="174">
        <f t="shared" si="27"/>
        <v>0</v>
      </c>
      <c r="AU54" s="174">
        <f t="shared" si="28"/>
        <v>0</v>
      </c>
      <c r="AV54" s="99"/>
      <c r="AW54" s="106"/>
      <c r="AX54" s="106"/>
      <c r="AY54" s="106"/>
      <c r="AZ54" s="106"/>
      <c r="BA54" s="174">
        <f t="shared" si="29"/>
        <v>0</v>
      </c>
      <c r="BB54" s="178"/>
      <c r="BC54" s="180"/>
      <c r="BD54" s="163" t="str">
        <f t="shared" si="30"/>
        <v>正确</v>
      </c>
    </row>
    <row r="55" s="6" customFormat="1" ht="33" customHeight="1" spans="1:56">
      <c r="A55" s="59">
        <f t="shared" ref="A55:A64" si="32">ROW()-4</f>
        <v>51</v>
      </c>
      <c r="B55" s="60"/>
      <c r="C55" s="47"/>
      <c r="D55" s="154"/>
      <c r="E55" s="60"/>
      <c r="F55" s="125">
        <f t="shared" si="23"/>
        <v>30</v>
      </c>
      <c r="G55" s="57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24"/>
        <v>0</v>
      </c>
      <c r="T55" s="170"/>
      <c r="U55" s="80"/>
      <c r="V55" s="167"/>
      <c r="W55" s="168"/>
      <c r="X55" s="168"/>
      <c r="Y55" s="168"/>
      <c r="Z55" s="168"/>
      <c r="AA55" s="168"/>
      <c r="AB55" s="93"/>
      <c r="AC55" s="174">
        <f t="shared" si="25"/>
        <v>0</v>
      </c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175">
        <f t="shared" si="26"/>
        <v>0</v>
      </c>
      <c r="AT55" s="174">
        <f t="shared" si="27"/>
        <v>0</v>
      </c>
      <c r="AU55" s="174">
        <f t="shared" si="28"/>
        <v>0</v>
      </c>
      <c r="AV55" s="99"/>
      <c r="AW55" s="106"/>
      <c r="AX55" s="106"/>
      <c r="AY55" s="106"/>
      <c r="AZ55" s="106"/>
      <c r="BA55" s="174">
        <f t="shared" si="29"/>
        <v>0</v>
      </c>
      <c r="BB55" s="178"/>
      <c r="BC55" s="180"/>
      <c r="BD55" s="163" t="str">
        <f t="shared" si="30"/>
        <v>正确</v>
      </c>
    </row>
    <row r="56" s="6" customFormat="1" ht="33" customHeight="1" spans="1:56">
      <c r="A56" s="59">
        <f t="shared" si="32"/>
        <v>52</v>
      </c>
      <c r="B56" s="60"/>
      <c r="C56" s="47"/>
      <c r="D56" s="154"/>
      <c r="E56" s="60"/>
      <c r="F56" s="125">
        <f t="shared" si="23"/>
        <v>30</v>
      </c>
      <c r="G56" s="57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24"/>
        <v>0</v>
      </c>
      <c r="T56" s="170"/>
      <c r="U56" s="80"/>
      <c r="V56" s="167"/>
      <c r="W56" s="168"/>
      <c r="X56" s="168"/>
      <c r="Y56" s="168"/>
      <c r="Z56" s="168"/>
      <c r="AA56" s="168"/>
      <c r="AB56" s="93"/>
      <c r="AC56" s="174">
        <f t="shared" si="25"/>
        <v>0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175">
        <f t="shared" si="26"/>
        <v>0</v>
      </c>
      <c r="AT56" s="174">
        <f t="shared" si="27"/>
        <v>0</v>
      </c>
      <c r="AU56" s="174">
        <f t="shared" si="28"/>
        <v>0</v>
      </c>
      <c r="AV56" s="99"/>
      <c r="AW56" s="106"/>
      <c r="AX56" s="106"/>
      <c r="AY56" s="106"/>
      <c r="AZ56" s="106"/>
      <c r="BA56" s="174">
        <f t="shared" si="29"/>
        <v>0</v>
      </c>
      <c r="BB56" s="178"/>
      <c r="BC56" s="180"/>
      <c r="BD56" s="163" t="str">
        <f t="shared" si="30"/>
        <v>正确</v>
      </c>
    </row>
    <row r="57" s="6" customFormat="1" ht="33" customHeight="1" spans="1:56">
      <c r="A57" s="59">
        <f t="shared" si="32"/>
        <v>53</v>
      </c>
      <c r="B57" s="60"/>
      <c r="C57" s="47"/>
      <c r="D57" s="154"/>
      <c r="E57" s="60"/>
      <c r="F57" s="125">
        <f t="shared" si="23"/>
        <v>30</v>
      </c>
      <c r="G57" s="57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24"/>
        <v>0</v>
      </c>
      <c r="T57" s="170"/>
      <c r="U57" s="80"/>
      <c r="V57" s="167"/>
      <c r="W57" s="168"/>
      <c r="X57" s="168"/>
      <c r="Y57" s="168"/>
      <c r="Z57" s="168"/>
      <c r="AA57" s="168"/>
      <c r="AB57" s="93"/>
      <c r="AC57" s="174">
        <f t="shared" si="25"/>
        <v>0</v>
      </c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175">
        <f t="shared" si="26"/>
        <v>0</v>
      </c>
      <c r="AT57" s="174">
        <f t="shared" si="27"/>
        <v>0</v>
      </c>
      <c r="AU57" s="174">
        <f t="shared" si="28"/>
        <v>0</v>
      </c>
      <c r="AV57" s="99"/>
      <c r="AW57" s="106"/>
      <c r="AX57" s="106"/>
      <c r="AY57" s="106"/>
      <c r="AZ57" s="106"/>
      <c r="BA57" s="174">
        <f t="shared" si="29"/>
        <v>0</v>
      </c>
      <c r="BB57" s="178"/>
      <c r="BC57" s="180"/>
      <c r="BD57" s="163" t="str">
        <f t="shared" si="30"/>
        <v>正确</v>
      </c>
    </row>
    <row r="58" s="6" customFormat="1" ht="33" customHeight="1" spans="1:56">
      <c r="A58" s="59">
        <f t="shared" si="32"/>
        <v>54</v>
      </c>
      <c r="B58" s="60"/>
      <c r="C58" s="47"/>
      <c r="D58" s="154"/>
      <c r="E58" s="60"/>
      <c r="F58" s="125">
        <f t="shared" si="23"/>
        <v>30</v>
      </c>
      <c r="G58" s="57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24"/>
        <v>0</v>
      </c>
      <c r="T58" s="170"/>
      <c r="U58" s="80"/>
      <c r="V58" s="167"/>
      <c r="W58" s="168"/>
      <c r="X58" s="168"/>
      <c r="Y58" s="168"/>
      <c r="Z58" s="168"/>
      <c r="AA58" s="168"/>
      <c r="AB58" s="93"/>
      <c r="AC58" s="174">
        <f t="shared" si="25"/>
        <v>0</v>
      </c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175">
        <f t="shared" si="26"/>
        <v>0</v>
      </c>
      <c r="AT58" s="174">
        <f t="shared" si="27"/>
        <v>0</v>
      </c>
      <c r="AU58" s="174">
        <f t="shared" si="28"/>
        <v>0</v>
      </c>
      <c r="AV58" s="99"/>
      <c r="AW58" s="106"/>
      <c r="AX58" s="106"/>
      <c r="AY58" s="106"/>
      <c r="AZ58" s="106"/>
      <c r="BA58" s="174">
        <f t="shared" si="29"/>
        <v>0</v>
      </c>
      <c r="BB58" s="178"/>
      <c r="BC58" s="180"/>
      <c r="BD58" s="163" t="str">
        <f t="shared" si="30"/>
        <v>正确</v>
      </c>
    </row>
    <row r="59" s="6" customFormat="1" ht="33" customHeight="1" spans="1:56">
      <c r="A59" s="59">
        <f t="shared" si="32"/>
        <v>55</v>
      </c>
      <c r="B59" s="60"/>
      <c r="C59" s="47"/>
      <c r="D59" s="154"/>
      <c r="E59" s="60"/>
      <c r="F59" s="125">
        <f t="shared" si="23"/>
        <v>30</v>
      </c>
      <c r="G59" s="57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24"/>
        <v>0</v>
      </c>
      <c r="T59" s="170"/>
      <c r="U59" s="80"/>
      <c r="V59" s="167"/>
      <c r="W59" s="168"/>
      <c r="X59" s="168"/>
      <c r="Y59" s="168"/>
      <c r="Z59" s="168"/>
      <c r="AA59" s="168"/>
      <c r="AB59" s="93"/>
      <c r="AC59" s="174">
        <f t="shared" si="25"/>
        <v>0</v>
      </c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175">
        <f t="shared" si="26"/>
        <v>0</v>
      </c>
      <c r="AT59" s="174">
        <f t="shared" si="27"/>
        <v>0</v>
      </c>
      <c r="AU59" s="174">
        <f t="shared" si="28"/>
        <v>0</v>
      </c>
      <c r="AV59" s="99"/>
      <c r="AW59" s="106"/>
      <c r="AX59" s="106"/>
      <c r="AY59" s="106"/>
      <c r="AZ59" s="106"/>
      <c r="BA59" s="174">
        <f t="shared" si="29"/>
        <v>0</v>
      </c>
      <c r="BB59" s="178"/>
      <c r="BC59" s="180"/>
      <c r="BD59" s="163" t="str">
        <f t="shared" si="30"/>
        <v>正确</v>
      </c>
    </row>
    <row r="60" s="6" customFormat="1" ht="33" customHeight="1" spans="1:56">
      <c r="A60" s="59">
        <f t="shared" si="32"/>
        <v>56</v>
      </c>
      <c r="B60" s="60"/>
      <c r="C60" s="47"/>
      <c r="D60" s="154"/>
      <c r="E60" s="60"/>
      <c r="F60" s="125">
        <f t="shared" si="23"/>
        <v>30</v>
      </c>
      <c r="G60" s="57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24"/>
        <v>0</v>
      </c>
      <c r="T60" s="170"/>
      <c r="U60" s="80"/>
      <c r="V60" s="167"/>
      <c r="W60" s="168"/>
      <c r="X60" s="168"/>
      <c r="Y60" s="168"/>
      <c r="Z60" s="168"/>
      <c r="AA60" s="168"/>
      <c r="AB60" s="93"/>
      <c r="AC60" s="174">
        <f t="shared" si="25"/>
        <v>0</v>
      </c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175">
        <f t="shared" si="26"/>
        <v>0</v>
      </c>
      <c r="AT60" s="174">
        <f t="shared" si="27"/>
        <v>0</v>
      </c>
      <c r="AU60" s="174">
        <f t="shared" si="28"/>
        <v>0</v>
      </c>
      <c r="AV60" s="99"/>
      <c r="AW60" s="106"/>
      <c r="AX60" s="106"/>
      <c r="AY60" s="106"/>
      <c r="AZ60" s="106"/>
      <c r="BA60" s="174">
        <f t="shared" si="29"/>
        <v>0</v>
      </c>
      <c r="BB60" s="178"/>
      <c r="BC60" s="180"/>
      <c r="BD60" s="163" t="str">
        <f t="shared" si="30"/>
        <v>正确</v>
      </c>
    </row>
    <row r="61" s="6" customFormat="1" ht="33" customHeight="1" spans="1:56">
      <c r="A61" s="59">
        <f t="shared" si="32"/>
        <v>57</v>
      </c>
      <c r="B61" s="60"/>
      <c r="C61" s="47"/>
      <c r="D61" s="154"/>
      <c r="E61" s="60"/>
      <c r="F61" s="125">
        <f t="shared" si="23"/>
        <v>30</v>
      </c>
      <c r="G61" s="57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24"/>
        <v>0</v>
      </c>
      <c r="T61" s="170"/>
      <c r="U61" s="80"/>
      <c r="V61" s="167"/>
      <c r="W61" s="168"/>
      <c r="X61" s="168"/>
      <c r="Y61" s="168"/>
      <c r="Z61" s="168"/>
      <c r="AA61" s="168"/>
      <c r="AB61" s="93"/>
      <c r="AC61" s="174">
        <f t="shared" si="25"/>
        <v>0</v>
      </c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175">
        <f t="shared" si="26"/>
        <v>0</v>
      </c>
      <c r="AT61" s="174">
        <f t="shared" si="27"/>
        <v>0</v>
      </c>
      <c r="AU61" s="174">
        <f t="shared" si="28"/>
        <v>0</v>
      </c>
      <c r="AV61" s="99"/>
      <c r="AW61" s="106"/>
      <c r="AX61" s="106"/>
      <c r="AY61" s="106"/>
      <c r="AZ61" s="106"/>
      <c r="BA61" s="174">
        <f t="shared" si="29"/>
        <v>0</v>
      </c>
      <c r="BB61" s="178"/>
      <c r="BC61" s="180"/>
      <c r="BD61" s="163" t="str">
        <f t="shared" si="30"/>
        <v>正确</v>
      </c>
    </row>
    <row r="62" s="6" customFormat="1" ht="33" customHeight="1" spans="1:56">
      <c r="A62" s="59">
        <f t="shared" si="32"/>
        <v>58</v>
      </c>
      <c r="B62" s="60"/>
      <c r="C62" s="47"/>
      <c r="D62" s="154"/>
      <c r="E62" s="60"/>
      <c r="F62" s="125">
        <f t="shared" si="23"/>
        <v>30</v>
      </c>
      <c r="G62" s="57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64">
        <f t="shared" si="24"/>
        <v>0</v>
      </c>
      <c r="T62" s="170"/>
      <c r="U62" s="80"/>
      <c r="V62" s="167"/>
      <c r="W62" s="168"/>
      <c r="X62" s="168"/>
      <c r="Y62" s="168"/>
      <c r="Z62" s="168"/>
      <c r="AA62" s="168"/>
      <c r="AB62" s="93"/>
      <c r="AC62" s="174">
        <f t="shared" si="25"/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175">
        <f t="shared" si="26"/>
        <v>0</v>
      </c>
      <c r="AT62" s="174">
        <f t="shared" si="27"/>
        <v>0</v>
      </c>
      <c r="AU62" s="174">
        <f t="shared" si="28"/>
        <v>0</v>
      </c>
      <c r="AV62" s="99"/>
      <c r="AW62" s="106"/>
      <c r="AX62" s="106"/>
      <c r="AY62" s="106"/>
      <c r="AZ62" s="106"/>
      <c r="BA62" s="174">
        <f t="shared" si="29"/>
        <v>0</v>
      </c>
      <c r="BB62" s="178"/>
      <c r="BC62" s="180"/>
      <c r="BD62" s="163" t="str">
        <f t="shared" si="30"/>
        <v>正确</v>
      </c>
    </row>
    <row r="63" s="6" customFormat="1" ht="33" customHeight="1" spans="1:56">
      <c r="A63" s="59">
        <f t="shared" si="32"/>
        <v>59</v>
      </c>
      <c r="B63" s="60"/>
      <c r="C63" s="47"/>
      <c r="D63" s="154"/>
      <c r="E63" s="60"/>
      <c r="F63" s="125">
        <f t="shared" si="23"/>
        <v>30</v>
      </c>
      <c r="G63" s="57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24"/>
        <v>0</v>
      </c>
      <c r="T63" s="170"/>
      <c r="U63" s="80"/>
      <c r="V63" s="167"/>
      <c r="W63" s="168"/>
      <c r="X63" s="168"/>
      <c r="Y63" s="168"/>
      <c r="Z63" s="168"/>
      <c r="AA63" s="168"/>
      <c r="AB63" s="93"/>
      <c r="AC63" s="174">
        <f t="shared" si="25"/>
        <v>0</v>
      </c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175">
        <f t="shared" si="26"/>
        <v>0</v>
      </c>
      <c r="AT63" s="174">
        <f t="shared" si="27"/>
        <v>0</v>
      </c>
      <c r="AU63" s="174">
        <f t="shared" si="28"/>
        <v>0</v>
      </c>
      <c r="AV63" s="99"/>
      <c r="AW63" s="106"/>
      <c r="AX63" s="106"/>
      <c r="AY63" s="106"/>
      <c r="AZ63" s="106"/>
      <c r="BA63" s="174">
        <f t="shared" si="29"/>
        <v>0</v>
      </c>
      <c r="BB63" s="178"/>
      <c r="BC63" s="180"/>
      <c r="BD63" s="163" t="str">
        <f t="shared" si="30"/>
        <v>正确</v>
      </c>
    </row>
    <row r="64" s="6" customFormat="1" ht="33" customHeight="1" spans="1:56">
      <c r="A64" s="59">
        <f t="shared" si="32"/>
        <v>60</v>
      </c>
      <c r="B64" s="60"/>
      <c r="C64" s="47"/>
      <c r="D64" s="154"/>
      <c r="E64" s="60"/>
      <c r="F64" s="125">
        <f t="shared" si="23"/>
        <v>30</v>
      </c>
      <c r="G64" s="57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64">
        <f t="shared" si="24"/>
        <v>0</v>
      </c>
      <c r="T64" s="170"/>
      <c r="U64" s="80"/>
      <c r="V64" s="167"/>
      <c r="W64" s="168"/>
      <c r="X64" s="168"/>
      <c r="Y64" s="168"/>
      <c r="Z64" s="168"/>
      <c r="AA64" s="168"/>
      <c r="AB64" s="93"/>
      <c r="AC64" s="174">
        <f t="shared" si="25"/>
        <v>0</v>
      </c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175">
        <f t="shared" si="26"/>
        <v>0</v>
      </c>
      <c r="AT64" s="174">
        <f t="shared" si="27"/>
        <v>0</v>
      </c>
      <c r="AU64" s="174">
        <f t="shared" si="28"/>
        <v>0</v>
      </c>
      <c r="AV64" s="99"/>
      <c r="AW64" s="106"/>
      <c r="AX64" s="106"/>
      <c r="AY64" s="106"/>
      <c r="AZ64" s="106"/>
      <c r="BA64" s="174">
        <f t="shared" si="29"/>
        <v>0</v>
      </c>
      <c r="BB64" s="178"/>
      <c r="BC64" s="180"/>
      <c r="BD64" s="163" t="str">
        <f t="shared" si="30"/>
        <v>正确</v>
      </c>
    </row>
    <row r="65" s="6" customFormat="1" ht="33" customHeight="1" spans="1:56">
      <c r="A65" s="59">
        <f t="shared" ref="A65:A74" si="33">ROW()-4</f>
        <v>61</v>
      </c>
      <c r="B65" s="60"/>
      <c r="C65" s="47"/>
      <c r="D65" s="154"/>
      <c r="E65" s="60"/>
      <c r="F65" s="125">
        <f t="shared" si="23"/>
        <v>30</v>
      </c>
      <c r="G65" s="57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24"/>
        <v>0</v>
      </c>
      <c r="T65" s="170"/>
      <c r="U65" s="80"/>
      <c r="V65" s="167"/>
      <c r="W65" s="168"/>
      <c r="X65" s="168"/>
      <c r="Y65" s="168"/>
      <c r="Z65" s="168"/>
      <c r="AA65" s="168"/>
      <c r="AB65" s="93"/>
      <c r="AC65" s="174">
        <f t="shared" si="25"/>
        <v>0</v>
      </c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175">
        <f t="shared" si="26"/>
        <v>0</v>
      </c>
      <c r="AT65" s="174">
        <f t="shared" si="27"/>
        <v>0</v>
      </c>
      <c r="AU65" s="174">
        <f t="shared" si="28"/>
        <v>0</v>
      </c>
      <c r="AV65" s="99"/>
      <c r="AW65" s="106"/>
      <c r="AX65" s="106"/>
      <c r="AY65" s="106"/>
      <c r="AZ65" s="106"/>
      <c r="BA65" s="174">
        <f t="shared" si="29"/>
        <v>0</v>
      </c>
      <c r="BB65" s="178"/>
      <c r="BC65" s="180"/>
      <c r="BD65" s="163" t="str">
        <f t="shared" si="30"/>
        <v>正确</v>
      </c>
    </row>
    <row r="66" s="6" customFormat="1" ht="33" customHeight="1" spans="1:56">
      <c r="A66" s="59">
        <f t="shared" si="33"/>
        <v>62</v>
      </c>
      <c r="B66" s="60"/>
      <c r="C66" s="47"/>
      <c r="D66" s="154"/>
      <c r="E66" s="60"/>
      <c r="F66" s="125">
        <f t="shared" si="23"/>
        <v>30</v>
      </c>
      <c r="G66" s="57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24"/>
        <v>0</v>
      </c>
      <c r="T66" s="170"/>
      <c r="U66" s="80"/>
      <c r="V66" s="167"/>
      <c r="W66" s="168"/>
      <c r="X66" s="168"/>
      <c r="Y66" s="168"/>
      <c r="Z66" s="168"/>
      <c r="AA66" s="168"/>
      <c r="AB66" s="93"/>
      <c r="AC66" s="174">
        <f t="shared" si="25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175">
        <f t="shared" si="26"/>
        <v>0</v>
      </c>
      <c r="AT66" s="174">
        <f t="shared" si="27"/>
        <v>0</v>
      </c>
      <c r="AU66" s="174">
        <f t="shared" si="28"/>
        <v>0</v>
      </c>
      <c r="AV66" s="99"/>
      <c r="AW66" s="106"/>
      <c r="AX66" s="106"/>
      <c r="AY66" s="106"/>
      <c r="AZ66" s="106"/>
      <c r="BA66" s="174">
        <f t="shared" si="29"/>
        <v>0</v>
      </c>
      <c r="BB66" s="178"/>
      <c r="BC66" s="180"/>
      <c r="BD66" s="163" t="str">
        <f t="shared" si="30"/>
        <v>正确</v>
      </c>
    </row>
    <row r="67" s="6" customFormat="1" ht="33" customHeight="1" spans="1:56">
      <c r="A67" s="59">
        <f t="shared" si="33"/>
        <v>63</v>
      </c>
      <c r="B67" s="60"/>
      <c r="C67" s="47"/>
      <c r="D67" s="154"/>
      <c r="E67" s="60"/>
      <c r="F67" s="125">
        <f t="shared" si="23"/>
        <v>30</v>
      </c>
      <c r="G67" s="57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si="24"/>
        <v>0</v>
      </c>
      <c r="T67" s="170"/>
      <c r="U67" s="80"/>
      <c r="V67" s="167"/>
      <c r="W67" s="168"/>
      <c r="X67" s="168"/>
      <c r="Y67" s="168"/>
      <c r="Z67" s="168"/>
      <c r="AA67" s="168"/>
      <c r="AB67" s="93"/>
      <c r="AC67" s="174">
        <f t="shared" si="25"/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175">
        <f t="shared" si="26"/>
        <v>0</v>
      </c>
      <c r="AT67" s="174">
        <f t="shared" si="27"/>
        <v>0</v>
      </c>
      <c r="AU67" s="174">
        <f t="shared" si="28"/>
        <v>0</v>
      </c>
      <c r="AV67" s="99"/>
      <c r="AW67" s="106"/>
      <c r="AX67" s="106"/>
      <c r="AY67" s="106"/>
      <c r="AZ67" s="106"/>
      <c r="BA67" s="174">
        <f t="shared" si="29"/>
        <v>0</v>
      </c>
      <c r="BB67" s="178"/>
      <c r="BC67" s="180"/>
      <c r="BD67" s="163" t="str">
        <f t="shared" si="30"/>
        <v>正确</v>
      </c>
    </row>
    <row r="68" s="6" customFormat="1" ht="33" customHeight="1" spans="1:56">
      <c r="A68" s="59">
        <f t="shared" si="33"/>
        <v>64</v>
      </c>
      <c r="B68" s="60"/>
      <c r="C68" s="47"/>
      <c r="D68" s="154"/>
      <c r="E68" s="60"/>
      <c r="F68" s="125">
        <f t="shared" si="23"/>
        <v>30</v>
      </c>
      <c r="G68" s="57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si="24"/>
        <v>0</v>
      </c>
      <c r="T68" s="170"/>
      <c r="U68" s="80"/>
      <c r="V68" s="167"/>
      <c r="W68" s="168"/>
      <c r="X68" s="168"/>
      <c r="Y68" s="168"/>
      <c r="Z68" s="168"/>
      <c r="AA68" s="168"/>
      <c r="AB68" s="93"/>
      <c r="AC68" s="174">
        <f t="shared" si="25"/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175">
        <f t="shared" si="26"/>
        <v>0</v>
      </c>
      <c r="AT68" s="174">
        <f t="shared" si="27"/>
        <v>0</v>
      </c>
      <c r="AU68" s="174">
        <f t="shared" si="28"/>
        <v>0</v>
      </c>
      <c r="AV68" s="99"/>
      <c r="AW68" s="106"/>
      <c r="AX68" s="106"/>
      <c r="AY68" s="106"/>
      <c r="AZ68" s="106"/>
      <c r="BA68" s="174">
        <f t="shared" si="29"/>
        <v>0</v>
      </c>
      <c r="BB68" s="178"/>
      <c r="BC68" s="180"/>
      <c r="BD68" s="163" t="str">
        <f t="shared" si="30"/>
        <v>正确</v>
      </c>
    </row>
    <row r="69" s="6" customFormat="1" ht="33" customHeight="1" spans="1:56">
      <c r="A69" s="59">
        <f t="shared" si="33"/>
        <v>65</v>
      </c>
      <c r="B69" s="60"/>
      <c r="C69" s="47"/>
      <c r="D69" s="154"/>
      <c r="E69" s="60"/>
      <c r="F69" s="125">
        <f t="shared" ref="F69:F100" si="34">IF($C$2-D69+1&lt;$E$2,$C$2-D69+1,$E$2)</f>
        <v>30</v>
      </c>
      <c r="G69" s="57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ref="S69:S100" si="35">P69+Q69-R69</f>
        <v>0</v>
      </c>
      <c r="T69" s="170"/>
      <c r="U69" s="80"/>
      <c r="V69" s="167"/>
      <c r="W69" s="168"/>
      <c r="X69" s="168"/>
      <c r="Y69" s="168"/>
      <c r="Z69" s="168"/>
      <c r="AA69" s="168"/>
      <c r="AB69" s="93"/>
      <c r="AC69" s="174">
        <f t="shared" ref="AC69:AC100" si="36">IF(G69="是",30,0)</f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175">
        <f t="shared" ref="AS69:AS100" si="37">IFERROR(U69/$E$2*2*H69+I69*2,0)</f>
        <v>0</v>
      </c>
      <c r="AT69" s="174">
        <f t="shared" ref="AT69:AT100" si="38">IFERROR(U69/$E$2*(J69+K69*0.2+L69+M69*0.5),0)</f>
        <v>0</v>
      </c>
      <c r="AU69" s="174">
        <f t="shared" ref="AU69:AU100" si="39">ROUND(SUM(V69:AP69)-SUM(AQ69:AT69),2)</f>
        <v>0</v>
      </c>
      <c r="AV69" s="99"/>
      <c r="AW69" s="106"/>
      <c r="AX69" s="106"/>
      <c r="AY69" s="106"/>
      <c r="AZ69" s="106"/>
      <c r="BA69" s="174">
        <f t="shared" ref="BA69:BA100" si="40">ROUND(AU69-SUM(AV69:AZ69),2)</f>
        <v>0</v>
      </c>
      <c r="BB69" s="178"/>
      <c r="BC69" s="180"/>
      <c r="BD69" s="163" t="str">
        <f t="shared" ref="BD69:BD100" si="41">IF(U69-SUM(V69:AB69)=0,"正确","错误")</f>
        <v>正确</v>
      </c>
    </row>
    <row r="70" s="6" customFormat="1" ht="33" customHeight="1" spans="1:56">
      <c r="A70" s="59">
        <f t="shared" si="33"/>
        <v>66</v>
      </c>
      <c r="B70" s="60"/>
      <c r="C70" s="47"/>
      <c r="D70" s="154"/>
      <c r="E70" s="60"/>
      <c r="F70" s="125">
        <f t="shared" si="34"/>
        <v>30</v>
      </c>
      <c r="G70" s="57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35"/>
        <v>0</v>
      </c>
      <c r="T70" s="170"/>
      <c r="U70" s="80"/>
      <c r="V70" s="167"/>
      <c r="W70" s="168"/>
      <c r="X70" s="168"/>
      <c r="Y70" s="168"/>
      <c r="Z70" s="168"/>
      <c r="AA70" s="168"/>
      <c r="AB70" s="93"/>
      <c r="AC70" s="174">
        <f t="shared" si="36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175">
        <f t="shared" si="37"/>
        <v>0</v>
      </c>
      <c r="AT70" s="174">
        <f t="shared" si="38"/>
        <v>0</v>
      </c>
      <c r="AU70" s="174">
        <f t="shared" si="39"/>
        <v>0</v>
      </c>
      <c r="AV70" s="99"/>
      <c r="AW70" s="106"/>
      <c r="AX70" s="106"/>
      <c r="AY70" s="106"/>
      <c r="AZ70" s="106"/>
      <c r="BA70" s="174">
        <f t="shared" si="40"/>
        <v>0</v>
      </c>
      <c r="BB70" s="178"/>
      <c r="BC70" s="180"/>
      <c r="BD70" s="163" t="str">
        <f t="shared" si="41"/>
        <v>正确</v>
      </c>
    </row>
    <row r="71" s="6" customFormat="1" ht="33" customHeight="1" spans="1:56">
      <c r="A71" s="59">
        <f t="shared" si="33"/>
        <v>67</v>
      </c>
      <c r="B71" s="60"/>
      <c r="C71" s="47"/>
      <c r="D71" s="154"/>
      <c r="E71" s="60"/>
      <c r="F71" s="125">
        <f t="shared" si="34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35"/>
        <v>0</v>
      </c>
      <c r="T71" s="170"/>
      <c r="U71" s="80"/>
      <c r="V71" s="167"/>
      <c r="W71" s="168"/>
      <c r="X71" s="168"/>
      <c r="Y71" s="168"/>
      <c r="Z71" s="168"/>
      <c r="AA71" s="168"/>
      <c r="AB71" s="93"/>
      <c r="AC71" s="174">
        <f t="shared" si="36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37"/>
        <v>0</v>
      </c>
      <c r="AT71" s="174">
        <f t="shared" si="38"/>
        <v>0</v>
      </c>
      <c r="AU71" s="174">
        <f t="shared" si="39"/>
        <v>0</v>
      </c>
      <c r="AV71" s="99"/>
      <c r="AW71" s="106"/>
      <c r="AX71" s="106"/>
      <c r="AY71" s="106"/>
      <c r="AZ71" s="106"/>
      <c r="BA71" s="174">
        <f t="shared" si="40"/>
        <v>0</v>
      </c>
      <c r="BB71" s="178"/>
      <c r="BC71" s="180"/>
      <c r="BD71" s="163" t="str">
        <f t="shared" si="41"/>
        <v>正确</v>
      </c>
    </row>
    <row r="72" s="6" customFormat="1" ht="33" customHeight="1" spans="1:56">
      <c r="A72" s="59">
        <f t="shared" si="33"/>
        <v>68</v>
      </c>
      <c r="B72" s="60"/>
      <c r="C72" s="47"/>
      <c r="D72" s="154"/>
      <c r="E72" s="60"/>
      <c r="F72" s="125">
        <f t="shared" si="34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35"/>
        <v>0</v>
      </c>
      <c r="T72" s="170"/>
      <c r="U72" s="80"/>
      <c r="V72" s="167"/>
      <c r="W72" s="168"/>
      <c r="X72" s="168"/>
      <c r="Y72" s="168"/>
      <c r="Z72" s="168"/>
      <c r="AA72" s="168"/>
      <c r="AB72" s="93"/>
      <c r="AC72" s="174">
        <f t="shared" si="36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37"/>
        <v>0</v>
      </c>
      <c r="AT72" s="174">
        <f t="shared" si="38"/>
        <v>0</v>
      </c>
      <c r="AU72" s="174">
        <f t="shared" si="39"/>
        <v>0</v>
      </c>
      <c r="AV72" s="99"/>
      <c r="AW72" s="106"/>
      <c r="AX72" s="106"/>
      <c r="AY72" s="106"/>
      <c r="AZ72" s="106"/>
      <c r="BA72" s="174">
        <f t="shared" si="40"/>
        <v>0</v>
      </c>
      <c r="BB72" s="178"/>
      <c r="BC72" s="180"/>
      <c r="BD72" s="163" t="str">
        <f t="shared" si="41"/>
        <v>正确</v>
      </c>
    </row>
    <row r="73" s="6" customFormat="1" ht="33" customHeight="1" spans="1:56">
      <c r="A73" s="59">
        <f t="shared" si="33"/>
        <v>69</v>
      </c>
      <c r="B73" s="60"/>
      <c r="C73" s="47"/>
      <c r="D73" s="154"/>
      <c r="E73" s="60"/>
      <c r="F73" s="125">
        <f t="shared" si="34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35"/>
        <v>0</v>
      </c>
      <c r="T73" s="170"/>
      <c r="U73" s="80"/>
      <c r="V73" s="167"/>
      <c r="W73" s="168"/>
      <c r="X73" s="168"/>
      <c r="Y73" s="168"/>
      <c r="Z73" s="168"/>
      <c r="AA73" s="168"/>
      <c r="AB73" s="93"/>
      <c r="AC73" s="174">
        <f t="shared" si="36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37"/>
        <v>0</v>
      </c>
      <c r="AT73" s="174">
        <f t="shared" si="38"/>
        <v>0</v>
      </c>
      <c r="AU73" s="174">
        <f t="shared" si="39"/>
        <v>0</v>
      </c>
      <c r="AV73" s="99"/>
      <c r="AW73" s="106"/>
      <c r="AX73" s="106"/>
      <c r="AY73" s="106"/>
      <c r="AZ73" s="106"/>
      <c r="BA73" s="174">
        <f t="shared" si="40"/>
        <v>0</v>
      </c>
      <c r="BB73" s="178"/>
      <c r="BC73" s="180"/>
      <c r="BD73" s="163" t="str">
        <f t="shared" si="41"/>
        <v>正确</v>
      </c>
    </row>
    <row r="74" s="6" customFormat="1" ht="33" customHeight="1" spans="1:56">
      <c r="A74" s="59">
        <f t="shared" si="33"/>
        <v>70</v>
      </c>
      <c r="B74" s="60"/>
      <c r="C74" s="47"/>
      <c r="D74" s="154"/>
      <c r="E74" s="60"/>
      <c r="F74" s="125">
        <f t="shared" si="34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35"/>
        <v>0</v>
      </c>
      <c r="T74" s="170"/>
      <c r="U74" s="80"/>
      <c r="V74" s="167"/>
      <c r="W74" s="168"/>
      <c r="X74" s="168"/>
      <c r="Y74" s="168"/>
      <c r="Z74" s="168"/>
      <c r="AA74" s="168"/>
      <c r="AB74" s="93"/>
      <c r="AC74" s="174">
        <f t="shared" si="36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37"/>
        <v>0</v>
      </c>
      <c r="AT74" s="174">
        <f t="shared" si="38"/>
        <v>0</v>
      </c>
      <c r="AU74" s="174">
        <f t="shared" si="39"/>
        <v>0</v>
      </c>
      <c r="AV74" s="99"/>
      <c r="AW74" s="106"/>
      <c r="AX74" s="106"/>
      <c r="AY74" s="106"/>
      <c r="AZ74" s="106"/>
      <c r="BA74" s="174">
        <f t="shared" si="40"/>
        <v>0</v>
      </c>
      <c r="BB74" s="178"/>
      <c r="BC74" s="180"/>
      <c r="BD74" s="163" t="str">
        <f t="shared" si="41"/>
        <v>正确</v>
      </c>
    </row>
    <row r="75" s="6" customFormat="1" ht="33" customHeight="1" spans="1:56">
      <c r="A75" s="59">
        <f t="shared" ref="A75:A84" si="42">ROW()-4</f>
        <v>71</v>
      </c>
      <c r="B75" s="60"/>
      <c r="C75" s="47"/>
      <c r="D75" s="154"/>
      <c r="E75" s="60"/>
      <c r="F75" s="125">
        <f t="shared" si="34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35"/>
        <v>0</v>
      </c>
      <c r="T75" s="170"/>
      <c r="U75" s="80"/>
      <c r="V75" s="167"/>
      <c r="W75" s="168"/>
      <c r="X75" s="168"/>
      <c r="Y75" s="168"/>
      <c r="Z75" s="168"/>
      <c r="AA75" s="168"/>
      <c r="AB75" s="93"/>
      <c r="AC75" s="174">
        <f t="shared" si="36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37"/>
        <v>0</v>
      </c>
      <c r="AT75" s="174">
        <f t="shared" si="38"/>
        <v>0</v>
      </c>
      <c r="AU75" s="174">
        <f t="shared" si="39"/>
        <v>0</v>
      </c>
      <c r="AV75" s="99"/>
      <c r="AW75" s="106"/>
      <c r="AX75" s="106"/>
      <c r="AY75" s="106"/>
      <c r="AZ75" s="106"/>
      <c r="BA75" s="174">
        <f t="shared" si="40"/>
        <v>0</v>
      </c>
      <c r="BB75" s="178"/>
      <c r="BC75" s="180"/>
      <c r="BD75" s="163" t="str">
        <f t="shared" si="41"/>
        <v>正确</v>
      </c>
    </row>
    <row r="76" s="6" customFormat="1" ht="33" customHeight="1" spans="1:56">
      <c r="A76" s="59">
        <f t="shared" si="42"/>
        <v>72</v>
      </c>
      <c r="B76" s="60"/>
      <c r="C76" s="47"/>
      <c r="D76" s="154"/>
      <c r="E76" s="60"/>
      <c r="F76" s="125">
        <f t="shared" si="34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35"/>
        <v>0</v>
      </c>
      <c r="T76" s="170"/>
      <c r="U76" s="80"/>
      <c r="V76" s="167"/>
      <c r="W76" s="168"/>
      <c r="X76" s="168"/>
      <c r="Y76" s="168"/>
      <c r="Z76" s="168"/>
      <c r="AA76" s="168"/>
      <c r="AB76" s="93"/>
      <c r="AC76" s="174">
        <f t="shared" si="36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37"/>
        <v>0</v>
      </c>
      <c r="AT76" s="174">
        <f t="shared" si="38"/>
        <v>0</v>
      </c>
      <c r="AU76" s="174">
        <f t="shared" si="39"/>
        <v>0</v>
      </c>
      <c r="AV76" s="99"/>
      <c r="AW76" s="106"/>
      <c r="AX76" s="106"/>
      <c r="AY76" s="106"/>
      <c r="AZ76" s="106"/>
      <c r="BA76" s="174">
        <f t="shared" si="40"/>
        <v>0</v>
      </c>
      <c r="BB76" s="178"/>
      <c r="BC76" s="180"/>
      <c r="BD76" s="163" t="str">
        <f t="shared" si="41"/>
        <v>正确</v>
      </c>
    </row>
    <row r="77" s="6" customFormat="1" ht="33" customHeight="1" spans="1:56">
      <c r="A77" s="59">
        <f t="shared" si="42"/>
        <v>73</v>
      </c>
      <c r="B77" s="60"/>
      <c r="C77" s="47"/>
      <c r="D77" s="154"/>
      <c r="E77" s="60"/>
      <c r="F77" s="125">
        <f t="shared" si="34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35"/>
        <v>0</v>
      </c>
      <c r="T77" s="170"/>
      <c r="U77" s="80"/>
      <c r="V77" s="167"/>
      <c r="W77" s="168"/>
      <c r="X77" s="168"/>
      <c r="Y77" s="168"/>
      <c r="Z77" s="168"/>
      <c r="AA77" s="168"/>
      <c r="AB77" s="93"/>
      <c r="AC77" s="174">
        <f t="shared" si="36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37"/>
        <v>0</v>
      </c>
      <c r="AT77" s="174">
        <f t="shared" si="38"/>
        <v>0</v>
      </c>
      <c r="AU77" s="174">
        <f t="shared" si="39"/>
        <v>0</v>
      </c>
      <c r="AV77" s="99"/>
      <c r="AW77" s="106"/>
      <c r="AX77" s="106"/>
      <c r="AY77" s="106"/>
      <c r="AZ77" s="106"/>
      <c r="BA77" s="174">
        <f t="shared" si="40"/>
        <v>0</v>
      </c>
      <c r="BB77" s="178"/>
      <c r="BC77" s="180"/>
      <c r="BD77" s="163" t="str">
        <f t="shared" si="41"/>
        <v>正确</v>
      </c>
    </row>
    <row r="78" s="6" customFormat="1" ht="33" customHeight="1" spans="1:56">
      <c r="A78" s="59">
        <f t="shared" si="42"/>
        <v>74</v>
      </c>
      <c r="B78" s="60"/>
      <c r="C78" s="47"/>
      <c r="D78" s="154"/>
      <c r="E78" s="60"/>
      <c r="F78" s="125">
        <f t="shared" si="34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35"/>
        <v>0</v>
      </c>
      <c r="T78" s="170"/>
      <c r="U78" s="80"/>
      <c r="V78" s="167"/>
      <c r="W78" s="168"/>
      <c r="X78" s="168"/>
      <c r="Y78" s="168"/>
      <c r="Z78" s="168"/>
      <c r="AA78" s="168"/>
      <c r="AB78" s="93"/>
      <c r="AC78" s="174">
        <f t="shared" si="36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37"/>
        <v>0</v>
      </c>
      <c r="AT78" s="174">
        <f t="shared" si="38"/>
        <v>0</v>
      </c>
      <c r="AU78" s="174">
        <f t="shared" si="39"/>
        <v>0</v>
      </c>
      <c r="AV78" s="99"/>
      <c r="AW78" s="106"/>
      <c r="AX78" s="106"/>
      <c r="AY78" s="106"/>
      <c r="AZ78" s="106"/>
      <c r="BA78" s="174">
        <f t="shared" si="40"/>
        <v>0</v>
      </c>
      <c r="BB78" s="178"/>
      <c r="BC78" s="180"/>
      <c r="BD78" s="163" t="str">
        <f t="shared" si="41"/>
        <v>正确</v>
      </c>
    </row>
    <row r="79" s="6" customFormat="1" ht="33" customHeight="1" spans="1:56">
      <c r="A79" s="59">
        <f t="shared" si="42"/>
        <v>75</v>
      </c>
      <c r="B79" s="60"/>
      <c r="C79" s="47"/>
      <c r="D79" s="154"/>
      <c r="E79" s="60"/>
      <c r="F79" s="125">
        <f t="shared" si="34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35"/>
        <v>0</v>
      </c>
      <c r="T79" s="170"/>
      <c r="U79" s="80"/>
      <c r="V79" s="167"/>
      <c r="W79" s="168"/>
      <c r="X79" s="168"/>
      <c r="Y79" s="168"/>
      <c r="Z79" s="168"/>
      <c r="AA79" s="168"/>
      <c r="AB79" s="93"/>
      <c r="AC79" s="174">
        <f t="shared" si="36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37"/>
        <v>0</v>
      </c>
      <c r="AT79" s="174">
        <f t="shared" si="38"/>
        <v>0</v>
      </c>
      <c r="AU79" s="174">
        <f t="shared" si="39"/>
        <v>0</v>
      </c>
      <c r="AV79" s="99"/>
      <c r="AW79" s="106"/>
      <c r="AX79" s="106"/>
      <c r="AY79" s="106"/>
      <c r="AZ79" s="106"/>
      <c r="BA79" s="174">
        <f t="shared" si="40"/>
        <v>0</v>
      </c>
      <c r="BB79" s="178"/>
      <c r="BC79" s="180"/>
      <c r="BD79" s="163" t="str">
        <f t="shared" si="41"/>
        <v>正确</v>
      </c>
    </row>
    <row r="80" s="6" customFormat="1" ht="33" customHeight="1" spans="1:56">
      <c r="A80" s="59">
        <f t="shared" si="42"/>
        <v>76</v>
      </c>
      <c r="B80" s="60"/>
      <c r="C80" s="47"/>
      <c r="D80" s="154"/>
      <c r="E80" s="60"/>
      <c r="F80" s="125">
        <f t="shared" si="34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35"/>
        <v>0</v>
      </c>
      <c r="T80" s="170"/>
      <c r="U80" s="80"/>
      <c r="V80" s="167"/>
      <c r="W80" s="168"/>
      <c r="X80" s="168"/>
      <c r="Y80" s="168"/>
      <c r="Z80" s="168"/>
      <c r="AA80" s="168"/>
      <c r="AB80" s="93"/>
      <c r="AC80" s="174">
        <f t="shared" si="36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75">
        <f t="shared" si="37"/>
        <v>0</v>
      </c>
      <c r="AT80" s="174">
        <f t="shared" si="38"/>
        <v>0</v>
      </c>
      <c r="AU80" s="174">
        <f t="shared" si="39"/>
        <v>0</v>
      </c>
      <c r="AV80" s="99"/>
      <c r="AW80" s="106"/>
      <c r="AX80" s="106"/>
      <c r="AY80" s="106"/>
      <c r="AZ80" s="106"/>
      <c r="BA80" s="174">
        <f t="shared" si="40"/>
        <v>0</v>
      </c>
      <c r="BB80" s="178"/>
      <c r="BC80" s="180"/>
      <c r="BD80" s="163" t="str">
        <f t="shared" si="41"/>
        <v>正确</v>
      </c>
    </row>
    <row r="81" s="6" customFormat="1" ht="33" customHeight="1" spans="1:56">
      <c r="A81" s="59">
        <f t="shared" si="42"/>
        <v>77</v>
      </c>
      <c r="B81" s="60"/>
      <c r="C81" s="47"/>
      <c r="D81" s="154"/>
      <c r="E81" s="60"/>
      <c r="F81" s="125">
        <f t="shared" si="34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35"/>
        <v>0</v>
      </c>
      <c r="T81" s="170"/>
      <c r="U81" s="80"/>
      <c r="V81" s="167"/>
      <c r="W81" s="168"/>
      <c r="X81" s="168"/>
      <c r="Y81" s="168"/>
      <c r="Z81" s="168"/>
      <c r="AA81" s="168"/>
      <c r="AB81" s="93"/>
      <c r="AC81" s="174">
        <f t="shared" si="36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37"/>
        <v>0</v>
      </c>
      <c r="AT81" s="174">
        <f t="shared" si="38"/>
        <v>0</v>
      </c>
      <c r="AU81" s="174">
        <f t="shared" si="39"/>
        <v>0</v>
      </c>
      <c r="AV81" s="99"/>
      <c r="AW81" s="106"/>
      <c r="AX81" s="106"/>
      <c r="AY81" s="106"/>
      <c r="AZ81" s="106"/>
      <c r="BA81" s="174">
        <f t="shared" si="40"/>
        <v>0</v>
      </c>
      <c r="BB81" s="178"/>
      <c r="BC81" s="180"/>
      <c r="BD81" s="163" t="str">
        <f t="shared" si="41"/>
        <v>正确</v>
      </c>
    </row>
    <row r="82" s="6" customFormat="1" ht="33" customHeight="1" spans="1:56">
      <c r="A82" s="59">
        <f t="shared" si="42"/>
        <v>78</v>
      </c>
      <c r="B82" s="60"/>
      <c r="C82" s="47"/>
      <c r="D82" s="154"/>
      <c r="E82" s="60"/>
      <c r="F82" s="125">
        <f t="shared" si="34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35"/>
        <v>0</v>
      </c>
      <c r="T82" s="170"/>
      <c r="U82" s="80"/>
      <c r="V82" s="167"/>
      <c r="W82" s="168"/>
      <c r="X82" s="168"/>
      <c r="Y82" s="168"/>
      <c r="Z82" s="168"/>
      <c r="AA82" s="168"/>
      <c r="AB82" s="93"/>
      <c r="AC82" s="174">
        <f t="shared" si="36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37"/>
        <v>0</v>
      </c>
      <c r="AT82" s="174">
        <f t="shared" si="38"/>
        <v>0</v>
      </c>
      <c r="AU82" s="174">
        <f t="shared" si="39"/>
        <v>0</v>
      </c>
      <c r="AV82" s="99"/>
      <c r="AW82" s="106"/>
      <c r="AX82" s="106"/>
      <c r="AY82" s="106"/>
      <c r="AZ82" s="106"/>
      <c r="BA82" s="174">
        <f t="shared" si="40"/>
        <v>0</v>
      </c>
      <c r="BB82" s="178"/>
      <c r="BC82" s="180"/>
      <c r="BD82" s="163" t="str">
        <f t="shared" si="41"/>
        <v>正确</v>
      </c>
    </row>
    <row r="83" s="6" customFormat="1" ht="33" customHeight="1" spans="1:56">
      <c r="A83" s="59">
        <f t="shared" si="42"/>
        <v>79</v>
      </c>
      <c r="B83" s="60"/>
      <c r="C83" s="47"/>
      <c r="D83" s="154"/>
      <c r="E83" s="60"/>
      <c r="F83" s="125">
        <f t="shared" si="34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35"/>
        <v>0</v>
      </c>
      <c r="T83" s="170"/>
      <c r="U83" s="80"/>
      <c r="V83" s="167"/>
      <c r="W83" s="168"/>
      <c r="X83" s="168"/>
      <c r="Y83" s="168"/>
      <c r="Z83" s="168"/>
      <c r="AA83" s="168"/>
      <c r="AB83" s="93"/>
      <c r="AC83" s="174">
        <f t="shared" si="36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37"/>
        <v>0</v>
      </c>
      <c r="AT83" s="174">
        <f t="shared" si="38"/>
        <v>0</v>
      </c>
      <c r="AU83" s="174">
        <f t="shared" si="39"/>
        <v>0</v>
      </c>
      <c r="AV83" s="99"/>
      <c r="AW83" s="106"/>
      <c r="AX83" s="106"/>
      <c r="AY83" s="106"/>
      <c r="AZ83" s="106"/>
      <c r="BA83" s="174">
        <f t="shared" si="40"/>
        <v>0</v>
      </c>
      <c r="BB83" s="178"/>
      <c r="BC83" s="180"/>
      <c r="BD83" s="163" t="str">
        <f t="shared" si="41"/>
        <v>正确</v>
      </c>
    </row>
    <row r="84" s="6" customFormat="1" ht="33" customHeight="1" spans="1:56">
      <c r="A84" s="59">
        <f t="shared" si="42"/>
        <v>80</v>
      </c>
      <c r="B84" s="60"/>
      <c r="C84" s="47"/>
      <c r="D84" s="154"/>
      <c r="E84" s="60"/>
      <c r="F84" s="125">
        <f t="shared" si="34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35"/>
        <v>0</v>
      </c>
      <c r="T84" s="170"/>
      <c r="U84" s="80"/>
      <c r="V84" s="167"/>
      <c r="W84" s="168"/>
      <c r="X84" s="168"/>
      <c r="Y84" s="168"/>
      <c r="Z84" s="168"/>
      <c r="AA84" s="168"/>
      <c r="AB84" s="93"/>
      <c r="AC84" s="174">
        <f t="shared" si="36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37"/>
        <v>0</v>
      </c>
      <c r="AT84" s="174">
        <f t="shared" si="38"/>
        <v>0</v>
      </c>
      <c r="AU84" s="174">
        <f t="shared" si="39"/>
        <v>0</v>
      </c>
      <c r="AV84" s="99"/>
      <c r="AW84" s="106"/>
      <c r="AX84" s="106"/>
      <c r="AY84" s="106"/>
      <c r="AZ84" s="106"/>
      <c r="BA84" s="174">
        <f t="shared" si="40"/>
        <v>0</v>
      </c>
      <c r="BB84" s="178"/>
      <c r="BC84" s="180"/>
      <c r="BD84" s="163" t="str">
        <f t="shared" si="41"/>
        <v>正确</v>
      </c>
    </row>
    <row r="85" s="6" customFormat="1" ht="33" customHeight="1" spans="1:56">
      <c r="A85" s="59">
        <f t="shared" ref="A85:A94" si="43">ROW()-4</f>
        <v>81</v>
      </c>
      <c r="B85" s="60"/>
      <c r="C85" s="47"/>
      <c r="D85" s="154"/>
      <c r="E85" s="60"/>
      <c r="F85" s="125">
        <f t="shared" si="34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35"/>
        <v>0</v>
      </c>
      <c r="T85" s="170"/>
      <c r="U85" s="80"/>
      <c r="V85" s="167"/>
      <c r="W85" s="168"/>
      <c r="X85" s="168"/>
      <c r="Y85" s="168"/>
      <c r="Z85" s="168"/>
      <c r="AA85" s="168"/>
      <c r="AB85" s="93"/>
      <c r="AC85" s="174">
        <f t="shared" si="36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37"/>
        <v>0</v>
      </c>
      <c r="AT85" s="174">
        <f t="shared" si="38"/>
        <v>0</v>
      </c>
      <c r="AU85" s="174">
        <f t="shared" si="39"/>
        <v>0</v>
      </c>
      <c r="AV85" s="99"/>
      <c r="AW85" s="106"/>
      <c r="AX85" s="106"/>
      <c r="AY85" s="106"/>
      <c r="AZ85" s="106"/>
      <c r="BA85" s="174">
        <f t="shared" si="40"/>
        <v>0</v>
      </c>
      <c r="BB85" s="178"/>
      <c r="BC85" s="180"/>
      <c r="BD85" s="163" t="str">
        <f t="shared" si="41"/>
        <v>正确</v>
      </c>
    </row>
    <row r="86" s="6" customFormat="1" ht="33" customHeight="1" spans="1:56">
      <c r="A86" s="59">
        <f t="shared" si="43"/>
        <v>82</v>
      </c>
      <c r="B86" s="60"/>
      <c r="C86" s="47"/>
      <c r="D86" s="154"/>
      <c r="E86" s="60"/>
      <c r="F86" s="125">
        <f t="shared" si="34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35"/>
        <v>0</v>
      </c>
      <c r="T86" s="170"/>
      <c r="U86" s="80"/>
      <c r="V86" s="167"/>
      <c r="W86" s="168"/>
      <c r="X86" s="168"/>
      <c r="Y86" s="168"/>
      <c r="Z86" s="168"/>
      <c r="AA86" s="168"/>
      <c r="AB86" s="93"/>
      <c r="AC86" s="174">
        <f t="shared" si="36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37"/>
        <v>0</v>
      </c>
      <c r="AT86" s="174">
        <f t="shared" si="38"/>
        <v>0</v>
      </c>
      <c r="AU86" s="174">
        <f t="shared" si="39"/>
        <v>0</v>
      </c>
      <c r="AV86" s="99"/>
      <c r="AW86" s="106"/>
      <c r="AX86" s="106"/>
      <c r="AY86" s="106"/>
      <c r="AZ86" s="106"/>
      <c r="BA86" s="174">
        <f t="shared" si="40"/>
        <v>0</v>
      </c>
      <c r="BB86" s="178"/>
      <c r="BC86" s="180"/>
      <c r="BD86" s="163" t="str">
        <f t="shared" si="41"/>
        <v>正确</v>
      </c>
    </row>
    <row r="87" s="6" customFormat="1" ht="33" customHeight="1" spans="1:56">
      <c r="A87" s="59">
        <f t="shared" si="43"/>
        <v>83</v>
      </c>
      <c r="B87" s="60"/>
      <c r="C87" s="47"/>
      <c r="D87" s="154"/>
      <c r="E87" s="60"/>
      <c r="F87" s="125">
        <f t="shared" si="34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35"/>
        <v>0</v>
      </c>
      <c r="T87" s="170"/>
      <c r="U87" s="80"/>
      <c r="V87" s="167"/>
      <c r="W87" s="168"/>
      <c r="X87" s="168"/>
      <c r="Y87" s="168"/>
      <c r="Z87" s="168"/>
      <c r="AA87" s="168"/>
      <c r="AB87" s="93"/>
      <c r="AC87" s="174">
        <f t="shared" si="36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175">
        <f t="shared" si="37"/>
        <v>0</v>
      </c>
      <c r="AT87" s="174">
        <f t="shared" si="38"/>
        <v>0</v>
      </c>
      <c r="AU87" s="174">
        <f t="shared" si="39"/>
        <v>0</v>
      </c>
      <c r="AV87" s="99"/>
      <c r="AW87" s="106"/>
      <c r="AX87" s="106"/>
      <c r="AY87" s="106"/>
      <c r="AZ87" s="106"/>
      <c r="BA87" s="174">
        <f t="shared" si="40"/>
        <v>0</v>
      </c>
      <c r="BB87" s="178"/>
      <c r="BC87" s="180"/>
      <c r="BD87" s="163" t="str">
        <f t="shared" si="41"/>
        <v>正确</v>
      </c>
    </row>
    <row r="88" s="6" customFormat="1" ht="33" customHeight="1" spans="1:56">
      <c r="A88" s="59">
        <f t="shared" si="43"/>
        <v>84</v>
      </c>
      <c r="B88" s="60"/>
      <c r="C88" s="47"/>
      <c r="D88" s="154"/>
      <c r="E88" s="60"/>
      <c r="F88" s="125">
        <f t="shared" si="34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35"/>
        <v>0</v>
      </c>
      <c r="T88" s="170"/>
      <c r="U88" s="80"/>
      <c r="V88" s="167"/>
      <c r="W88" s="168"/>
      <c r="X88" s="168"/>
      <c r="Y88" s="168"/>
      <c r="Z88" s="168"/>
      <c r="AA88" s="168"/>
      <c r="AB88" s="93"/>
      <c r="AC88" s="174">
        <f t="shared" si="36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37"/>
        <v>0</v>
      </c>
      <c r="AT88" s="174">
        <f t="shared" si="38"/>
        <v>0</v>
      </c>
      <c r="AU88" s="174">
        <f t="shared" si="39"/>
        <v>0</v>
      </c>
      <c r="AV88" s="99"/>
      <c r="AW88" s="106"/>
      <c r="AX88" s="106"/>
      <c r="AY88" s="106"/>
      <c r="AZ88" s="106"/>
      <c r="BA88" s="174">
        <f t="shared" si="40"/>
        <v>0</v>
      </c>
      <c r="BB88" s="178"/>
      <c r="BC88" s="180"/>
      <c r="BD88" s="163" t="str">
        <f t="shared" si="41"/>
        <v>正确</v>
      </c>
    </row>
    <row r="89" s="6" customFormat="1" ht="33" customHeight="1" spans="1:56">
      <c r="A89" s="59">
        <f t="shared" si="43"/>
        <v>85</v>
      </c>
      <c r="B89" s="60"/>
      <c r="C89" s="47"/>
      <c r="D89" s="154"/>
      <c r="E89" s="60"/>
      <c r="F89" s="125">
        <f t="shared" si="34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35"/>
        <v>0</v>
      </c>
      <c r="T89" s="170"/>
      <c r="U89" s="80"/>
      <c r="V89" s="167"/>
      <c r="W89" s="168"/>
      <c r="X89" s="168"/>
      <c r="Y89" s="168"/>
      <c r="Z89" s="168"/>
      <c r="AA89" s="168"/>
      <c r="AB89" s="93"/>
      <c r="AC89" s="174">
        <f t="shared" si="36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37"/>
        <v>0</v>
      </c>
      <c r="AT89" s="174">
        <f t="shared" si="38"/>
        <v>0</v>
      </c>
      <c r="AU89" s="174">
        <f t="shared" si="39"/>
        <v>0</v>
      </c>
      <c r="AV89" s="99"/>
      <c r="AW89" s="106"/>
      <c r="AX89" s="106"/>
      <c r="AY89" s="106"/>
      <c r="AZ89" s="106"/>
      <c r="BA89" s="174">
        <f t="shared" si="40"/>
        <v>0</v>
      </c>
      <c r="BB89" s="178"/>
      <c r="BC89" s="180"/>
      <c r="BD89" s="163" t="str">
        <f t="shared" si="41"/>
        <v>正确</v>
      </c>
    </row>
    <row r="90" s="6" customFormat="1" ht="33" customHeight="1" spans="1:56">
      <c r="A90" s="59">
        <f t="shared" si="43"/>
        <v>86</v>
      </c>
      <c r="B90" s="60"/>
      <c r="C90" s="47"/>
      <c r="D90" s="154"/>
      <c r="E90" s="60"/>
      <c r="F90" s="125">
        <f t="shared" si="34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35"/>
        <v>0</v>
      </c>
      <c r="T90" s="170"/>
      <c r="U90" s="80"/>
      <c r="V90" s="167"/>
      <c r="W90" s="168"/>
      <c r="X90" s="168"/>
      <c r="Y90" s="168"/>
      <c r="Z90" s="168"/>
      <c r="AA90" s="168"/>
      <c r="AB90" s="93"/>
      <c r="AC90" s="174">
        <f t="shared" si="36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37"/>
        <v>0</v>
      </c>
      <c r="AT90" s="174">
        <f t="shared" si="38"/>
        <v>0</v>
      </c>
      <c r="AU90" s="174">
        <f t="shared" si="39"/>
        <v>0</v>
      </c>
      <c r="AV90" s="99"/>
      <c r="AW90" s="106"/>
      <c r="AX90" s="106"/>
      <c r="AY90" s="106"/>
      <c r="AZ90" s="106"/>
      <c r="BA90" s="174">
        <f t="shared" si="40"/>
        <v>0</v>
      </c>
      <c r="BB90" s="178"/>
      <c r="BC90" s="180"/>
      <c r="BD90" s="163" t="str">
        <f t="shared" si="41"/>
        <v>正确</v>
      </c>
    </row>
    <row r="91" s="6" customFormat="1" ht="33" customHeight="1" spans="1:56">
      <c r="A91" s="59">
        <f t="shared" si="43"/>
        <v>87</v>
      </c>
      <c r="B91" s="60"/>
      <c r="C91" s="47"/>
      <c r="D91" s="154"/>
      <c r="E91" s="60"/>
      <c r="F91" s="125">
        <f t="shared" si="34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35"/>
        <v>0</v>
      </c>
      <c r="T91" s="170"/>
      <c r="U91" s="80"/>
      <c r="V91" s="167"/>
      <c r="W91" s="168"/>
      <c r="X91" s="168"/>
      <c r="Y91" s="168"/>
      <c r="Z91" s="168"/>
      <c r="AA91" s="168"/>
      <c r="AB91" s="93"/>
      <c r="AC91" s="174">
        <f t="shared" si="36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37"/>
        <v>0</v>
      </c>
      <c r="AT91" s="174">
        <f t="shared" si="38"/>
        <v>0</v>
      </c>
      <c r="AU91" s="174">
        <f t="shared" si="39"/>
        <v>0</v>
      </c>
      <c r="AV91" s="99"/>
      <c r="AW91" s="106"/>
      <c r="AX91" s="106"/>
      <c r="AY91" s="106"/>
      <c r="AZ91" s="106"/>
      <c r="BA91" s="174">
        <f t="shared" si="40"/>
        <v>0</v>
      </c>
      <c r="BB91" s="178"/>
      <c r="BC91" s="180"/>
      <c r="BD91" s="163" t="str">
        <f t="shared" si="41"/>
        <v>正确</v>
      </c>
    </row>
    <row r="92" s="6" customFormat="1" ht="33" customHeight="1" spans="1:56">
      <c r="A92" s="59">
        <f t="shared" si="43"/>
        <v>88</v>
      </c>
      <c r="B92" s="60"/>
      <c r="C92" s="47"/>
      <c r="D92" s="154"/>
      <c r="E92" s="60"/>
      <c r="F92" s="125">
        <f t="shared" si="34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35"/>
        <v>0</v>
      </c>
      <c r="T92" s="170"/>
      <c r="U92" s="80"/>
      <c r="V92" s="167"/>
      <c r="W92" s="168"/>
      <c r="X92" s="168"/>
      <c r="Y92" s="168"/>
      <c r="Z92" s="168"/>
      <c r="AA92" s="168"/>
      <c r="AB92" s="93"/>
      <c r="AC92" s="174">
        <f t="shared" si="36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37"/>
        <v>0</v>
      </c>
      <c r="AT92" s="174">
        <f t="shared" si="38"/>
        <v>0</v>
      </c>
      <c r="AU92" s="174">
        <f t="shared" si="39"/>
        <v>0</v>
      </c>
      <c r="AV92" s="99"/>
      <c r="AW92" s="106"/>
      <c r="AX92" s="106"/>
      <c r="AY92" s="106"/>
      <c r="AZ92" s="106"/>
      <c r="BA92" s="174">
        <f t="shared" si="40"/>
        <v>0</v>
      </c>
      <c r="BB92" s="178"/>
      <c r="BC92" s="180"/>
      <c r="BD92" s="163" t="str">
        <f t="shared" si="41"/>
        <v>正确</v>
      </c>
    </row>
    <row r="93" s="6" customFormat="1" ht="33" customHeight="1" spans="1:56">
      <c r="A93" s="59">
        <f t="shared" si="43"/>
        <v>89</v>
      </c>
      <c r="B93" s="60"/>
      <c r="C93" s="47"/>
      <c r="D93" s="154"/>
      <c r="E93" s="60"/>
      <c r="F93" s="125">
        <f t="shared" si="34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35"/>
        <v>0</v>
      </c>
      <c r="T93" s="170"/>
      <c r="U93" s="80"/>
      <c r="V93" s="167"/>
      <c r="W93" s="168"/>
      <c r="X93" s="168"/>
      <c r="Y93" s="168"/>
      <c r="Z93" s="168"/>
      <c r="AA93" s="168"/>
      <c r="AB93" s="93"/>
      <c r="AC93" s="174">
        <f t="shared" si="36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37"/>
        <v>0</v>
      </c>
      <c r="AT93" s="174">
        <f t="shared" si="38"/>
        <v>0</v>
      </c>
      <c r="AU93" s="174">
        <f t="shared" si="39"/>
        <v>0</v>
      </c>
      <c r="AV93" s="99"/>
      <c r="AW93" s="106"/>
      <c r="AX93" s="106"/>
      <c r="AY93" s="106"/>
      <c r="AZ93" s="106"/>
      <c r="BA93" s="174">
        <f t="shared" si="40"/>
        <v>0</v>
      </c>
      <c r="BB93" s="178"/>
      <c r="BC93" s="180"/>
      <c r="BD93" s="163" t="str">
        <f t="shared" si="41"/>
        <v>正确</v>
      </c>
    </row>
    <row r="94" s="6" customFormat="1" ht="33" customHeight="1" spans="1:56">
      <c r="A94" s="59">
        <f t="shared" si="43"/>
        <v>90</v>
      </c>
      <c r="B94" s="60"/>
      <c r="C94" s="47"/>
      <c r="D94" s="154"/>
      <c r="E94" s="60"/>
      <c r="F94" s="125">
        <f t="shared" si="34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35"/>
        <v>0</v>
      </c>
      <c r="T94" s="170"/>
      <c r="U94" s="80"/>
      <c r="V94" s="167"/>
      <c r="W94" s="168"/>
      <c r="X94" s="168"/>
      <c r="Y94" s="168"/>
      <c r="Z94" s="168"/>
      <c r="AA94" s="168"/>
      <c r="AB94" s="93"/>
      <c r="AC94" s="174">
        <f t="shared" si="36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37"/>
        <v>0</v>
      </c>
      <c r="AT94" s="174">
        <f t="shared" si="38"/>
        <v>0</v>
      </c>
      <c r="AU94" s="174">
        <f t="shared" si="39"/>
        <v>0</v>
      </c>
      <c r="AV94" s="99"/>
      <c r="AW94" s="106"/>
      <c r="AX94" s="106"/>
      <c r="AY94" s="106"/>
      <c r="AZ94" s="106"/>
      <c r="BA94" s="174">
        <f t="shared" si="40"/>
        <v>0</v>
      </c>
      <c r="BB94" s="178"/>
      <c r="BC94" s="180"/>
      <c r="BD94" s="163" t="str">
        <f t="shared" si="41"/>
        <v>正确</v>
      </c>
    </row>
    <row r="95" s="6" customFormat="1" ht="33" customHeight="1" spans="1:56">
      <c r="A95" s="59">
        <f t="shared" ref="A95:A104" si="44">ROW()-4</f>
        <v>91</v>
      </c>
      <c r="B95" s="60"/>
      <c r="C95" s="47"/>
      <c r="D95" s="154"/>
      <c r="E95" s="60"/>
      <c r="F95" s="125">
        <f t="shared" si="34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35"/>
        <v>0</v>
      </c>
      <c r="T95" s="170"/>
      <c r="U95" s="80"/>
      <c r="V95" s="167"/>
      <c r="W95" s="168"/>
      <c r="X95" s="168"/>
      <c r="Y95" s="168"/>
      <c r="Z95" s="168"/>
      <c r="AA95" s="168"/>
      <c r="AB95" s="93"/>
      <c r="AC95" s="174">
        <f t="shared" si="36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37"/>
        <v>0</v>
      </c>
      <c r="AT95" s="174">
        <f t="shared" si="38"/>
        <v>0</v>
      </c>
      <c r="AU95" s="174">
        <f t="shared" si="39"/>
        <v>0</v>
      </c>
      <c r="AV95" s="99"/>
      <c r="AW95" s="106"/>
      <c r="AX95" s="106"/>
      <c r="AY95" s="106"/>
      <c r="AZ95" s="106"/>
      <c r="BA95" s="174">
        <f t="shared" si="40"/>
        <v>0</v>
      </c>
      <c r="BB95" s="178"/>
      <c r="BC95" s="180"/>
      <c r="BD95" s="163" t="str">
        <f t="shared" si="41"/>
        <v>正确</v>
      </c>
    </row>
    <row r="96" s="6" customFormat="1" ht="33" customHeight="1" spans="1:56">
      <c r="A96" s="59">
        <f t="shared" si="44"/>
        <v>92</v>
      </c>
      <c r="B96" s="60"/>
      <c r="C96" s="47"/>
      <c r="D96" s="154"/>
      <c r="E96" s="60"/>
      <c r="F96" s="125">
        <f t="shared" si="34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35"/>
        <v>0</v>
      </c>
      <c r="T96" s="170"/>
      <c r="U96" s="80"/>
      <c r="V96" s="167"/>
      <c r="W96" s="168"/>
      <c r="X96" s="168"/>
      <c r="Y96" s="168"/>
      <c r="Z96" s="168"/>
      <c r="AA96" s="168"/>
      <c r="AB96" s="93"/>
      <c r="AC96" s="174">
        <f t="shared" si="36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37"/>
        <v>0</v>
      </c>
      <c r="AT96" s="174">
        <f t="shared" si="38"/>
        <v>0</v>
      </c>
      <c r="AU96" s="174">
        <f t="shared" si="39"/>
        <v>0</v>
      </c>
      <c r="AV96" s="99"/>
      <c r="AW96" s="106"/>
      <c r="AX96" s="106"/>
      <c r="AY96" s="106"/>
      <c r="AZ96" s="106"/>
      <c r="BA96" s="174">
        <f t="shared" si="40"/>
        <v>0</v>
      </c>
      <c r="BB96" s="178"/>
      <c r="BC96" s="180"/>
      <c r="BD96" s="163" t="str">
        <f t="shared" si="41"/>
        <v>正确</v>
      </c>
    </row>
    <row r="97" s="6" customFormat="1" ht="33" customHeight="1" spans="1:56">
      <c r="A97" s="59">
        <f t="shared" si="44"/>
        <v>93</v>
      </c>
      <c r="B97" s="60"/>
      <c r="C97" s="47"/>
      <c r="D97" s="154"/>
      <c r="E97" s="60"/>
      <c r="F97" s="125">
        <f t="shared" si="34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35"/>
        <v>0</v>
      </c>
      <c r="T97" s="170"/>
      <c r="U97" s="80"/>
      <c r="V97" s="167"/>
      <c r="W97" s="168"/>
      <c r="X97" s="168"/>
      <c r="Y97" s="168"/>
      <c r="Z97" s="168"/>
      <c r="AA97" s="168"/>
      <c r="AB97" s="93"/>
      <c r="AC97" s="174">
        <f t="shared" si="36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37"/>
        <v>0</v>
      </c>
      <c r="AT97" s="174">
        <f t="shared" si="38"/>
        <v>0</v>
      </c>
      <c r="AU97" s="174">
        <f t="shared" si="39"/>
        <v>0</v>
      </c>
      <c r="AV97" s="99"/>
      <c r="AW97" s="106"/>
      <c r="AX97" s="106"/>
      <c r="AY97" s="106"/>
      <c r="AZ97" s="106"/>
      <c r="BA97" s="174">
        <f t="shared" si="40"/>
        <v>0</v>
      </c>
      <c r="BB97" s="178"/>
      <c r="BC97" s="180"/>
      <c r="BD97" s="163" t="str">
        <f t="shared" si="41"/>
        <v>正确</v>
      </c>
    </row>
    <row r="98" s="6" customFormat="1" ht="33" customHeight="1" spans="1:56">
      <c r="A98" s="59">
        <f t="shared" si="44"/>
        <v>94</v>
      </c>
      <c r="B98" s="60"/>
      <c r="C98" s="47"/>
      <c r="D98" s="154"/>
      <c r="E98" s="60"/>
      <c r="F98" s="125">
        <f t="shared" si="34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35"/>
        <v>0</v>
      </c>
      <c r="T98" s="170"/>
      <c r="U98" s="80"/>
      <c r="V98" s="167"/>
      <c r="W98" s="168"/>
      <c r="X98" s="168"/>
      <c r="Y98" s="168"/>
      <c r="Z98" s="168"/>
      <c r="AA98" s="168"/>
      <c r="AB98" s="93"/>
      <c r="AC98" s="174">
        <f t="shared" si="36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37"/>
        <v>0</v>
      </c>
      <c r="AT98" s="174">
        <f t="shared" si="38"/>
        <v>0</v>
      </c>
      <c r="AU98" s="174">
        <f t="shared" si="39"/>
        <v>0</v>
      </c>
      <c r="AV98" s="99"/>
      <c r="AW98" s="106"/>
      <c r="AX98" s="106"/>
      <c r="AY98" s="106"/>
      <c r="AZ98" s="106"/>
      <c r="BA98" s="174">
        <f t="shared" si="40"/>
        <v>0</v>
      </c>
      <c r="BB98" s="178"/>
      <c r="BC98" s="180"/>
      <c r="BD98" s="163" t="str">
        <f t="shared" si="41"/>
        <v>正确</v>
      </c>
    </row>
    <row r="99" s="6" customFormat="1" ht="33" customHeight="1" spans="1:56">
      <c r="A99" s="59">
        <f t="shared" si="44"/>
        <v>95</v>
      </c>
      <c r="B99" s="60"/>
      <c r="C99" s="47"/>
      <c r="D99" s="154"/>
      <c r="E99" s="60"/>
      <c r="F99" s="125">
        <f t="shared" si="34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35"/>
        <v>0</v>
      </c>
      <c r="T99" s="170"/>
      <c r="U99" s="80"/>
      <c r="V99" s="167"/>
      <c r="W99" s="168"/>
      <c r="X99" s="168"/>
      <c r="Y99" s="168"/>
      <c r="Z99" s="168"/>
      <c r="AA99" s="168"/>
      <c r="AB99" s="93"/>
      <c r="AC99" s="174">
        <f t="shared" si="36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37"/>
        <v>0</v>
      </c>
      <c r="AT99" s="174">
        <f t="shared" si="38"/>
        <v>0</v>
      </c>
      <c r="AU99" s="174">
        <f t="shared" si="39"/>
        <v>0</v>
      </c>
      <c r="AV99" s="99"/>
      <c r="AW99" s="106"/>
      <c r="AX99" s="106"/>
      <c r="AY99" s="106"/>
      <c r="AZ99" s="106"/>
      <c r="BA99" s="174">
        <f t="shared" si="40"/>
        <v>0</v>
      </c>
      <c r="BB99" s="178"/>
      <c r="BC99" s="180"/>
      <c r="BD99" s="163" t="str">
        <f t="shared" si="41"/>
        <v>正确</v>
      </c>
    </row>
    <row r="100" s="6" customFormat="1" ht="33" customHeight="1" spans="1:56">
      <c r="A100" s="59">
        <f t="shared" si="44"/>
        <v>96</v>
      </c>
      <c r="B100" s="60"/>
      <c r="C100" s="47"/>
      <c r="D100" s="154"/>
      <c r="E100" s="60"/>
      <c r="F100" s="125">
        <f t="shared" si="34"/>
        <v>30</v>
      </c>
      <c r="G100" s="57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64">
        <f t="shared" si="35"/>
        <v>0</v>
      </c>
      <c r="T100" s="170"/>
      <c r="U100" s="80"/>
      <c r="V100" s="167"/>
      <c r="W100" s="168"/>
      <c r="X100" s="168"/>
      <c r="Y100" s="168"/>
      <c r="Z100" s="168"/>
      <c r="AA100" s="168"/>
      <c r="AB100" s="93"/>
      <c r="AC100" s="174">
        <f t="shared" si="36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37"/>
        <v>0</v>
      </c>
      <c r="AT100" s="174">
        <f t="shared" si="38"/>
        <v>0</v>
      </c>
      <c r="AU100" s="174">
        <f t="shared" si="39"/>
        <v>0</v>
      </c>
      <c r="AV100" s="99"/>
      <c r="AW100" s="106"/>
      <c r="AX100" s="106"/>
      <c r="AY100" s="106"/>
      <c r="AZ100" s="106"/>
      <c r="BA100" s="174">
        <f t="shared" si="40"/>
        <v>0</v>
      </c>
      <c r="BB100" s="178"/>
      <c r="BC100" s="180"/>
      <c r="BD100" s="163" t="str">
        <f t="shared" si="41"/>
        <v>正确</v>
      </c>
    </row>
    <row r="101" s="6" customFormat="1" ht="33" customHeight="1" spans="1:56">
      <c r="A101" s="59">
        <f t="shared" si="44"/>
        <v>97</v>
      </c>
      <c r="B101" s="60"/>
      <c r="C101" s="47"/>
      <c r="D101" s="154"/>
      <c r="E101" s="60"/>
      <c r="F101" s="125">
        <f t="shared" ref="F101:F132" si="45">IF($C$2-D101+1&lt;$E$2,$C$2-D101+1,$E$2)</f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ref="S101:S132" si="46">P101+Q101-R101</f>
        <v>0</v>
      </c>
      <c r="T101" s="170"/>
      <c r="U101" s="80"/>
      <c r="V101" s="167"/>
      <c r="W101" s="168"/>
      <c r="X101" s="168"/>
      <c r="Y101" s="168"/>
      <c r="Z101" s="168"/>
      <c r="AA101" s="168"/>
      <c r="AB101" s="93"/>
      <c r="AC101" s="174">
        <f t="shared" ref="AC101:AC132" si="47">IF(G101="是",30,0)</f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175">
        <f t="shared" ref="AS101:AS132" si="48">IFERROR(U101/$E$2*2*H101+I101*2,0)</f>
        <v>0</v>
      </c>
      <c r="AT101" s="174">
        <f t="shared" ref="AT101:AT132" si="49">IFERROR(U101/$E$2*(J101+K101*0.2+L101+M101*0.5),0)</f>
        <v>0</v>
      </c>
      <c r="AU101" s="174">
        <f t="shared" ref="AU101:AU132" si="50">ROUND(SUM(V101:AP101)-SUM(AQ101:AT101),2)</f>
        <v>0</v>
      </c>
      <c r="AV101" s="99"/>
      <c r="AW101" s="106"/>
      <c r="AX101" s="106"/>
      <c r="AY101" s="106"/>
      <c r="AZ101" s="106"/>
      <c r="BA101" s="174">
        <f t="shared" ref="BA101:BA132" si="51">ROUND(AU101-SUM(AV101:AZ101),2)</f>
        <v>0</v>
      </c>
      <c r="BB101" s="178"/>
      <c r="BC101" s="180"/>
      <c r="BD101" s="163" t="str">
        <f t="shared" ref="BD101:BD132" si="52">IF(U101-SUM(V101:AB101)=0,"正确","错误")</f>
        <v>正确</v>
      </c>
    </row>
    <row r="102" s="6" customFormat="1" ht="33" customHeight="1" spans="1:56">
      <c r="A102" s="59">
        <f t="shared" si="44"/>
        <v>98</v>
      </c>
      <c r="B102" s="60"/>
      <c r="C102" s="47"/>
      <c r="D102" s="154"/>
      <c r="E102" s="60"/>
      <c r="F102" s="125">
        <f t="shared" si="45"/>
        <v>30</v>
      </c>
      <c r="G102" s="57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64">
        <f t="shared" si="46"/>
        <v>0</v>
      </c>
      <c r="T102" s="170"/>
      <c r="U102" s="80"/>
      <c r="V102" s="167"/>
      <c r="W102" s="168"/>
      <c r="X102" s="168"/>
      <c r="Y102" s="168"/>
      <c r="Z102" s="168"/>
      <c r="AA102" s="168"/>
      <c r="AB102" s="93"/>
      <c r="AC102" s="174">
        <f t="shared" si="47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48"/>
        <v>0</v>
      </c>
      <c r="AT102" s="174">
        <f t="shared" si="49"/>
        <v>0</v>
      </c>
      <c r="AU102" s="174">
        <f t="shared" si="50"/>
        <v>0</v>
      </c>
      <c r="AV102" s="99"/>
      <c r="AW102" s="106"/>
      <c r="AX102" s="106"/>
      <c r="AY102" s="106"/>
      <c r="AZ102" s="106"/>
      <c r="BA102" s="174">
        <f t="shared" si="51"/>
        <v>0</v>
      </c>
      <c r="BB102" s="178"/>
      <c r="BC102" s="180"/>
      <c r="BD102" s="163" t="str">
        <f t="shared" si="52"/>
        <v>正确</v>
      </c>
    </row>
    <row r="103" s="6" customFormat="1" ht="33" customHeight="1" spans="1:56">
      <c r="A103" s="59">
        <f t="shared" si="44"/>
        <v>99</v>
      </c>
      <c r="B103" s="60"/>
      <c r="C103" s="47"/>
      <c r="D103" s="154"/>
      <c r="E103" s="60"/>
      <c r="F103" s="125">
        <f t="shared" si="45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46"/>
        <v>0</v>
      </c>
      <c r="T103" s="170"/>
      <c r="U103" s="80"/>
      <c r="V103" s="167"/>
      <c r="W103" s="168"/>
      <c r="X103" s="168"/>
      <c r="Y103" s="168"/>
      <c r="Z103" s="168"/>
      <c r="AA103" s="168"/>
      <c r="AB103" s="93"/>
      <c r="AC103" s="174">
        <f t="shared" si="47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48"/>
        <v>0</v>
      </c>
      <c r="AT103" s="174">
        <f t="shared" si="49"/>
        <v>0</v>
      </c>
      <c r="AU103" s="174">
        <f t="shared" si="50"/>
        <v>0</v>
      </c>
      <c r="AV103" s="99"/>
      <c r="AW103" s="106"/>
      <c r="AX103" s="106"/>
      <c r="AY103" s="106"/>
      <c r="AZ103" s="106"/>
      <c r="BA103" s="174">
        <f t="shared" si="51"/>
        <v>0</v>
      </c>
      <c r="BB103" s="178"/>
      <c r="BC103" s="180"/>
      <c r="BD103" s="163" t="str">
        <f t="shared" si="52"/>
        <v>正确</v>
      </c>
    </row>
    <row r="104" s="6" customFormat="1" ht="33" customHeight="1" spans="1:56">
      <c r="A104" s="59">
        <f t="shared" si="44"/>
        <v>100</v>
      </c>
      <c r="B104" s="60"/>
      <c r="C104" s="47"/>
      <c r="D104" s="154"/>
      <c r="E104" s="60"/>
      <c r="F104" s="125">
        <f t="shared" si="45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46"/>
        <v>0</v>
      </c>
      <c r="T104" s="170"/>
      <c r="U104" s="80"/>
      <c r="V104" s="167"/>
      <c r="W104" s="168"/>
      <c r="X104" s="168"/>
      <c r="Y104" s="168"/>
      <c r="Z104" s="168"/>
      <c r="AA104" s="168"/>
      <c r="AB104" s="93"/>
      <c r="AC104" s="174">
        <f t="shared" si="47"/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48"/>
        <v>0</v>
      </c>
      <c r="AT104" s="174">
        <f t="shared" si="49"/>
        <v>0</v>
      </c>
      <c r="AU104" s="174">
        <f t="shared" si="50"/>
        <v>0</v>
      </c>
      <c r="AV104" s="99"/>
      <c r="AW104" s="106"/>
      <c r="AX104" s="106"/>
      <c r="AY104" s="106"/>
      <c r="AZ104" s="106"/>
      <c r="BA104" s="174">
        <f t="shared" si="51"/>
        <v>0</v>
      </c>
      <c r="BB104" s="178"/>
      <c r="BC104" s="180"/>
      <c r="BD104" s="163" t="str">
        <f t="shared" si="52"/>
        <v>正确</v>
      </c>
    </row>
    <row r="105" s="6" customFormat="1" ht="33" customHeight="1" spans="1:56">
      <c r="A105" s="59">
        <f t="shared" ref="A105:A114" si="53">ROW()-4</f>
        <v>101</v>
      </c>
      <c r="B105" s="60"/>
      <c r="C105" s="47"/>
      <c r="D105" s="154"/>
      <c r="E105" s="60"/>
      <c r="F105" s="125">
        <f t="shared" si="45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46"/>
        <v>0</v>
      </c>
      <c r="T105" s="170"/>
      <c r="U105" s="80"/>
      <c r="V105" s="167"/>
      <c r="W105" s="168"/>
      <c r="X105" s="168"/>
      <c r="Y105" s="168"/>
      <c r="Z105" s="168"/>
      <c r="AA105" s="168"/>
      <c r="AB105" s="93"/>
      <c r="AC105" s="174">
        <f t="shared" si="47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175">
        <f t="shared" si="48"/>
        <v>0</v>
      </c>
      <c r="AT105" s="174">
        <f t="shared" si="49"/>
        <v>0</v>
      </c>
      <c r="AU105" s="174">
        <f t="shared" si="50"/>
        <v>0</v>
      </c>
      <c r="AV105" s="99"/>
      <c r="AW105" s="106"/>
      <c r="AX105" s="106"/>
      <c r="AY105" s="106"/>
      <c r="AZ105" s="106"/>
      <c r="BA105" s="174">
        <f t="shared" si="51"/>
        <v>0</v>
      </c>
      <c r="BB105" s="178"/>
      <c r="BC105" s="180"/>
      <c r="BD105" s="163" t="str">
        <f t="shared" si="52"/>
        <v>正确</v>
      </c>
    </row>
    <row r="106" s="6" customFormat="1" ht="33" customHeight="1" spans="1:56">
      <c r="A106" s="59">
        <f t="shared" si="53"/>
        <v>102</v>
      </c>
      <c r="B106" s="60"/>
      <c r="C106" s="47"/>
      <c r="D106" s="154"/>
      <c r="E106" s="60"/>
      <c r="F106" s="125">
        <f t="shared" si="45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46"/>
        <v>0</v>
      </c>
      <c r="T106" s="170"/>
      <c r="U106" s="80"/>
      <c r="V106" s="167"/>
      <c r="W106" s="168"/>
      <c r="X106" s="168"/>
      <c r="Y106" s="168"/>
      <c r="Z106" s="168"/>
      <c r="AA106" s="168"/>
      <c r="AB106" s="93"/>
      <c r="AC106" s="174">
        <f t="shared" si="47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48"/>
        <v>0</v>
      </c>
      <c r="AT106" s="174">
        <f t="shared" si="49"/>
        <v>0</v>
      </c>
      <c r="AU106" s="174">
        <f t="shared" si="50"/>
        <v>0</v>
      </c>
      <c r="AV106" s="99"/>
      <c r="AW106" s="106"/>
      <c r="AX106" s="106"/>
      <c r="AY106" s="106"/>
      <c r="AZ106" s="106"/>
      <c r="BA106" s="174">
        <f t="shared" si="51"/>
        <v>0</v>
      </c>
      <c r="BB106" s="178"/>
      <c r="BC106" s="180"/>
      <c r="BD106" s="163" t="str">
        <f t="shared" si="52"/>
        <v>正确</v>
      </c>
    </row>
    <row r="107" s="6" customFormat="1" ht="33" customHeight="1" spans="1:56">
      <c r="A107" s="59">
        <f t="shared" si="53"/>
        <v>103</v>
      </c>
      <c r="B107" s="60"/>
      <c r="C107" s="47"/>
      <c r="D107" s="154"/>
      <c r="E107" s="60"/>
      <c r="F107" s="125">
        <f t="shared" si="45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46"/>
        <v>0</v>
      </c>
      <c r="T107" s="170"/>
      <c r="U107" s="80"/>
      <c r="V107" s="167"/>
      <c r="W107" s="168"/>
      <c r="X107" s="168"/>
      <c r="Y107" s="168"/>
      <c r="Z107" s="168"/>
      <c r="AA107" s="168"/>
      <c r="AB107" s="93"/>
      <c r="AC107" s="174">
        <f t="shared" si="47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48"/>
        <v>0</v>
      </c>
      <c r="AT107" s="174">
        <f t="shared" si="49"/>
        <v>0</v>
      </c>
      <c r="AU107" s="174">
        <f t="shared" si="50"/>
        <v>0</v>
      </c>
      <c r="AV107" s="99"/>
      <c r="AW107" s="106"/>
      <c r="AX107" s="106"/>
      <c r="AY107" s="106"/>
      <c r="AZ107" s="106"/>
      <c r="BA107" s="174">
        <f t="shared" si="51"/>
        <v>0</v>
      </c>
      <c r="BB107" s="178"/>
      <c r="BC107" s="180"/>
      <c r="BD107" s="163" t="str">
        <f t="shared" si="52"/>
        <v>正确</v>
      </c>
    </row>
    <row r="108" s="6" customFormat="1" ht="33" customHeight="1" spans="1:56">
      <c r="A108" s="59">
        <f t="shared" si="53"/>
        <v>104</v>
      </c>
      <c r="B108" s="60"/>
      <c r="C108" s="47"/>
      <c r="D108" s="154"/>
      <c r="E108" s="60"/>
      <c r="F108" s="125">
        <f t="shared" si="45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46"/>
        <v>0</v>
      </c>
      <c r="T108" s="170"/>
      <c r="U108" s="80"/>
      <c r="V108" s="167"/>
      <c r="W108" s="168"/>
      <c r="X108" s="168"/>
      <c r="Y108" s="168"/>
      <c r="Z108" s="168"/>
      <c r="AA108" s="168"/>
      <c r="AB108" s="93"/>
      <c r="AC108" s="174">
        <f t="shared" si="47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48"/>
        <v>0</v>
      </c>
      <c r="AT108" s="174">
        <f t="shared" si="49"/>
        <v>0</v>
      </c>
      <c r="AU108" s="174">
        <f t="shared" si="50"/>
        <v>0</v>
      </c>
      <c r="AV108" s="99"/>
      <c r="AW108" s="106"/>
      <c r="AX108" s="106"/>
      <c r="AY108" s="106"/>
      <c r="AZ108" s="106"/>
      <c r="BA108" s="174">
        <f t="shared" si="51"/>
        <v>0</v>
      </c>
      <c r="BB108" s="178"/>
      <c r="BC108" s="180"/>
      <c r="BD108" s="163" t="str">
        <f t="shared" si="52"/>
        <v>正确</v>
      </c>
    </row>
    <row r="109" s="6" customFormat="1" ht="33" customHeight="1" spans="1:56">
      <c r="A109" s="59">
        <f t="shared" si="53"/>
        <v>105</v>
      </c>
      <c r="B109" s="60"/>
      <c r="C109" s="47"/>
      <c r="D109" s="154"/>
      <c r="E109" s="60"/>
      <c r="F109" s="125">
        <f t="shared" si="45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46"/>
        <v>0</v>
      </c>
      <c r="T109" s="170"/>
      <c r="U109" s="80"/>
      <c r="V109" s="167"/>
      <c r="W109" s="168"/>
      <c r="X109" s="168"/>
      <c r="Y109" s="168"/>
      <c r="Z109" s="168"/>
      <c r="AA109" s="168"/>
      <c r="AB109" s="93"/>
      <c r="AC109" s="174">
        <f t="shared" si="47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48"/>
        <v>0</v>
      </c>
      <c r="AT109" s="174">
        <f t="shared" si="49"/>
        <v>0</v>
      </c>
      <c r="AU109" s="174">
        <f t="shared" si="50"/>
        <v>0</v>
      </c>
      <c r="AV109" s="99"/>
      <c r="AW109" s="106"/>
      <c r="AX109" s="106"/>
      <c r="AY109" s="106"/>
      <c r="AZ109" s="106"/>
      <c r="BA109" s="174">
        <f t="shared" si="51"/>
        <v>0</v>
      </c>
      <c r="BB109" s="178"/>
      <c r="BC109" s="180"/>
      <c r="BD109" s="163" t="str">
        <f t="shared" si="52"/>
        <v>正确</v>
      </c>
    </row>
    <row r="110" s="6" customFormat="1" ht="33" customHeight="1" spans="1:56">
      <c r="A110" s="59">
        <f t="shared" si="53"/>
        <v>106</v>
      </c>
      <c r="B110" s="60"/>
      <c r="C110" s="47"/>
      <c r="D110" s="154"/>
      <c r="E110" s="60"/>
      <c r="F110" s="125">
        <f t="shared" si="45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46"/>
        <v>0</v>
      </c>
      <c r="T110" s="170"/>
      <c r="U110" s="80"/>
      <c r="V110" s="167"/>
      <c r="W110" s="168"/>
      <c r="X110" s="168"/>
      <c r="Y110" s="168"/>
      <c r="Z110" s="168"/>
      <c r="AA110" s="168"/>
      <c r="AB110" s="93"/>
      <c r="AC110" s="174">
        <f t="shared" si="47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48"/>
        <v>0</v>
      </c>
      <c r="AT110" s="174">
        <f t="shared" si="49"/>
        <v>0</v>
      </c>
      <c r="AU110" s="174">
        <f t="shared" si="50"/>
        <v>0</v>
      </c>
      <c r="AV110" s="99"/>
      <c r="AW110" s="106"/>
      <c r="AX110" s="106"/>
      <c r="AY110" s="106"/>
      <c r="AZ110" s="106"/>
      <c r="BA110" s="174">
        <f t="shared" si="51"/>
        <v>0</v>
      </c>
      <c r="BB110" s="178"/>
      <c r="BC110" s="180"/>
      <c r="BD110" s="163" t="str">
        <f t="shared" si="52"/>
        <v>正确</v>
      </c>
    </row>
    <row r="111" s="6" customFormat="1" ht="33" customHeight="1" spans="1:56">
      <c r="A111" s="59">
        <f t="shared" si="53"/>
        <v>107</v>
      </c>
      <c r="B111" s="60"/>
      <c r="C111" s="47"/>
      <c r="D111" s="154"/>
      <c r="E111" s="60"/>
      <c r="F111" s="125">
        <f t="shared" si="45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46"/>
        <v>0</v>
      </c>
      <c r="T111" s="170"/>
      <c r="U111" s="80"/>
      <c r="V111" s="167"/>
      <c r="W111" s="168"/>
      <c r="X111" s="168"/>
      <c r="Y111" s="168"/>
      <c r="Z111" s="168"/>
      <c r="AA111" s="168"/>
      <c r="AB111" s="93"/>
      <c r="AC111" s="174">
        <f t="shared" si="47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48"/>
        <v>0</v>
      </c>
      <c r="AT111" s="174">
        <f t="shared" si="49"/>
        <v>0</v>
      </c>
      <c r="AU111" s="174">
        <f t="shared" si="50"/>
        <v>0</v>
      </c>
      <c r="AV111" s="99"/>
      <c r="AW111" s="106"/>
      <c r="AX111" s="106"/>
      <c r="AY111" s="106"/>
      <c r="AZ111" s="106"/>
      <c r="BA111" s="174">
        <f t="shared" si="51"/>
        <v>0</v>
      </c>
      <c r="BB111" s="178"/>
      <c r="BC111" s="180"/>
      <c r="BD111" s="163" t="str">
        <f t="shared" si="52"/>
        <v>正确</v>
      </c>
    </row>
    <row r="112" s="6" customFormat="1" ht="33" customHeight="1" spans="1:56">
      <c r="A112" s="59">
        <f t="shared" si="53"/>
        <v>108</v>
      </c>
      <c r="B112" s="60"/>
      <c r="C112" s="47"/>
      <c r="D112" s="154"/>
      <c r="E112" s="60"/>
      <c r="F112" s="125">
        <f t="shared" si="45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46"/>
        <v>0</v>
      </c>
      <c r="T112" s="170"/>
      <c r="U112" s="80"/>
      <c r="V112" s="167"/>
      <c r="W112" s="168"/>
      <c r="X112" s="168"/>
      <c r="Y112" s="168"/>
      <c r="Z112" s="168"/>
      <c r="AA112" s="168"/>
      <c r="AB112" s="93"/>
      <c r="AC112" s="174">
        <f t="shared" si="47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48"/>
        <v>0</v>
      </c>
      <c r="AT112" s="174">
        <f t="shared" si="49"/>
        <v>0</v>
      </c>
      <c r="AU112" s="174">
        <f t="shared" si="50"/>
        <v>0</v>
      </c>
      <c r="AV112" s="99"/>
      <c r="AW112" s="106"/>
      <c r="AX112" s="106"/>
      <c r="AY112" s="106"/>
      <c r="AZ112" s="106"/>
      <c r="BA112" s="174">
        <f t="shared" si="51"/>
        <v>0</v>
      </c>
      <c r="BB112" s="178"/>
      <c r="BC112" s="180"/>
      <c r="BD112" s="163" t="str">
        <f t="shared" si="52"/>
        <v>正确</v>
      </c>
    </row>
    <row r="113" s="6" customFormat="1" ht="33" customHeight="1" spans="1:56">
      <c r="A113" s="59">
        <f t="shared" si="53"/>
        <v>109</v>
      </c>
      <c r="B113" s="60"/>
      <c r="C113" s="47"/>
      <c r="D113" s="154"/>
      <c r="E113" s="60"/>
      <c r="F113" s="125">
        <f t="shared" si="45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46"/>
        <v>0</v>
      </c>
      <c r="T113" s="170"/>
      <c r="U113" s="80"/>
      <c r="V113" s="167"/>
      <c r="W113" s="168"/>
      <c r="X113" s="168"/>
      <c r="Y113" s="168"/>
      <c r="Z113" s="168"/>
      <c r="AA113" s="168"/>
      <c r="AB113" s="93"/>
      <c r="AC113" s="174">
        <f t="shared" si="47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175">
        <f t="shared" si="48"/>
        <v>0</v>
      </c>
      <c r="AT113" s="174">
        <f t="shared" si="49"/>
        <v>0</v>
      </c>
      <c r="AU113" s="174">
        <f t="shared" si="50"/>
        <v>0</v>
      </c>
      <c r="AV113" s="99"/>
      <c r="AW113" s="106"/>
      <c r="AX113" s="106"/>
      <c r="AY113" s="106"/>
      <c r="AZ113" s="106"/>
      <c r="BA113" s="174">
        <f t="shared" si="51"/>
        <v>0</v>
      </c>
      <c r="BB113" s="178"/>
      <c r="BC113" s="180"/>
      <c r="BD113" s="163" t="str">
        <f t="shared" si="52"/>
        <v>正确</v>
      </c>
    </row>
    <row r="114" s="6" customFormat="1" ht="33" customHeight="1" spans="1:56">
      <c r="A114" s="59">
        <f t="shared" si="53"/>
        <v>110</v>
      </c>
      <c r="B114" s="60"/>
      <c r="C114" s="47"/>
      <c r="D114" s="154"/>
      <c r="E114" s="60"/>
      <c r="F114" s="125">
        <f t="shared" si="45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46"/>
        <v>0</v>
      </c>
      <c r="T114" s="170"/>
      <c r="U114" s="80"/>
      <c r="V114" s="167"/>
      <c r="W114" s="168"/>
      <c r="X114" s="168"/>
      <c r="Y114" s="168"/>
      <c r="Z114" s="168"/>
      <c r="AA114" s="168"/>
      <c r="AB114" s="93"/>
      <c r="AC114" s="174">
        <f t="shared" si="47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48"/>
        <v>0</v>
      </c>
      <c r="AT114" s="174">
        <f t="shared" si="49"/>
        <v>0</v>
      </c>
      <c r="AU114" s="174">
        <f t="shared" si="50"/>
        <v>0</v>
      </c>
      <c r="AV114" s="99"/>
      <c r="AW114" s="106"/>
      <c r="AX114" s="106"/>
      <c r="AY114" s="106"/>
      <c r="AZ114" s="106"/>
      <c r="BA114" s="174">
        <f t="shared" si="51"/>
        <v>0</v>
      </c>
      <c r="BB114" s="178"/>
      <c r="BC114" s="180"/>
      <c r="BD114" s="163" t="str">
        <f t="shared" si="52"/>
        <v>正确</v>
      </c>
    </row>
    <row r="115" s="6" customFormat="1" ht="33" customHeight="1" spans="1:56">
      <c r="A115" s="59">
        <f t="shared" ref="A115:A124" si="54">ROW()-4</f>
        <v>111</v>
      </c>
      <c r="B115" s="60"/>
      <c r="C115" s="47"/>
      <c r="D115" s="154"/>
      <c r="E115" s="60"/>
      <c r="F115" s="125">
        <f t="shared" si="45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46"/>
        <v>0</v>
      </c>
      <c r="T115" s="170"/>
      <c r="U115" s="80"/>
      <c r="V115" s="167"/>
      <c r="W115" s="168"/>
      <c r="X115" s="168"/>
      <c r="Y115" s="168"/>
      <c r="Z115" s="168"/>
      <c r="AA115" s="168"/>
      <c r="AB115" s="93"/>
      <c r="AC115" s="174">
        <f t="shared" si="47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48"/>
        <v>0</v>
      </c>
      <c r="AT115" s="174">
        <f t="shared" si="49"/>
        <v>0</v>
      </c>
      <c r="AU115" s="174">
        <f t="shared" si="50"/>
        <v>0</v>
      </c>
      <c r="AV115" s="99"/>
      <c r="AW115" s="106"/>
      <c r="AX115" s="106"/>
      <c r="AY115" s="106"/>
      <c r="AZ115" s="106"/>
      <c r="BA115" s="174">
        <f t="shared" si="51"/>
        <v>0</v>
      </c>
      <c r="BB115" s="178"/>
      <c r="BC115" s="180"/>
      <c r="BD115" s="163" t="str">
        <f t="shared" si="52"/>
        <v>正确</v>
      </c>
    </row>
    <row r="116" s="6" customFormat="1" ht="33" customHeight="1" spans="1:56">
      <c r="A116" s="59">
        <f t="shared" si="54"/>
        <v>112</v>
      </c>
      <c r="B116" s="60"/>
      <c r="C116" s="47"/>
      <c r="D116" s="154"/>
      <c r="E116" s="60"/>
      <c r="F116" s="125">
        <f t="shared" si="45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46"/>
        <v>0</v>
      </c>
      <c r="T116" s="170"/>
      <c r="U116" s="80"/>
      <c r="V116" s="167"/>
      <c r="W116" s="168"/>
      <c r="X116" s="168"/>
      <c r="Y116" s="168"/>
      <c r="Z116" s="168"/>
      <c r="AA116" s="168"/>
      <c r="AB116" s="93"/>
      <c r="AC116" s="174">
        <f t="shared" si="47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48"/>
        <v>0</v>
      </c>
      <c r="AT116" s="174">
        <f t="shared" si="49"/>
        <v>0</v>
      </c>
      <c r="AU116" s="174">
        <f t="shared" si="50"/>
        <v>0</v>
      </c>
      <c r="AV116" s="99"/>
      <c r="AW116" s="106"/>
      <c r="AX116" s="106"/>
      <c r="AY116" s="106"/>
      <c r="AZ116" s="106"/>
      <c r="BA116" s="174">
        <f t="shared" si="51"/>
        <v>0</v>
      </c>
      <c r="BB116" s="178"/>
      <c r="BC116" s="180"/>
      <c r="BD116" s="163" t="str">
        <f t="shared" si="52"/>
        <v>正确</v>
      </c>
    </row>
    <row r="117" s="6" customFormat="1" ht="33" customHeight="1" spans="1:56">
      <c r="A117" s="59">
        <f t="shared" si="54"/>
        <v>113</v>
      </c>
      <c r="B117" s="60"/>
      <c r="C117" s="47"/>
      <c r="D117" s="154"/>
      <c r="E117" s="60"/>
      <c r="F117" s="125">
        <f t="shared" si="45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46"/>
        <v>0</v>
      </c>
      <c r="T117" s="170"/>
      <c r="U117" s="80"/>
      <c r="V117" s="167"/>
      <c r="W117" s="168"/>
      <c r="X117" s="168"/>
      <c r="Y117" s="168"/>
      <c r="Z117" s="168"/>
      <c r="AA117" s="168"/>
      <c r="AB117" s="93"/>
      <c r="AC117" s="174">
        <f t="shared" si="47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175">
        <f t="shared" si="48"/>
        <v>0</v>
      </c>
      <c r="AT117" s="174">
        <f t="shared" si="49"/>
        <v>0</v>
      </c>
      <c r="AU117" s="174">
        <f t="shared" si="50"/>
        <v>0</v>
      </c>
      <c r="AV117" s="99"/>
      <c r="AW117" s="106"/>
      <c r="AX117" s="106"/>
      <c r="AY117" s="106"/>
      <c r="AZ117" s="106"/>
      <c r="BA117" s="174">
        <f t="shared" si="51"/>
        <v>0</v>
      </c>
      <c r="BB117" s="178"/>
      <c r="BC117" s="180"/>
      <c r="BD117" s="163" t="str">
        <f t="shared" si="52"/>
        <v>正确</v>
      </c>
    </row>
    <row r="118" s="6" customFormat="1" ht="33" customHeight="1" spans="1:56">
      <c r="A118" s="59">
        <f t="shared" si="54"/>
        <v>114</v>
      </c>
      <c r="B118" s="60"/>
      <c r="C118" s="47"/>
      <c r="D118" s="154"/>
      <c r="E118" s="60"/>
      <c r="F118" s="125">
        <f t="shared" si="45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46"/>
        <v>0</v>
      </c>
      <c r="T118" s="170"/>
      <c r="U118" s="80"/>
      <c r="V118" s="167"/>
      <c r="W118" s="168"/>
      <c r="X118" s="168"/>
      <c r="Y118" s="168"/>
      <c r="Z118" s="168"/>
      <c r="AA118" s="168"/>
      <c r="AB118" s="93"/>
      <c r="AC118" s="174">
        <f t="shared" si="47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48"/>
        <v>0</v>
      </c>
      <c r="AT118" s="174">
        <f t="shared" si="49"/>
        <v>0</v>
      </c>
      <c r="AU118" s="174">
        <f t="shared" si="50"/>
        <v>0</v>
      </c>
      <c r="AV118" s="99"/>
      <c r="AW118" s="106"/>
      <c r="AX118" s="106"/>
      <c r="AY118" s="106"/>
      <c r="AZ118" s="106"/>
      <c r="BA118" s="174">
        <f t="shared" si="51"/>
        <v>0</v>
      </c>
      <c r="BB118" s="178"/>
      <c r="BC118" s="180"/>
      <c r="BD118" s="163" t="str">
        <f t="shared" si="52"/>
        <v>正确</v>
      </c>
    </row>
    <row r="119" s="6" customFormat="1" ht="33" customHeight="1" spans="1:56">
      <c r="A119" s="59">
        <f t="shared" si="54"/>
        <v>115</v>
      </c>
      <c r="B119" s="60"/>
      <c r="C119" s="47"/>
      <c r="D119" s="154"/>
      <c r="E119" s="60"/>
      <c r="F119" s="125">
        <f t="shared" si="45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46"/>
        <v>0</v>
      </c>
      <c r="T119" s="170"/>
      <c r="U119" s="80"/>
      <c r="V119" s="167"/>
      <c r="W119" s="168"/>
      <c r="X119" s="168"/>
      <c r="Y119" s="168"/>
      <c r="Z119" s="168"/>
      <c r="AA119" s="168"/>
      <c r="AB119" s="93"/>
      <c r="AC119" s="174">
        <f t="shared" si="47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48"/>
        <v>0</v>
      </c>
      <c r="AT119" s="174">
        <f t="shared" si="49"/>
        <v>0</v>
      </c>
      <c r="AU119" s="174">
        <f t="shared" si="50"/>
        <v>0</v>
      </c>
      <c r="AV119" s="99"/>
      <c r="AW119" s="106"/>
      <c r="AX119" s="106"/>
      <c r="AY119" s="106"/>
      <c r="AZ119" s="106"/>
      <c r="BA119" s="174">
        <f t="shared" si="51"/>
        <v>0</v>
      </c>
      <c r="BB119" s="178"/>
      <c r="BC119" s="180"/>
      <c r="BD119" s="163" t="str">
        <f t="shared" si="52"/>
        <v>正确</v>
      </c>
    </row>
    <row r="120" s="6" customFormat="1" ht="33" customHeight="1" spans="1:56">
      <c r="A120" s="59">
        <f t="shared" si="54"/>
        <v>116</v>
      </c>
      <c r="B120" s="60"/>
      <c r="C120" s="47"/>
      <c r="D120" s="154"/>
      <c r="E120" s="60"/>
      <c r="F120" s="125">
        <f t="shared" si="45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46"/>
        <v>0</v>
      </c>
      <c r="T120" s="170"/>
      <c r="U120" s="80"/>
      <c r="V120" s="167"/>
      <c r="W120" s="168"/>
      <c r="X120" s="168"/>
      <c r="Y120" s="168"/>
      <c r="Z120" s="168"/>
      <c r="AA120" s="168"/>
      <c r="AB120" s="93"/>
      <c r="AC120" s="174">
        <f t="shared" si="47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48"/>
        <v>0</v>
      </c>
      <c r="AT120" s="174">
        <f t="shared" si="49"/>
        <v>0</v>
      </c>
      <c r="AU120" s="174">
        <f t="shared" si="50"/>
        <v>0</v>
      </c>
      <c r="AV120" s="99"/>
      <c r="AW120" s="106"/>
      <c r="AX120" s="106"/>
      <c r="AY120" s="106"/>
      <c r="AZ120" s="106"/>
      <c r="BA120" s="174">
        <f t="shared" si="51"/>
        <v>0</v>
      </c>
      <c r="BB120" s="178"/>
      <c r="BC120" s="180"/>
      <c r="BD120" s="163" t="str">
        <f t="shared" si="52"/>
        <v>正确</v>
      </c>
    </row>
    <row r="121" s="6" customFormat="1" ht="33" customHeight="1" spans="1:56">
      <c r="A121" s="59">
        <f t="shared" si="54"/>
        <v>117</v>
      </c>
      <c r="B121" s="60"/>
      <c r="C121" s="47"/>
      <c r="D121" s="154"/>
      <c r="E121" s="60"/>
      <c r="F121" s="125">
        <f t="shared" si="45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46"/>
        <v>0</v>
      </c>
      <c r="T121" s="170"/>
      <c r="U121" s="80"/>
      <c r="V121" s="167"/>
      <c r="W121" s="168"/>
      <c r="X121" s="168"/>
      <c r="Y121" s="168"/>
      <c r="Z121" s="168"/>
      <c r="AA121" s="168"/>
      <c r="AB121" s="93"/>
      <c r="AC121" s="174">
        <f t="shared" si="47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48"/>
        <v>0</v>
      </c>
      <c r="AT121" s="174">
        <f t="shared" si="49"/>
        <v>0</v>
      </c>
      <c r="AU121" s="174">
        <f t="shared" si="50"/>
        <v>0</v>
      </c>
      <c r="AV121" s="99"/>
      <c r="AW121" s="106"/>
      <c r="AX121" s="106"/>
      <c r="AY121" s="106"/>
      <c r="AZ121" s="106"/>
      <c r="BA121" s="174">
        <f t="shared" si="51"/>
        <v>0</v>
      </c>
      <c r="BB121" s="178"/>
      <c r="BC121" s="180"/>
      <c r="BD121" s="163" t="str">
        <f t="shared" si="52"/>
        <v>正确</v>
      </c>
    </row>
    <row r="122" s="6" customFormat="1" ht="33" customHeight="1" spans="1:56">
      <c r="A122" s="59">
        <f t="shared" si="54"/>
        <v>118</v>
      </c>
      <c r="B122" s="60"/>
      <c r="C122" s="47"/>
      <c r="D122" s="154"/>
      <c r="E122" s="60"/>
      <c r="F122" s="125">
        <f t="shared" si="45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46"/>
        <v>0</v>
      </c>
      <c r="T122" s="170"/>
      <c r="U122" s="80"/>
      <c r="V122" s="167"/>
      <c r="W122" s="168"/>
      <c r="X122" s="168"/>
      <c r="Y122" s="168"/>
      <c r="Z122" s="168"/>
      <c r="AA122" s="168"/>
      <c r="AB122" s="93"/>
      <c r="AC122" s="174">
        <f t="shared" si="47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48"/>
        <v>0</v>
      </c>
      <c r="AT122" s="174">
        <f t="shared" si="49"/>
        <v>0</v>
      </c>
      <c r="AU122" s="174">
        <f t="shared" si="50"/>
        <v>0</v>
      </c>
      <c r="AV122" s="99"/>
      <c r="AW122" s="106"/>
      <c r="AX122" s="106"/>
      <c r="AY122" s="106"/>
      <c r="AZ122" s="106"/>
      <c r="BA122" s="174">
        <f t="shared" si="51"/>
        <v>0</v>
      </c>
      <c r="BB122" s="178"/>
      <c r="BC122" s="180"/>
      <c r="BD122" s="163" t="str">
        <f t="shared" si="52"/>
        <v>正确</v>
      </c>
    </row>
    <row r="123" s="6" customFormat="1" ht="33" customHeight="1" spans="1:56">
      <c r="A123" s="59">
        <f t="shared" si="54"/>
        <v>119</v>
      </c>
      <c r="B123" s="60"/>
      <c r="C123" s="47"/>
      <c r="D123" s="154"/>
      <c r="E123" s="60"/>
      <c r="F123" s="125">
        <f t="shared" si="45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46"/>
        <v>0</v>
      </c>
      <c r="T123" s="170"/>
      <c r="U123" s="80"/>
      <c r="V123" s="167"/>
      <c r="W123" s="168"/>
      <c r="X123" s="168"/>
      <c r="Y123" s="168"/>
      <c r="Z123" s="168"/>
      <c r="AA123" s="168"/>
      <c r="AB123" s="93"/>
      <c r="AC123" s="174">
        <f t="shared" si="47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48"/>
        <v>0</v>
      </c>
      <c r="AT123" s="174">
        <f t="shared" si="49"/>
        <v>0</v>
      </c>
      <c r="AU123" s="174">
        <f t="shared" si="50"/>
        <v>0</v>
      </c>
      <c r="AV123" s="99"/>
      <c r="AW123" s="106"/>
      <c r="AX123" s="106"/>
      <c r="AY123" s="106"/>
      <c r="AZ123" s="106"/>
      <c r="BA123" s="174">
        <f t="shared" si="51"/>
        <v>0</v>
      </c>
      <c r="BB123" s="178"/>
      <c r="BC123" s="180"/>
      <c r="BD123" s="163" t="str">
        <f t="shared" si="52"/>
        <v>正确</v>
      </c>
    </row>
    <row r="124" s="6" customFormat="1" ht="33" customHeight="1" spans="1:56">
      <c r="A124" s="59">
        <f t="shared" si="54"/>
        <v>120</v>
      </c>
      <c r="B124" s="60"/>
      <c r="C124" s="47"/>
      <c r="D124" s="154"/>
      <c r="E124" s="60"/>
      <c r="F124" s="125">
        <f t="shared" si="45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46"/>
        <v>0</v>
      </c>
      <c r="T124" s="170"/>
      <c r="U124" s="80"/>
      <c r="V124" s="167"/>
      <c r="W124" s="168"/>
      <c r="X124" s="168"/>
      <c r="Y124" s="168"/>
      <c r="Z124" s="168"/>
      <c r="AA124" s="168"/>
      <c r="AB124" s="93"/>
      <c r="AC124" s="174">
        <f t="shared" si="47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48"/>
        <v>0</v>
      </c>
      <c r="AT124" s="174">
        <f t="shared" si="49"/>
        <v>0</v>
      </c>
      <c r="AU124" s="174">
        <f t="shared" si="50"/>
        <v>0</v>
      </c>
      <c r="AV124" s="99"/>
      <c r="AW124" s="106"/>
      <c r="AX124" s="106"/>
      <c r="AY124" s="106"/>
      <c r="AZ124" s="106"/>
      <c r="BA124" s="174">
        <f t="shared" si="51"/>
        <v>0</v>
      </c>
      <c r="BB124" s="178"/>
      <c r="BC124" s="180"/>
      <c r="BD124" s="163" t="str">
        <f t="shared" si="52"/>
        <v>正确</v>
      </c>
    </row>
    <row r="125" s="6" customFormat="1" ht="33" customHeight="1" spans="1:56">
      <c r="A125" s="59">
        <f t="shared" ref="A125:A134" si="55">ROW()-4</f>
        <v>121</v>
      </c>
      <c r="B125" s="60"/>
      <c r="C125" s="47"/>
      <c r="D125" s="154"/>
      <c r="E125" s="60"/>
      <c r="F125" s="125">
        <f t="shared" si="45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46"/>
        <v>0</v>
      </c>
      <c r="T125" s="170"/>
      <c r="U125" s="80"/>
      <c r="V125" s="167"/>
      <c r="W125" s="168"/>
      <c r="X125" s="168"/>
      <c r="Y125" s="168"/>
      <c r="Z125" s="168"/>
      <c r="AA125" s="168"/>
      <c r="AB125" s="93"/>
      <c r="AC125" s="174">
        <f t="shared" si="47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48"/>
        <v>0</v>
      </c>
      <c r="AT125" s="174">
        <f t="shared" si="49"/>
        <v>0</v>
      </c>
      <c r="AU125" s="174">
        <f t="shared" si="50"/>
        <v>0</v>
      </c>
      <c r="AV125" s="99"/>
      <c r="AW125" s="106"/>
      <c r="AX125" s="106"/>
      <c r="AY125" s="106"/>
      <c r="AZ125" s="106"/>
      <c r="BA125" s="174">
        <f t="shared" si="51"/>
        <v>0</v>
      </c>
      <c r="BB125" s="178"/>
      <c r="BC125" s="180"/>
      <c r="BD125" s="163" t="str">
        <f t="shared" si="52"/>
        <v>正确</v>
      </c>
    </row>
    <row r="126" s="6" customFormat="1" ht="33" customHeight="1" spans="1:56">
      <c r="A126" s="59">
        <f t="shared" si="55"/>
        <v>122</v>
      </c>
      <c r="B126" s="60"/>
      <c r="C126" s="47"/>
      <c r="D126" s="154"/>
      <c r="E126" s="60"/>
      <c r="F126" s="125">
        <f t="shared" si="45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46"/>
        <v>0</v>
      </c>
      <c r="T126" s="170"/>
      <c r="U126" s="80"/>
      <c r="V126" s="167"/>
      <c r="W126" s="168"/>
      <c r="X126" s="168"/>
      <c r="Y126" s="168"/>
      <c r="Z126" s="168"/>
      <c r="AA126" s="168"/>
      <c r="AB126" s="93"/>
      <c r="AC126" s="174">
        <f t="shared" si="47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48"/>
        <v>0</v>
      </c>
      <c r="AT126" s="174">
        <f t="shared" si="49"/>
        <v>0</v>
      </c>
      <c r="AU126" s="174">
        <f t="shared" si="50"/>
        <v>0</v>
      </c>
      <c r="AV126" s="99"/>
      <c r="AW126" s="106"/>
      <c r="AX126" s="106"/>
      <c r="AY126" s="106"/>
      <c r="AZ126" s="106"/>
      <c r="BA126" s="174">
        <f t="shared" si="51"/>
        <v>0</v>
      </c>
      <c r="BB126" s="178"/>
      <c r="BC126" s="180"/>
      <c r="BD126" s="163" t="str">
        <f t="shared" si="52"/>
        <v>正确</v>
      </c>
    </row>
    <row r="127" s="6" customFormat="1" ht="33" customHeight="1" spans="1:56">
      <c r="A127" s="59">
        <f t="shared" si="55"/>
        <v>123</v>
      </c>
      <c r="B127" s="60"/>
      <c r="C127" s="47"/>
      <c r="D127" s="154"/>
      <c r="E127" s="60"/>
      <c r="F127" s="125">
        <f t="shared" si="45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46"/>
        <v>0</v>
      </c>
      <c r="T127" s="170"/>
      <c r="U127" s="80"/>
      <c r="V127" s="167"/>
      <c r="W127" s="168"/>
      <c r="X127" s="168"/>
      <c r="Y127" s="168"/>
      <c r="Z127" s="168"/>
      <c r="AA127" s="168"/>
      <c r="AB127" s="93"/>
      <c r="AC127" s="174">
        <f t="shared" si="47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48"/>
        <v>0</v>
      </c>
      <c r="AT127" s="174">
        <f t="shared" si="49"/>
        <v>0</v>
      </c>
      <c r="AU127" s="174">
        <f t="shared" si="50"/>
        <v>0</v>
      </c>
      <c r="AV127" s="99"/>
      <c r="AW127" s="106"/>
      <c r="AX127" s="106"/>
      <c r="AY127" s="106"/>
      <c r="AZ127" s="106"/>
      <c r="BA127" s="174">
        <f t="shared" si="51"/>
        <v>0</v>
      </c>
      <c r="BB127" s="178"/>
      <c r="BC127" s="180"/>
      <c r="BD127" s="163" t="str">
        <f t="shared" si="52"/>
        <v>正确</v>
      </c>
    </row>
    <row r="128" s="6" customFormat="1" ht="33" customHeight="1" spans="1:56">
      <c r="A128" s="59">
        <f t="shared" si="55"/>
        <v>124</v>
      </c>
      <c r="B128" s="60"/>
      <c r="C128" s="47"/>
      <c r="D128" s="154"/>
      <c r="E128" s="60"/>
      <c r="F128" s="125">
        <f t="shared" si="45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46"/>
        <v>0</v>
      </c>
      <c r="T128" s="170"/>
      <c r="U128" s="80"/>
      <c r="V128" s="167"/>
      <c r="W128" s="168"/>
      <c r="X128" s="168"/>
      <c r="Y128" s="168"/>
      <c r="Z128" s="168"/>
      <c r="AA128" s="168"/>
      <c r="AB128" s="93"/>
      <c r="AC128" s="174">
        <f t="shared" si="47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48"/>
        <v>0</v>
      </c>
      <c r="AT128" s="174">
        <f t="shared" si="49"/>
        <v>0</v>
      </c>
      <c r="AU128" s="174">
        <f t="shared" si="50"/>
        <v>0</v>
      </c>
      <c r="AV128" s="99"/>
      <c r="AW128" s="106"/>
      <c r="AX128" s="106"/>
      <c r="AY128" s="106"/>
      <c r="AZ128" s="106"/>
      <c r="BA128" s="174">
        <f t="shared" si="51"/>
        <v>0</v>
      </c>
      <c r="BB128" s="178"/>
      <c r="BC128" s="180"/>
      <c r="BD128" s="163" t="str">
        <f t="shared" si="52"/>
        <v>正确</v>
      </c>
    </row>
    <row r="129" s="6" customFormat="1" ht="33" customHeight="1" spans="1:56">
      <c r="A129" s="59">
        <f t="shared" si="55"/>
        <v>125</v>
      </c>
      <c r="B129" s="60"/>
      <c r="C129" s="47"/>
      <c r="D129" s="154"/>
      <c r="E129" s="60"/>
      <c r="F129" s="125">
        <f t="shared" si="45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46"/>
        <v>0</v>
      </c>
      <c r="T129" s="170"/>
      <c r="U129" s="80"/>
      <c r="V129" s="167"/>
      <c r="W129" s="168"/>
      <c r="X129" s="168"/>
      <c r="Y129" s="168"/>
      <c r="Z129" s="168"/>
      <c r="AA129" s="168"/>
      <c r="AB129" s="93"/>
      <c r="AC129" s="174">
        <f t="shared" si="47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48"/>
        <v>0</v>
      </c>
      <c r="AT129" s="174">
        <f t="shared" si="49"/>
        <v>0</v>
      </c>
      <c r="AU129" s="174">
        <f t="shared" si="50"/>
        <v>0</v>
      </c>
      <c r="AV129" s="99"/>
      <c r="AW129" s="106"/>
      <c r="AX129" s="106"/>
      <c r="AY129" s="106"/>
      <c r="AZ129" s="106"/>
      <c r="BA129" s="174">
        <f t="shared" si="51"/>
        <v>0</v>
      </c>
      <c r="BB129" s="178"/>
      <c r="BC129" s="180"/>
      <c r="BD129" s="163" t="str">
        <f t="shared" si="52"/>
        <v>正确</v>
      </c>
    </row>
    <row r="130" s="6" customFormat="1" ht="33" customHeight="1" spans="1:56">
      <c r="A130" s="59">
        <f t="shared" si="55"/>
        <v>126</v>
      </c>
      <c r="B130" s="60"/>
      <c r="C130" s="47"/>
      <c r="D130" s="154"/>
      <c r="E130" s="60"/>
      <c r="F130" s="125">
        <f t="shared" si="45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46"/>
        <v>0</v>
      </c>
      <c r="T130" s="170"/>
      <c r="U130" s="80"/>
      <c r="V130" s="167"/>
      <c r="W130" s="168"/>
      <c r="X130" s="168"/>
      <c r="Y130" s="168"/>
      <c r="Z130" s="168"/>
      <c r="AA130" s="168"/>
      <c r="AB130" s="93"/>
      <c r="AC130" s="174">
        <f t="shared" si="47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48"/>
        <v>0</v>
      </c>
      <c r="AT130" s="174">
        <f t="shared" si="49"/>
        <v>0</v>
      </c>
      <c r="AU130" s="174">
        <f t="shared" si="50"/>
        <v>0</v>
      </c>
      <c r="AV130" s="99"/>
      <c r="AW130" s="106"/>
      <c r="AX130" s="106"/>
      <c r="AY130" s="106"/>
      <c r="AZ130" s="106"/>
      <c r="BA130" s="174">
        <f t="shared" si="51"/>
        <v>0</v>
      </c>
      <c r="BB130" s="178"/>
      <c r="BC130" s="180"/>
      <c r="BD130" s="163" t="str">
        <f t="shared" si="52"/>
        <v>正确</v>
      </c>
    </row>
    <row r="131" s="6" customFormat="1" ht="33" customHeight="1" spans="1:56">
      <c r="A131" s="59">
        <f t="shared" si="55"/>
        <v>127</v>
      </c>
      <c r="B131" s="60"/>
      <c r="C131" s="47"/>
      <c r="D131" s="154"/>
      <c r="E131" s="60"/>
      <c r="F131" s="125">
        <f t="shared" si="45"/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si="46"/>
        <v>0</v>
      </c>
      <c r="T131" s="170"/>
      <c r="U131" s="80"/>
      <c r="V131" s="167"/>
      <c r="W131" s="168"/>
      <c r="X131" s="168"/>
      <c r="Y131" s="168"/>
      <c r="Z131" s="168"/>
      <c r="AA131" s="168"/>
      <c r="AB131" s="93"/>
      <c r="AC131" s="174">
        <f t="shared" si="47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si="48"/>
        <v>0</v>
      </c>
      <c r="AT131" s="174">
        <f t="shared" si="49"/>
        <v>0</v>
      </c>
      <c r="AU131" s="174">
        <f t="shared" si="50"/>
        <v>0</v>
      </c>
      <c r="AV131" s="99"/>
      <c r="AW131" s="106"/>
      <c r="AX131" s="106"/>
      <c r="AY131" s="106"/>
      <c r="AZ131" s="106"/>
      <c r="BA131" s="174">
        <f t="shared" si="51"/>
        <v>0</v>
      </c>
      <c r="BB131" s="178"/>
      <c r="BC131" s="180"/>
      <c r="BD131" s="163" t="str">
        <f t="shared" si="52"/>
        <v>正确</v>
      </c>
    </row>
    <row r="132" s="6" customFormat="1" ht="33" customHeight="1" spans="1:56">
      <c r="A132" s="59">
        <f t="shared" si="55"/>
        <v>128</v>
      </c>
      <c r="B132" s="60"/>
      <c r="C132" s="47"/>
      <c r="D132" s="154"/>
      <c r="E132" s="60"/>
      <c r="F132" s="125">
        <f t="shared" si="45"/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si="46"/>
        <v>0</v>
      </c>
      <c r="T132" s="170"/>
      <c r="U132" s="80"/>
      <c r="V132" s="167"/>
      <c r="W132" s="168"/>
      <c r="X132" s="168"/>
      <c r="Y132" s="168"/>
      <c r="Z132" s="168"/>
      <c r="AA132" s="168"/>
      <c r="AB132" s="93"/>
      <c r="AC132" s="174">
        <f t="shared" si="47"/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si="48"/>
        <v>0</v>
      </c>
      <c r="AT132" s="174">
        <f t="shared" si="49"/>
        <v>0</v>
      </c>
      <c r="AU132" s="174">
        <f t="shared" si="50"/>
        <v>0</v>
      </c>
      <c r="AV132" s="99"/>
      <c r="AW132" s="106"/>
      <c r="AX132" s="106"/>
      <c r="AY132" s="106"/>
      <c r="AZ132" s="106"/>
      <c r="BA132" s="174">
        <f t="shared" si="51"/>
        <v>0</v>
      </c>
      <c r="BB132" s="178"/>
      <c r="BC132" s="180"/>
      <c r="BD132" s="163" t="str">
        <f t="shared" si="52"/>
        <v>正确</v>
      </c>
    </row>
    <row r="133" s="6" customFormat="1" ht="33" customHeight="1" spans="1:56">
      <c r="A133" s="59">
        <f t="shared" si="55"/>
        <v>129</v>
      </c>
      <c r="B133" s="60"/>
      <c r="C133" s="47"/>
      <c r="D133" s="154"/>
      <c r="E133" s="60"/>
      <c r="F133" s="125">
        <f t="shared" ref="F133:F163" si="56">IF($C$2-D133+1&lt;$E$2,$C$2-D133+1,$E$2)</f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ref="S133:S163" si="57">P133+Q133-R133</f>
        <v>0</v>
      </c>
      <c r="T133" s="170"/>
      <c r="U133" s="80"/>
      <c r="V133" s="167"/>
      <c r="W133" s="168"/>
      <c r="X133" s="168"/>
      <c r="Y133" s="168"/>
      <c r="Z133" s="168"/>
      <c r="AA133" s="168"/>
      <c r="AB133" s="93"/>
      <c r="AC133" s="174">
        <f t="shared" ref="AC133:AC163" si="58">IF(G133="是",30,0)</f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ref="AS133:AS163" si="59">IFERROR(U133/$E$2*2*H133+I133*2,0)</f>
        <v>0</v>
      </c>
      <c r="AT133" s="174">
        <f t="shared" ref="AT133:AT163" si="60">IFERROR(U133/$E$2*(J133+K133*0.2+L133+M133*0.5),0)</f>
        <v>0</v>
      </c>
      <c r="AU133" s="174">
        <f t="shared" ref="AU133:AU163" si="61">ROUND(SUM(V133:AP133)-SUM(AQ133:AT133),2)</f>
        <v>0</v>
      </c>
      <c r="AV133" s="99"/>
      <c r="AW133" s="106"/>
      <c r="AX133" s="106"/>
      <c r="AY133" s="106"/>
      <c r="AZ133" s="106"/>
      <c r="BA133" s="174">
        <f t="shared" ref="BA133:BA163" si="62">ROUND(AU133-SUM(AV133:AZ133),2)</f>
        <v>0</v>
      </c>
      <c r="BB133" s="178"/>
      <c r="BC133" s="180"/>
      <c r="BD133" s="163" t="str">
        <f t="shared" ref="BD133:BD163" si="63">IF(U133-SUM(V133:AB133)=0,"正确","错误")</f>
        <v>正确</v>
      </c>
    </row>
    <row r="134" s="6" customFormat="1" ht="33" customHeight="1" spans="1:56">
      <c r="A134" s="59">
        <f t="shared" si="55"/>
        <v>130</v>
      </c>
      <c r="B134" s="60"/>
      <c r="C134" s="47"/>
      <c r="D134" s="154"/>
      <c r="E134" s="60"/>
      <c r="F134" s="125">
        <f t="shared" si="56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57"/>
        <v>0</v>
      </c>
      <c r="T134" s="170"/>
      <c r="U134" s="80"/>
      <c r="V134" s="167"/>
      <c r="W134" s="168"/>
      <c r="X134" s="168"/>
      <c r="Y134" s="168"/>
      <c r="Z134" s="168"/>
      <c r="AA134" s="168"/>
      <c r="AB134" s="93"/>
      <c r="AC134" s="174">
        <f t="shared" si="58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59"/>
        <v>0</v>
      </c>
      <c r="AT134" s="174">
        <f t="shared" si="60"/>
        <v>0</v>
      </c>
      <c r="AU134" s="174">
        <f t="shared" si="61"/>
        <v>0</v>
      </c>
      <c r="AV134" s="99"/>
      <c r="AW134" s="106"/>
      <c r="AX134" s="106"/>
      <c r="AY134" s="106"/>
      <c r="AZ134" s="106"/>
      <c r="BA134" s="174">
        <f t="shared" si="62"/>
        <v>0</v>
      </c>
      <c r="BB134" s="178"/>
      <c r="BC134" s="180"/>
      <c r="BD134" s="163" t="str">
        <f t="shared" si="63"/>
        <v>正确</v>
      </c>
    </row>
    <row r="135" s="6" customFormat="1" ht="33" customHeight="1" spans="1:56">
      <c r="A135" s="59">
        <f t="shared" ref="A135:A144" si="64">ROW()-4</f>
        <v>131</v>
      </c>
      <c r="B135" s="60"/>
      <c r="C135" s="47"/>
      <c r="D135" s="154"/>
      <c r="E135" s="60"/>
      <c r="F135" s="125">
        <f t="shared" si="56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57"/>
        <v>0</v>
      </c>
      <c r="T135" s="170"/>
      <c r="U135" s="80"/>
      <c r="V135" s="167"/>
      <c r="W135" s="168"/>
      <c r="X135" s="168"/>
      <c r="Y135" s="168"/>
      <c r="Z135" s="168"/>
      <c r="AA135" s="168"/>
      <c r="AB135" s="93"/>
      <c r="AC135" s="174">
        <f t="shared" si="58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59"/>
        <v>0</v>
      </c>
      <c r="AT135" s="174">
        <f t="shared" si="60"/>
        <v>0</v>
      </c>
      <c r="AU135" s="174">
        <f t="shared" si="61"/>
        <v>0</v>
      </c>
      <c r="AV135" s="99"/>
      <c r="AW135" s="106"/>
      <c r="AX135" s="106"/>
      <c r="AY135" s="106"/>
      <c r="AZ135" s="106"/>
      <c r="BA135" s="174">
        <f t="shared" si="62"/>
        <v>0</v>
      </c>
      <c r="BB135" s="178"/>
      <c r="BC135" s="180"/>
      <c r="BD135" s="163" t="str">
        <f t="shared" si="63"/>
        <v>正确</v>
      </c>
    </row>
    <row r="136" s="6" customFormat="1" ht="33" customHeight="1" spans="1:56">
      <c r="A136" s="59">
        <f t="shared" si="64"/>
        <v>132</v>
      </c>
      <c r="B136" s="60"/>
      <c r="C136" s="47"/>
      <c r="D136" s="154"/>
      <c r="E136" s="60"/>
      <c r="F136" s="125">
        <f t="shared" si="56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57"/>
        <v>0</v>
      </c>
      <c r="T136" s="170"/>
      <c r="U136" s="80"/>
      <c r="V136" s="167"/>
      <c r="W136" s="168"/>
      <c r="X136" s="168"/>
      <c r="Y136" s="168"/>
      <c r="Z136" s="168"/>
      <c r="AA136" s="168"/>
      <c r="AB136" s="93"/>
      <c r="AC136" s="174">
        <f t="shared" si="58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59"/>
        <v>0</v>
      </c>
      <c r="AT136" s="174">
        <f t="shared" si="60"/>
        <v>0</v>
      </c>
      <c r="AU136" s="174">
        <f t="shared" si="61"/>
        <v>0</v>
      </c>
      <c r="AV136" s="99"/>
      <c r="AW136" s="106"/>
      <c r="AX136" s="106"/>
      <c r="AY136" s="106"/>
      <c r="AZ136" s="106"/>
      <c r="BA136" s="174">
        <f t="shared" si="62"/>
        <v>0</v>
      </c>
      <c r="BB136" s="178"/>
      <c r="BC136" s="180"/>
      <c r="BD136" s="163" t="str">
        <f t="shared" si="63"/>
        <v>正确</v>
      </c>
    </row>
    <row r="137" s="6" customFormat="1" ht="33" customHeight="1" spans="1:56">
      <c r="A137" s="59">
        <f t="shared" si="64"/>
        <v>133</v>
      </c>
      <c r="B137" s="60"/>
      <c r="C137" s="47"/>
      <c r="D137" s="154"/>
      <c r="E137" s="60"/>
      <c r="F137" s="125">
        <f t="shared" si="56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57"/>
        <v>0</v>
      </c>
      <c r="T137" s="170"/>
      <c r="U137" s="80"/>
      <c r="V137" s="167"/>
      <c r="W137" s="168"/>
      <c r="X137" s="168"/>
      <c r="Y137" s="168"/>
      <c r="Z137" s="168"/>
      <c r="AA137" s="168"/>
      <c r="AB137" s="93"/>
      <c r="AC137" s="174">
        <f t="shared" si="58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59"/>
        <v>0</v>
      </c>
      <c r="AT137" s="174">
        <f t="shared" si="60"/>
        <v>0</v>
      </c>
      <c r="AU137" s="174">
        <f t="shared" si="61"/>
        <v>0</v>
      </c>
      <c r="AV137" s="99"/>
      <c r="AW137" s="106"/>
      <c r="AX137" s="106"/>
      <c r="AY137" s="106"/>
      <c r="AZ137" s="106"/>
      <c r="BA137" s="174">
        <f t="shared" si="62"/>
        <v>0</v>
      </c>
      <c r="BB137" s="178"/>
      <c r="BC137" s="180"/>
      <c r="BD137" s="163" t="str">
        <f t="shared" si="63"/>
        <v>正确</v>
      </c>
    </row>
    <row r="138" s="6" customFormat="1" ht="33" customHeight="1" spans="1:56">
      <c r="A138" s="59">
        <f t="shared" si="64"/>
        <v>134</v>
      </c>
      <c r="B138" s="60"/>
      <c r="C138" s="47"/>
      <c r="D138" s="154"/>
      <c r="E138" s="60"/>
      <c r="F138" s="125">
        <f t="shared" si="56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57"/>
        <v>0</v>
      </c>
      <c r="T138" s="170"/>
      <c r="U138" s="80"/>
      <c r="V138" s="167"/>
      <c r="W138" s="168"/>
      <c r="X138" s="168"/>
      <c r="Y138" s="168"/>
      <c r="Z138" s="168"/>
      <c r="AA138" s="168"/>
      <c r="AB138" s="93"/>
      <c r="AC138" s="174">
        <f t="shared" si="58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175">
        <f t="shared" si="59"/>
        <v>0</v>
      </c>
      <c r="AT138" s="174">
        <f t="shared" si="60"/>
        <v>0</v>
      </c>
      <c r="AU138" s="174">
        <f t="shared" si="61"/>
        <v>0</v>
      </c>
      <c r="AV138" s="99"/>
      <c r="AW138" s="106"/>
      <c r="AX138" s="106"/>
      <c r="AY138" s="106"/>
      <c r="AZ138" s="106"/>
      <c r="BA138" s="174">
        <f t="shared" si="62"/>
        <v>0</v>
      </c>
      <c r="BB138" s="178"/>
      <c r="BC138" s="180"/>
      <c r="BD138" s="163" t="str">
        <f t="shared" si="63"/>
        <v>正确</v>
      </c>
    </row>
    <row r="139" s="6" customFormat="1" ht="33" customHeight="1" spans="1:56">
      <c r="A139" s="59">
        <f t="shared" si="64"/>
        <v>135</v>
      </c>
      <c r="B139" s="60"/>
      <c r="C139" s="47"/>
      <c r="D139" s="154"/>
      <c r="E139" s="60"/>
      <c r="F139" s="125">
        <f t="shared" si="56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57"/>
        <v>0</v>
      </c>
      <c r="T139" s="170"/>
      <c r="U139" s="80"/>
      <c r="V139" s="167"/>
      <c r="W139" s="168"/>
      <c r="X139" s="168"/>
      <c r="Y139" s="168"/>
      <c r="Z139" s="168"/>
      <c r="AA139" s="168"/>
      <c r="AB139" s="93"/>
      <c r="AC139" s="174">
        <f t="shared" si="58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175">
        <f t="shared" si="59"/>
        <v>0</v>
      </c>
      <c r="AT139" s="174">
        <f t="shared" si="60"/>
        <v>0</v>
      </c>
      <c r="AU139" s="174">
        <f t="shared" si="61"/>
        <v>0</v>
      </c>
      <c r="AV139" s="99"/>
      <c r="AW139" s="106"/>
      <c r="AX139" s="106"/>
      <c r="AY139" s="106"/>
      <c r="AZ139" s="106"/>
      <c r="BA139" s="174">
        <f t="shared" si="62"/>
        <v>0</v>
      </c>
      <c r="BB139" s="178"/>
      <c r="BC139" s="180"/>
      <c r="BD139" s="163" t="str">
        <f t="shared" si="63"/>
        <v>正确</v>
      </c>
    </row>
    <row r="140" s="6" customFormat="1" ht="33" customHeight="1" spans="1:56">
      <c r="A140" s="59">
        <f t="shared" si="64"/>
        <v>136</v>
      </c>
      <c r="B140" s="60"/>
      <c r="C140" s="47"/>
      <c r="D140" s="154"/>
      <c r="E140" s="60"/>
      <c r="F140" s="125">
        <f t="shared" si="56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57"/>
        <v>0</v>
      </c>
      <c r="T140" s="170"/>
      <c r="U140" s="80"/>
      <c r="V140" s="167"/>
      <c r="W140" s="168"/>
      <c r="X140" s="168"/>
      <c r="Y140" s="168"/>
      <c r="Z140" s="168"/>
      <c r="AA140" s="168"/>
      <c r="AB140" s="93"/>
      <c r="AC140" s="174">
        <f t="shared" si="58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59"/>
        <v>0</v>
      </c>
      <c r="AT140" s="174">
        <f t="shared" si="60"/>
        <v>0</v>
      </c>
      <c r="AU140" s="174">
        <f t="shared" si="61"/>
        <v>0</v>
      </c>
      <c r="AV140" s="99"/>
      <c r="AW140" s="106"/>
      <c r="AX140" s="106"/>
      <c r="AY140" s="106"/>
      <c r="AZ140" s="106"/>
      <c r="BA140" s="174">
        <f t="shared" si="62"/>
        <v>0</v>
      </c>
      <c r="BB140" s="178"/>
      <c r="BC140" s="180"/>
      <c r="BD140" s="163" t="str">
        <f t="shared" si="63"/>
        <v>正确</v>
      </c>
    </row>
    <row r="141" s="6" customFormat="1" ht="33" customHeight="1" spans="1:56">
      <c r="A141" s="59">
        <f t="shared" si="64"/>
        <v>137</v>
      </c>
      <c r="B141" s="60"/>
      <c r="C141" s="47"/>
      <c r="D141" s="154"/>
      <c r="E141" s="60"/>
      <c r="F141" s="125">
        <f t="shared" si="56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57"/>
        <v>0</v>
      </c>
      <c r="T141" s="170"/>
      <c r="U141" s="80"/>
      <c r="V141" s="167"/>
      <c r="W141" s="168"/>
      <c r="X141" s="168"/>
      <c r="Y141" s="168"/>
      <c r="Z141" s="168"/>
      <c r="AA141" s="168"/>
      <c r="AB141" s="93"/>
      <c r="AC141" s="174">
        <f t="shared" si="58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59"/>
        <v>0</v>
      </c>
      <c r="AT141" s="174">
        <f t="shared" si="60"/>
        <v>0</v>
      </c>
      <c r="AU141" s="174">
        <f t="shared" si="61"/>
        <v>0</v>
      </c>
      <c r="AV141" s="99"/>
      <c r="AW141" s="106"/>
      <c r="AX141" s="106"/>
      <c r="AY141" s="106"/>
      <c r="AZ141" s="106"/>
      <c r="BA141" s="174">
        <f t="shared" si="62"/>
        <v>0</v>
      </c>
      <c r="BB141" s="178"/>
      <c r="BC141" s="180"/>
      <c r="BD141" s="163" t="str">
        <f t="shared" si="63"/>
        <v>正确</v>
      </c>
    </row>
    <row r="142" s="6" customFormat="1" ht="33" customHeight="1" spans="1:56">
      <c r="A142" s="59">
        <f t="shared" si="64"/>
        <v>138</v>
      </c>
      <c r="B142" s="60"/>
      <c r="C142" s="47"/>
      <c r="D142" s="154"/>
      <c r="E142" s="60"/>
      <c r="F142" s="125">
        <f t="shared" si="56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57"/>
        <v>0</v>
      </c>
      <c r="T142" s="170"/>
      <c r="U142" s="80"/>
      <c r="V142" s="167"/>
      <c r="W142" s="168"/>
      <c r="X142" s="168"/>
      <c r="Y142" s="168"/>
      <c r="Z142" s="168"/>
      <c r="AA142" s="168"/>
      <c r="AB142" s="93"/>
      <c r="AC142" s="174">
        <f t="shared" si="58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59"/>
        <v>0</v>
      </c>
      <c r="AT142" s="174">
        <f t="shared" si="60"/>
        <v>0</v>
      </c>
      <c r="AU142" s="174">
        <f t="shared" si="61"/>
        <v>0</v>
      </c>
      <c r="AV142" s="99"/>
      <c r="AW142" s="106"/>
      <c r="AX142" s="106"/>
      <c r="AY142" s="106"/>
      <c r="AZ142" s="106"/>
      <c r="BA142" s="174">
        <f t="shared" si="62"/>
        <v>0</v>
      </c>
      <c r="BB142" s="178"/>
      <c r="BC142" s="180"/>
      <c r="BD142" s="163" t="str">
        <f t="shared" si="63"/>
        <v>正确</v>
      </c>
    </row>
    <row r="143" s="6" customFormat="1" ht="33" customHeight="1" spans="1:56">
      <c r="A143" s="59">
        <f t="shared" si="64"/>
        <v>139</v>
      </c>
      <c r="B143" s="60"/>
      <c r="C143" s="47"/>
      <c r="D143" s="154"/>
      <c r="E143" s="60"/>
      <c r="F143" s="125">
        <f t="shared" si="56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57"/>
        <v>0</v>
      </c>
      <c r="T143" s="170"/>
      <c r="U143" s="80"/>
      <c r="V143" s="167"/>
      <c r="W143" s="168"/>
      <c r="X143" s="168"/>
      <c r="Y143" s="168"/>
      <c r="Z143" s="168"/>
      <c r="AA143" s="168"/>
      <c r="AB143" s="93"/>
      <c r="AC143" s="174">
        <f t="shared" si="58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59"/>
        <v>0</v>
      </c>
      <c r="AT143" s="174">
        <f t="shared" si="60"/>
        <v>0</v>
      </c>
      <c r="AU143" s="174">
        <f t="shared" si="61"/>
        <v>0</v>
      </c>
      <c r="AV143" s="99"/>
      <c r="AW143" s="106"/>
      <c r="AX143" s="106"/>
      <c r="AY143" s="106"/>
      <c r="AZ143" s="106"/>
      <c r="BA143" s="174">
        <f t="shared" si="62"/>
        <v>0</v>
      </c>
      <c r="BB143" s="178"/>
      <c r="BC143" s="180"/>
      <c r="BD143" s="163" t="str">
        <f t="shared" si="63"/>
        <v>正确</v>
      </c>
    </row>
    <row r="144" s="6" customFormat="1" ht="33" customHeight="1" spans="1:56">
      <c r="A144" s="59">
        <f t="shared" si="64"/>
        <v>140</v>
      </c>
      <c r="B144" s="60"/>
      <c r="C144" s="47"/>
      <c r="D144" s="154"/>
      <c r="E144" s="60"/>
      <c r="F144" s="125">
        <f t="shared" si="56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57"/>
        <v>0</v>
      </c>
      <c r="T144" s="170"/>
      <c r="U144" s="80"/>
      <c r="V144" s="167"/>
      <c r="W144" s="168"/>
      <c r="X144" s="168"/>
      <c r="Y144" s="168"/>
      <c r="Z144" s="168"/>
      <c r="AA144" s="168"/>
      <c r="AB144" s="93"/>
      <c r="AC144" s="174">
        <f t="shared" si="58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59"/>
        <v>0</v>
      </c>
      <c r="AT144" s="174">
        <f t="shared" si="60"/>
        <v>0</v>
      </c>
      <c r="AU144" s="174">
        <f t="shared" si="61"/>
        <v>0</v>
      </c>
      <c r="AV144" s="99"/>
      <c r="AW144" s="106"/>
      <c r="AX144" s="106"/>
      <c r="AY144" s="106"/>
      <c r="AZ144" s="106"/>
      <c r="BA144" s="174">
        <f t="shared" si="62"/>
        <v>0</v>
      </c>
      <c r="BB144" s="178"/>
      <c r="BC144" s="180"/>
      <c r="BD144" s="163" t="str">
        <f t="shared" si="63"/>
        <v>正确</v>
      </c>
    </row>
    <row r="145" s="6" customFormat="1" ht="33" customHeight="1" spans="1:56">
      <c r="A145" s="59">
        <f t="shared" ref="A145:A154" si="65">ROW()-4</f>
        <v>141</v>
      </c>
      <c r="B145" s="60"/>
      <c r="C145" s="47"/>
      <c r="D145" s="154"/>
      <c r="E145" s="60"/>
      <c r="F145" s="125">
        <f t="shared" si="56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57"/>
        <v>0</v>
      </c>
      <c r="T145" s="170"/>
      <c r="U145" s="80"/>
      <c r="V145" s="167"/>
      <c r="W145" s="168"/>
      <c r="X145" s="168"/>
      <c r="Y145" s="168"/>
      <c r="Z145" s="168"/>
      <c r="AA145" s="168"/>
      <c r="AB145" s="93"/>
      <c r="AC145" s="174">
        <f t="shared" si="58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59"/>
        <v>0</v>
      </c>
      <c r="AT145" s="174">
        <f t="shared" si="60"/>
        <v>0</v>
      </c>
      <c r="AU145" s="174">
        <f t="shared" si="61"/>
        <v>0</v>
      </c>
      <c r="AV145" s="99"/>
      <c r="AW145" s="106"/>
      <c r="AX145" s="106"/>
      <c r="AY145" s="106"/>
      <c r="AZ145" s="106"/>
      <c r="BA145" s="174">
        <f t="shared" si="62"/>
        <v>0</v>
      </c>
      <c r="BB145" s="178"/>
      <c r="BC145" s="180"/>
      <c r="BD145" s="163" t="str">
        <f t="shared" si="63"/>
        <v>正确</v>
      </c>
    </row>
    <row r="146" s="6" customFormat="1" ht="33" customHeight="1" spans="1:56">
      <c r="A146" s="59">
        <f t="shared" si="65"/>
        <v>142</v>
      </c>
      <c r="B146" s="60"/>
      <c r="C146" s="47"/>
      <c r="D146" s="154"/>
      <c r="E146" s="60"/>
      <c r="F146" s="125">
        <f t="shared" si="56"/>
        <v>30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57"/>
        <v>0</v>
      </c>
      <c r="T146" s="170"/>
      <c r="U146" s="80"/>
      <c r="V146" s="167"/>
      <c r="W146" s="168"/>
      <c r="X146" s="168"/>
      <c r="Y146" s="168"/>
      <c r="Z146" s="168"/>
      <c r="AA146" s="168"/>
      <c r="AB146" s="93"/>
      <c r="AC146" s="174">
        <f t="shared" si="58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59"/>
        <v>0</v>
      </c>
      <c r="AT146" s="174">
        <f t="shared" si="60"/>
        <v>0</v>
      </c>
      <c r="AU146" s="174">
        <f t="shared" si="61"/>
        <v>0</v>
      </c>
      <c r="AV146" s="99"/>
      <c r="AW146" s="106"/>
      <c r="AX146" s="106"/>
      <c r="AY146" s="106"/>
      <c r="AZ146" s="106"/>
      <c r="BA146" s="174">
        <f t="shared" si="62"/>
        <v>0</v>
      </c>
      <c r="BB146" s="178"/>
      <c r="BC146" s="180"/>
      <c r="BD146" s="163" t="str">
        <f t="shared" si="63"/>
        <v>正确</v>
      </c>
    </row>
    <row r="147" s="6" customFormat="1" ht="33" customHeight="1" spans="1:56">
      <c r="A147" s="59">
        <f t="shared" si="65"/>
        <v>143</v>
      </c>
      <c r="B147" s="60"/>
      <c r="C147" s="47"/>
      <c r="D147" s="154"/>
      <c r="E147" s="60"/>
      <c r="F147" s="125">
        <f t="shared" si="56"/>
        <v>30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57"/>
        <v>0</v>
      </c>
      <c r="T147" s="170"/>
      <c r="U147" s="80"/>
      <c r="V147" s="167"/>
      <c r="W147" s="168"/>
      <c r="X147" s="168"/>
      <c r="Y147" s="168"/>
      <c r="Z147" s="168"/>
      <c r="AA147" s="168"/>
      <c r="AB147" s="93"/>
      <c r="AC147" s="174">
        <f t="shared" si="58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59"/>
        <v>0</v>
      </c>
      <c r="AT147" s="174">
        <f t="shared" si="60"/>
        <v>0</v>
      </c>
      <c r="AU147" s="174">
        <f t="shared" si="61"/>
        <v>0</v>
      </c>
      <c r="AV147" s="99"/>
      <c r="AW147" s="106"/>
      <c r="AX147" s="106"/>
      <c r="AY147" s="106"/>
      <c r="AZ147" s="106"/>
      <c r="BA147" s="174">
        <f t="shared" si="62"/>
        <v>0</v>
      </c>
      <c r="BB147" s="178"/>
      <c r="BC147" s="180"/>
      <c r="BD147" s="163" t="str">
        <f t="shared" si="63"/>
        <v>正确</v>
      </c>
    </row>
    <row r="148" s="6" customFormat="1" ht="33" customHeight="1" spans="1:56">
      <c r="A148" s="59">
        <f t="shared" si="65"/>
        <v>144</v>
      </c>
      <c r="B148" s="60"/>
      <c r="C148" s="47"/>
      <c r="D148" s="154"/>
      <c r="E148" s="60"/>
      <c r="F148" s="125">
        <f t="shared" si="56"/>
        <v>30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57"/>
        <v>0</v>
      </c>
      <c r="T148" s="170"/>
      <c r="U148" s="80"/>
      <c r="V148" s="167"/>
      <c r="W148" s="168"/>
      <c r="X148" s="168"/>
      <c r="Y148" s="168"/>
      <c r="Z148" s="168"/>
      <c r="AA148" s="168"/>
      <c r="AB148" s="93"/>
      <c r="AC148" s="174">
        <f t="shared" si="58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59"/>
        <v>0</v>
      </c>
      <c r="AT148" s="174">
        <f t="shared" si="60"/>
        <v>0</v>
      </c>
      <c r="AU148" s="174">
        <f t="shared" si="61"/>
        <v>0</v>
      </c>
      <c r="AV148" s="99"/>
      <c r="AW148" s="106"/>
      <c r="AX148" s="106"/>
      <c r="AY148" s="106"/>
      <c r="AZ148" s="106"/>
      <c r="BA148" s="174">
        <f t="shared" si="62"/>
        <v>0</v>
      </c>
      <c r="BB148" s="178"/>
      <c r="BC148" s="180"/>
      <c r="BD148" s="163" t="str">
        <f t="shared" si="63"/>
        <v>正确</v>
      </c>
    </row>
    <row r="149" s="6" customFormat="1" ht="33" customHeight="1" spans="1:56">
      <c r="A149" s="59">
        <f t="shared" si="65"/>
        <v>145</v>
      </c>
      <c r="B149" s="60"/>
      <c r="C149" s="47"/>
      <c r="D149" s="154"/>
      <c r="E149" s="60"/>
      <c r="F149" s="125">
        <f t="shared" si="56"/>
        <v>30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57"/>
        <v>0</v>
      </c>
      <c r="T149" s="170"/>
      <c r="U149" s="80"/>
      <c r="V149" s="167"/>
      <c r="W149" s="168"/>
      <c r="X149" s="168"/>
      <c r="Y149" s="168"/>
      <c r="Z149" s="168"/>
      <c r="AA149" s="168"/>
      <c r="AB149" s="93"/>
      <c r="AC149" s="174">
        <f t="shared" si="58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59"/>
        <v>0</v>
      </c>
      <c r="AT149" s="174">
        <f t="shared" si="60"/>
        <v>0</v>
      </c>
      <c r="AU149" s="174">
        <f t="shared" si="61"/>
        <v>0</v>
      </c>
      <c r="AV149" s="99"/>
      <c r="AW149" s="106"/>
      <c r="AX149" s="106"/>
      <c r="AY149" s="106"/>
      <c r="AZ149" s="106"/>
      <c r="BA149" s="174">
        <f t="shared" si="62"/>
        <v>0</v>
      </c>
      <c r="BB149" s="178"/>
      <c r="BC149" s="180"/>
      <c r="BD149" s="163" t="str">
        <f t="shared" si="63"/>
        <v>正确</v>
      </c>
    </row>
    <row r="150" s="6" customFormat="1" ht="33" customHeight="1" spans="1:56">
      <c r="A150" s="59">
        <f t="shared" si="65"/>
        <v>146</v>
      </c>
      <c r="B150" s="60"/>
      <c r="C150" s="47"/>
      <c r="D150" s="154"/>
      <c r="E150" s="60"/>
      <c r="F150" s="125">
        <f t="shared" si="56"/>
        <v>30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57"/>
        <v>0</v>
      </c>
      <c r="T150" s="170"/>
      <c r="U150" s="80"/>
      <c r="V150" s="167"/>
      <c r="W150" s="168"/>
      <c r="X150" s="168"/>
      <c r="Y150" s="168"/>
      <c r="Z150" s="168"/>
      <c r="AA150" s="168"/>
      <c r="AB150" s="93"/>
      <c r="AC150" s="174">
        <f t="shared" si="58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59"/>
        <v>0</v>
      </c>
      <c r="AT150" s="174">
        <f t="shared" si="60"/>
        <v>0</v>
      </c>
      <c r="AU150" s="174">
        <f t="shared" si="61"/>
        <v>0</v>
      </c>
      <c r="AV150" s="99"/>
      <c r="AW150" s="106"/>
      <c r="AX150" s="106"/>
      <c r="AY150" s="106"/>
      <c r="AZ150" s="106"/>
      <c r="BA150" s="174">
        <f t="shared" si="62"/>
        <v>0</v>
      </c>
      <c r="BB150" s="178"/>
      <c r="BC150" s="180"/>
      <c r="BD150" s="163" t="str">
        <f t="shared" si="63"/>
        <v>正确</v>
      </c>
    </row>
    <row r="151" s="6" customFormat="1" ht="33" customHeight="1" spans="1:56">
      <c r="A151" s="59">
        <f t="shared" si="65"/>
        <v>147</v>
      </c>
      <c r="B151" s="60"/>
      <c r="C151" s="47"/>
      <c r="D151" s="154"/>
      <c r="E151" s="60"/>
      <c r="F151" s="125">
        <f t="shared" si="56"/>
        <v>30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57"/>
        <v>0</v>
      </c>
      <c r="T151" s="170"/>
      <c r="U151" s="80"/>
      <c r="V151" s="167"/>
      <c r="W151" s="168"/>
      <c r="X151" s="168"/>
      <c r="Y151" s="168"/>
      <c r="Z151" s="168"/>
      <c r="AA151" s="168"/>
      <c r="AB151" s="93"/>
      <c r="AC151" s="174">
        <f t="shared" si="58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59"/>
        <v>0</v>
      </c>
      <c r="AT151" s="174">
        <f t="shared" si="60"/>
        <v>0</v>
      </c>
      <c r="AU151" s="174">
        <f t="shared" si="61"/>
        <v>0</v>
      </c>
      <c r="AV151" s="99"/>
      <c r="AW151" s="106"/>
      <c r="AX151" s="106"/>
      <c r="AY151" s="106"/>
      <c r="AZ151" s="106"/>
      <c r="BA151" s="174">
        <f t="shared" si="62"/>
        <v>0</v>
      </c>
      <c r="BB151" s="178"/>
      <c r="BC151" s="180"/>
      <c r="BD151" s="163" t="str">
        <f t="shared" si="63"/>
        <v>正确</v>
      </c>
    </row>
    <row r="152" s="6" customFormat="1" ht="33" customHeight="1" spans="1:56">
      <c r="A152" s="59">
        <f t="shared" si="65"/>
        <v>148</v>
      </c>
      <c r="B152" s="60"/>
      <c r="C152" s="47"/>
      <c r="D152" s="154"/>
      <c r="E152" s="60"/>
      <c r="F152" s="125">
        <f t="shared" si="56"/>
        <v>30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57"/>
        <v>0</v>
      </c>
      <c r="T152" s="170"/>
      <c r="U152" s="80"/>
      <c r="V152" s="167"/>
      <c r="W152" s="168"/>
      <c r="X152" s="168"/>
      <c r="Y152" s="168"/>
      <c r="Z152" s="168"/>
      <c r="AA152" s="168"/>
      <c r="AB152" s="93"/>
      <c r="AC152" s="174">
        <f t="shared" si="58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59"/>
        <v>0</v>
      </c>
      <c r="AT152" s="174">
        <f t="shared" si="60"/>
        <v>0</v>
      </c>
      <c r="AU152" s="174">
        <f t="shared" si="61"/>
        <v>0</v>
      </c>
      <c r="AV152" s="99"/>
      <c r="AW152" s="106"/>
      <c r="AX152" s="106"/>
      <c r="AY152" s="106"/>
      <c r="AZ152" s="106"/>
      <c r="BA152" s="174">
        <f t="shared" si="62"/>
        <v>0</v>
      </c>
      <c r="BB152" s="178"/>
      <c r="BC152" s="180"/>
      <c r="BD152" s="163" t="str">
        <f t="shared" si="63"/>
        <v>正确</v>
      </c>
    </row>
    <row r="153" s="6" customFormat="1" ht="33" customHeight="1" spans="1:56">
      <c r="A153" s="59">
        <f t="shared" si="65"/>
        <v>149</v>
      </c>
      <c r="B153" s="60"/>
      <c r="C153" s="47"/>
      <c r="D153" s="154"/>
      <c r="E153" s="60"/>
      <c r="F153" s="125">
        <f t="shared" si="56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57"/>
        <v>0</v>
      </c>
      <c r="T153" s="170"/>
      <c r="U153" s="80"/>
      <c r="V153" s="167"/>
      <c r="W153" s="168"/>
      <c r="X153" s="168"/>
      <c r="Y153" s="168"/>
      <c r="Z153" s="168"/>
      <c r="AA153" s="168"/>
      <c r="AB153" s="93"/>
      <c r="AC153" s="174">
        <f t="shared" si="58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59"/>
        <v>0</v>
      </c>
      <c r="AT153" s="174">
        <f t="shared" si="60"/>
        <v>0</v>
      </c>
      <c r="AU153" s="174">
        <f t="shared" si="61"/>
        <v>0</v>
      </c>
      <c r="AV153" s="99"/>
      <c r="AW153" s="106"/>
      <c r="AX153" s="106"/>
      <c r="AY153" s="106"/>
      <c r="AZ153" s="106"/>
      <c r="BA153" s="174">
        <f t="shared" si="62"/>
        <v>0</v>
      </c>
      <c r="BB153" s="178"/>
      <c r="BC153" s="180"/>
      <c r="BD153" s="163" t="str">
        <f t="shared" si="63"/>
        <v>正确</v>
      </c>
    </row>
    <row r="154" s="6" customFormat="1" ht="33" customHeight="1" spans="1:56">
      <c r="A154" s="59">
        <f t="shared" si="65"/>
        <v>150</v>
      </c>
      <c r="B154" s="60"/>
      <c r="C154" s="47"/>
      <c r="D154" s="154"/>
      <c r="E154" s="60"/>
      <c r="F154" s="125">
        <f t="shared" si="56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57"/>
        <v>0</v>
      </c>
      <c r="T154" s="170"/>
      <c r="U154" s="80"/>
      <c r="V154" s="167"/>
      <c r="W154" s="168"/>
      <c r="X154" s="168"/>
      <c r="Y154" s="168"/>
      <c r="Z154" s="168"/>
      <c r="AA154" s="168"/>
      <c r="AB154" s="93"/>
      <c r="AC154" s="174">
        <f t="shared" si="58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175">
        <f t="shared" si="59"/>
        <v>0</v>
      </c>
      <c r="AT154" s="174">
        <f t="shared" si="60"/>
        <v>0</v>
      </c>
      <c r="AU154" s="174">
        <f t="shared" si="61"/>
        <v>0</v>
      </c>
      <c r="AV154" s="99"/>
      <c r="AW154" s="106"/>
      <c r="AX154" s="106"/>
      <c r="AY154" s="106"/>
      <c r="AZ154" s="106"/>
      <c r="BA154" s="174">
        <f t="shared" si="62"/>
        <v>0</v>
      </c>
      <c r="BB154" s="178"/>
      <c r="BC154" s="180"/>
      <c r="BD154" s="163" t="str">
        <f t="shared" si="63"/>
        <v>正确</v>
      </c>
    </row>
    <row r="155" s="6" customFormat="1" ht="33" customHeight="1" spans="1:56">
      <c r="A155" s="59">
        <f t="shared" ref="A155:A163" si="66">ROW()-4</f>
        <v>151</v>
      </c>
      <c r="B155" s="60"/>
      <c r="C155" s="47"/>
      <c r="D155" s="154"/>
      <c r="E155" s="60"/>
      <c r="F155" s="125">
        <f t="shared" si="56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57"/>
        <v>0</v>
      </c>
      <c r="T155" s="170"/>
      <c r="U155" s="80"/>
      <c r="V155" s="167"/>
      <c r="W155" s="168"/>
      <c r="X155" s="168"/>
      <c r="Y155" s="168"/>
      <c r="Z155" s="168"/>
      <c r="AA155" s="168"/>
      <c r="AB155" s="93"/>
      <c r="AC155" s="174">
        <f t="shared" si="58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59"/>
        <v>0</v>
      </c>
      <c r="AT155" s="174">
        <f t="shared" si="60"/>
        <v>0</v>
      </c>
      <c r="AU155" s="174">
        <f t="shared" si="61"/>
        <v>0</v>
      </c>
      <c r="AV155" s="99"/>
      <c r="AW155" s="106"/>
      <c r="AX155" s="106"/>
      <c r="AY155" s="106"/>
      <c r="AZ155" s="106"/>
      <c r="BA155" s="174">
        <f t="shared" si="62"/>
        <v>0</v>
      </c>
      <c r="BB155" s="178"/>
      <c r="BC155" s="180"/>
      <c r="BD155" s="163" t="str">
        <f t="shared" si="63"/>
        <v>正确</v>
      </c>
    </row>
    <row r="156" s="6" customFormat="1" ht="33" customHeight="1" spans="1:56">
      <c r="A156" s="59">
        <f t="shared" si="66"/>
        <v>152</v>
      </c>
      <c r="B156" s="60"/>
      <c r="C156" s="47"/>
      <c r="D156" s="154"/>
      <c r="E156" s="60"/>
      <c r="F156" s="125">
        <f t="shared" si="56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57"/>
        <v>0</v>
      </c>
      <c r="T156" s="170"/>
      <c r="U156" s="80"/>
      <c r="V156" s="167"/>
      <c r="W156" s="168"/>
      <c r="X156" s="168"/>
      <c r="Y156" s="168"/>
      <c r="Z156" s="168"/>
      <c r="AA156" s="168"/>
      <c r="AB156" s="93"/>
      <c r="AC156" s="174">
        <f t="shared" si="58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59"/>
        <v>0</v>
      </c>
      <c r="AT156" s="174">
        <f t="shared" si="60"/>
        <v>0</v>
      </c>
      <c r="AU156" s="174">
        <f t="shared" si="61"/>
        <v>0</v>
      </c>
      <c r="AV156" s="99"/>
      <c r="AW156" s="106"/>
      <c r="AX156" s="106"/>
      <c r="AY156" s="106"/>
      <c r="AZ156" s="106"/>
      <c r="BA156" s="174">
        <f t="shared" si="62"/>
        <v>0</v>
      </c>
      <c r="BB156" s="178"/>
      <c r="BC156" s="180"/>
      <c r="BD156" s="163" t="str">
        <f t="shared" si="63"/>
        <v>正确</v>
      </c>
    </row>
    <row r="157" s="6" customFormat="1" ht="33" customHeight="1" spans="1:56">
      <c r="A157" s="59">
        <f t="shared" si="66"/>
        <v>153</v>
      </c>
      <c r="B157" s="60"/>
      <c r="C157" s="47"/>
      <c r="D157" s="154"/>
      <c r="E157" s="60"/>
      <c r="F157" s="125">
        <f t="shared" si="56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57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58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59"/>
        <v>0</v>
      </c>
      <c r="AT157" s="174">
        <f t="shared" si="60"/>
        <v>0</v>
      </c>
      <c r="AU157" s="174">
        <f t="shared" si="61"/>
        <v>0</v>
      </c>
      <c r="AV157" s="99"/>
      <c r="AW157" s="106"/>
      <c r="AX157" s="106"/>
      <c r="AY157" s="106"/>
      <c r="AZ157" s="106"/>
      <c r="BA157" s="174">
        <f t="shared" si="62"/>
        <v>0</v>
      </c>
      <c r="BB157" s="178"/>
      <c r="BC157" s="180"/>
      <c r="BD157" s="163" t="str">
        <f t="shared" si="63"/>
        <v>正确</v>
      </c>
    </row>
    <row r="158" s="6" customFormat="1" ht="33" customHeight="1" spans="1:56">
      <c r="A158" s="59">
        <f t="shared" si="66"/>
        <v>154</v>
      </c>
      <c r="B158" s="60"/>
      <c r="C158" s="47"/>
      <c r="D158" s="154"/>
      <c r="E158" s="60"/>
      <c r="F158" s="125">
        <f t="shared" si="56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57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58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59"/>
        <v>0</v>
      </c>
      <c r="AT158" s="174">
        <f t="shared" si="60"/>
        <v>0</v>
      </c>
      <c r="AU158" s="174">
        <f t="shared" si="61"/>
        <v>0</v>
      </c>
      <c r="AV158" s="99"/>
      <c r="AW158" s="106"/>
      <c r="AX158" s="106"/>
      <c r="AY158" s="106"/>
      <c r="AZ158" s="106"/>
      <c r="BA158" s="174">
        <f t="shared" si="62"/>
        <v>0</v>
      </c>
      <c r="BB158" s="178"/>
      <c r="BC158" s="180"/>
      <c r="BD158" s="163" t="str">
        <f t="shared" si="63"/>
        <v>正确</v>
      </c>
    </row>
    <row r="159" s="6" customFormat="1" ht="33" customHeight="1" spans="1:56">
      <c r="A159" s="59">
        <f t="shared" si="66"/>
        <v>155</v>
      </c>
      <c r="B159" s="60"/>
      <c r="C159" s="47"/>
      <c r="D159" s="154"/>
      <c r="E159" s="60"/>
      <c r="F159" s="125">
        <f t="shared" si="56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57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58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59"/>
        <v>0</v>
      </c>
      <c r="AT159" s="174">
        <f t="shared" si="60"/>
        <v>0</v>
      </c>
      <c r="AU159" s="174">
        <f t="shared" si="61"/>
        <v>0</v>
      </c>
      <c r="AV159" s="99"/>
      <c r="AW159" s="106"/>
      <c r="AX159" s="106"/>
      <c r="AY159" s="106"/>
      <c r="AZ159" s="106"/>
      <c r="BA159" s="174">
        <f t="shared" si="62"/>
        <v>0</v>
      </c>
      <c r="BB159" s="178"/>
      <c r="BC159" s="180"/>
      <c r="BD159" s="163" t="str">
        <f t="shared" si="63"/>
        <v>正确</v>
      </c>
    </row>
    <row r="160" s="6" customFormat="1" ht="33" customHeight="1" spans="1:56">
      <c r="A160" s="59">
        <f t="shared" si="66"/>
        <v>156</v>
      </c>
      <c r="B160" s="60"/>
      <c r="C160" s="47"/>
      <c r="D160" s="154"/>
      <c r="E160" s="60"/>
      <c r="F160" s="125">
        <f t="shared" si="56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57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58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59"/>
        <v>0</v>
      </c>
      <c r="AT160" s="174">
        <f t="shared" si="60"/>
        <v>0</v>
      </c>
      <c r="AU160" s="174">
        <f t="shared" si="61"/>
        <v>0</v>
      </c>
      <c r="AV160" s="99"/>
      <c r="AW160" s="106"/>
      <c r="AX160" s="106"/>
      <c r="AY160" s="106"/>
      <c r="AZ160" s="106"/>
      <c r="BA160" s="174">
        <f t="shared" si="62"/>
        <v>0</v>
      </c>
      <c r="BB160" s="178"/>
      <c r="BC160" s="180"/>
      <c r="BD160" s="163" t="str">
        <f t="shared" si="63"/>
        <v>正确</v>
      </c>
    </row>
    <row r="161" s="6" customFormat="1" ht="33" customHeight="1" spans="1:56">
      <c r="A161" s="59">
        <f t="shared" si="66"/>
        <v>157</v>
      </c>
      <c r="B161" s="60"/>
      <c r="C161" s="47"/>
      <c r="D161" s="154"/>
      <c r="E161" s="60"/>
      <c r="F161" s="125">
        <f t="shared" si="56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57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58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59"/>
        <v>0</v>
      </c>
      <c r="AT161" s="174">
        <f t="shared" si="60"/>
        <v>0</v>
      </c>
      <c r="AU161" s="174">
        <f t="shared" si="61"/>
        <v>0</v>
      </c>
      <c r="AV161" s="99"/>
      <c r="AW161" s="106"/>
      <c r="AX161" s="106"/>
      <c r="AY161" s="106"/>
      <c r="AZ161" s="106"/>
      <c r="BA161" s="174">
        <f t="shared" si="62"/>
        <v>0</v>
      </c>
      <c r="BB161" s="178"/>
      <c r="BC161" s="180"/>
      <c r="BD161" s="163" t="str">
        <f t="shared" si="63"/>
        <v>正确</v>
      </c>
    </row>
    <row r="162" s="6" customFormat="1" ht="33" customHeight="1" spans="1:56">
      <c r="A162" s="59">
        <f t="shared" si="66"/>
        <v>158</v>
      </c>
      <c r="B162" s="60"/>
      <c r="C162" s="47"/>
      <c r="D162" s="154"/>
      <c r="E162" s="60"/>
      <c r="F162" s="125">
        <f t="shared" si="56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57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58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59"/>
        <v>0</v>
      </c>
      <c r="AT162" s="174">
        <f t="shared" si="60"/>
        <v>0</v>
      </c>
      <c r="AU162" s="174">
        <f t="shared" si="61"/>
        <v>0</v>
      </c>
      <c r="AV162" s="99"/>
      <c r="AW162" s="106"/>
      <c r="AX162" s="106"/>
      <c r="AY162" s="106"/>
      <c r="AZ162" s="106"/>
      <c r="BA162" s="174">
        <f t="shared" si="62"/>
        <v>0</v>
      </c>
      <c r="BB162" s="178"/>
      <c r="BC162" s="180"/>
      <c r="BD162" s="163" t="str">
        <f t="shared" si="63"/>
        <v>正确</v>
      </c>
    </row>
    <row r="163" s="6" customFormat="1" ht="33" customHeight="1" spans="1:56">
      <c r="A163" s="59">
        <f t="shared" si="66"/>
        <v>159</v>
      </c>
      <c r="B163" s="60"/>
      <c r="C163" s="47"/>
      <c r="D163" s="154"/>
      <c r="E163" s="60"/>
      <c r="F163" s="125">
        <f t="shared" si="56"/>
        <v>30</v>
      </c>
      <c r="G163" s="57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64">
        <f t="shared" si="57"/>
        <v>0</v>
      </c>
      <c r="T163" s="170"/>
      <c r="U163" s="80"/>
      <c r="V163" s="167"/>
      <c r="W163" s="168"/>
      <c r="X163" s="168"/>
      <c r="Y163" s="168"/>
      <c r="Z163" s="168"/>
      <c r="AA163" s="168"/>
      <c r="AB163" s="93"/>
      <c r="AC163" s="174">
        <f t="shared" si="58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175">
        <f t="shared" si="59"/>
        <v>0</v>
      </c>
      <c r="AT163" s="174">
        <f t="shared" si="60"/>
        <v>0</v>
      </c>
      <c r="AU163" s="174">
        <f t="shared" si="61"/>
        <v>0</v>
      </c>
      <c r="AV163" s="99"/>
      <c r="AW163" s="106"/>
      <c r="AX163" s="106"/>
      <c r="AY163" s="106"/>
      <c r="AZ163" s="106"/>
      <c r="BA163" s="174">
        <f t="shared" si="62"/>
        <v>0</v>
      </c>
      <c r="BB163" s="178"/>
      <c r="BC163" s="180"/>
      <c r="BD163" s="163" t="str">
        <f t="shared" si="63"/>
        <v>正确</v>
      </c>
    </row>
  </sheetData>
  <sheetProtection algorithmName="SHA-512" hashValue="TGXyc86s7TgNpoBen7UUeI66vtW6QTTsh3NG8JxAhLNzicUBEjWjoaZ2QNegzvSM6dqHkii8q51FkNjsh5P91A==" saltValue="/uZcyfENGsE8WWS0zjzf7Q==" spinCount="100000" sheet="1" objects="1"/>
  <autoFilter xmlns:etc="http://www.wps.cn/officeDocument/2017/etCustomData" ref="A4:BD163" etc:filterBottomFollowUsedRange="0">
    <extLst/>
  </autoFilter>
  <mergeCells count="2">
    <mergeCell ref="A1:BB1"/>
    <mergeCell ref="A4:E4"/>
  </mergeCells>
  <conditionalFormatting sqref="B5">
    <cfRule type="duplicateValues" dxfId="0" priority="4"/>
  </conditionalFormatting>
  <conditionalFormatting sqref="B13">
    <cfRule type="duplicateValues" dxfId="0" priority="2"/>
  </conditionalFormatting>
  <conditionalFormatting sqref="C13">
    <cfRule type="duplicateValues" dxfId="0" priority="1"/>
  </conditionalFormatting>
  <conditionalFormatting sqref="B6:B10">
    <cfRule type="duplicateValues" dxfId="0" priority="5"/>
  </conditionalFormatting>
  <conditionalFormatting sqref="C5:C10">
    <cfRule type="duplicateValues" dxfId="0" priority="3"/>
  </conditionalFormatting>
  <conditionalFormatting sqref="B11:B12 B14:B163">
    <cfRule type="duplicateValues" dxfId="0" priority="7"/>
  </conditionalFormatting>
  <conditionalFormatting sqref="C11:C12 C14:C163">
    <cfRule type="duplicateValues" dxfId="0" priority="6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63"/>
  <sheetViews>
    <sheetView zoomScale="90" zoomScaleNormal="90" workbookViewId="0">
      <pane xSplit="2" topLeftCell="AM1" activePane="topRight" state="frozen"/>
      <selection/>
      <selection pane="topRight" activeCell="AY12" sqref="AY12"/>
    </sheetView>
  </sheetViews>
  <sheetFormatPr defaultColWidth="12.7583333333333" defaultRowHeight="16.5"/>
  <cols>
    <col min="1" max="1" width="8.5" style="5" customWidth="1"/>
    <col min="2" max="2" width="16.5" style="6" customWidth="1"/>
    <col min="3" max="3" width="11.5" style="6" customWidth="1"/>
    <col min="4" max="4" width="11.125" style="110" customWidth="1"/>
    <col min="5" max="5" width="9.875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75" style="6" customWidth="1"/>
    <col min="10" max="10" width="11.875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75" style="6" customWidth="1"/>
    <col min="15" max="15" width="8.75833333333333" style="6" customWidth="1"/>
    <col min="16" max="16" width="7.875" style="6" customWidth="1"/>
    <col min="17" max="17" width="8.375" style="6" customWidth="1"/>
    <col min="18" max="18" width="7.875" style="6" customWidth="1"/>
    <col min="19" max="19" width="8.5" style="6" customWidth="1"/>
    <col min="20" max="20" width="36" style="112" customWidth="1"/>
    <col min="21" max="21" width="13.5" style="113" customWidth="1"/>
    <col min="22" max="28" width="10.125" style="6" customWidth="1"/>
    <col min="29" max="29" width="10.125" style="114" customWidth="1"/>
    <col min="30" max="32" width="10" style="6" customWidth="1"/>
    <col min="33" max="33" width="10.125" style="6" customWidth="1"/>
    <col min="34" max="34" width="11.375" style="6" customWidth="1"/>
    <col min="35" max="35" width="14.5" style="6" customWidth="1"/>
    <col min="36" max="36" width="15" style="6" customWidth="1"/>
    <col min="37" max="37" width="10" style="6" customWidth="1"/>
    <col min="38" max="38" width="9.625" style="6" customWidth="1"/>
    <col min="39" max="39" width="8.875" style="6" customWidth="1"/>
    <col min="40" max="40" width="9.5" style="6" customWidth="1"/>
    <col min="41" max="41" width="9.125" style="6" customWidth="1"/>
    <col min="42" max="42" width="12.125" style="6" customWidth="1"/>
    <col min="43" max="43" width="16" style="6" customWidth="1"/>
    <col min="44" max="44" width="20.2583333333333" style="6" customWidth="1"/>
    <col min="45" max="45" width="13.875" style="6" customWidth="1"/>
    <col min="46" max="46" width="14" style="6" customWidth="1"/>
    <col min="47" max="47" width="16.375" style="6" customWidth="1"/>
    <col min="48" max="48" width="10.375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2916666666667" style="6" customWidth="1"/>
    <col min="57" max="62" width="12.7583333333333" style="116" customWidth="1"/>
    <col min="63" max="16381" width="12.7583333333333" style="116" hidden="1" customWidth="1"/>
    <col min="16382" max="16384" width="12.7583333333333" style="116"/>
  </cols>
  <sheetData>
    <row r="1" s="6" customFormat="1" ht="38" customHeight="1" spans="1:56">
      <c r="A1" s="13" t="s">
        <v>720</v>
      </c>
      <c r="B1" s="14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160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18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23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28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 t="shared" ref="V4:BA4" si="0">SUBTOTAL(9,V5:V163)</f>
        <v>84533.3333333333</v>
      </c>
      <c r="W4" s="163">
        <f t="shared" si="0"/>
        <v>6800</v>
      </c>
      <c r="X4" s="163">
        <f t="shared" si="0"/>
        <v>8100</v>
      </c>
      <c r="Y4" s="163">
        <f t="shared" si="0"/>
        <v>7500</v>
      </c>
      <c r="Z4" s="163">
        <f t="shared" si="0"/>
        <v>18900</v>
      </c>
      <c r="AA4" s="163">
        <f t="shared" si="0"/>
        <v>4300</v>
      </c>
      <c r="AB4" s="163">
        <f t="shared" si="0"/>
        <v>38200</v>
      </c>
      <c r="AC4" s="163">
        <f t="shared" si="0"/>
        <v>0</v>
      </c>
      <c r="AD4" s="163">
        <f t="shared" si="0"/>
        <v>4635.2688172043</v>
      </c>
      <c r="AE4" s="163">
        <f t="shared" si="0"/>
        <v>0</v>
      </c>
      <c r="AF4" s="163">
        <f t="shared" si="0"/>
        <v>0</v>
      </c>
      <c r="AG4" s="163">
        <f t="shared" si="0"/>
        <v>0</v>
      </c>
      <c r="AH4" s="163">
        <f t="shared" si="0"/>
        <v>0</v>
      </c>
      <c r="AI4" s="163">
        <f t="shared" si="0"/>
        <v>5458.06451612903</v>
      </c>
      <c r="AJ4" s="163">
        <f t="shared" si="0"/>
        <v>0</v>
      </c>
      <c r="AK4" s="163">
        <f t="shared" si="0"/>
        <v>0</v>
      </c>
      <c r="AL4" s="163">
        <f t="shared" si="0"/>
        <v>0</v>
      </c>
      <c r="AM4" s="163">
        <f t="shared" si="0"/>
        <v>0</v>
      </c>
      <c r="AN4" s="163">
        <f t="shared" si="0"/>
        <v>0</v>
      </c>
      <c r="AO4" s="163">
        <f t="shared" si="0"/>
        <v>0</v>
      </c>
      <c r="AP4" s="163">
        <f t="shared" si="0"/>
        <v>0</v>
      </c>
      <c r="AQ4" s="163">
        <f t="shared" si="0"/>
        <v>0</v>
      </c>
      <c r="AR4" s="163">
        <f t="shared" si="0"/>
        <v>0</v>
      </c>
      <c r="AS4" s="163">
        <f t="shared" si="0"/>
        <v>0</v>
      </c>
      <c r="AT4" s="163">
        <f t="shared" si="0"/>
        <v>22550</v>
      </c>
      <c r="AU4" s="163">
        <f t="shared" si="0"/>
        <v>155876.68</v>
      </c>
      <c r="AV4" s="163">
        <f t="shared" si="0"/>
        <v>549.9</v>
      </c>
      <c r="AW4" s="163">
        <f t="shared" si="0"/>
        <v>85</v>
      </c>
      <c r="AX4" s="163">
        <f t="shared" si="0"/>
        <v>0</v>
      </c>
      <c r="AY4" s="163">
        <f t="shared" si="0"/>
        <v>0</v>
      </c>
      <c r="AZ4" s="163">
        <f t="shared" si="0"/>
        <v>0</v>
      </c>
      <c r="BA4" s="163">
        <f t="shared" si="0"/>
        <v>155241.78</v>
      </c>
      <c r="BB4" s="163"/>
      <c r="BC4" s="177"/>
      <c r="BD4" s="163"/>
    </row>
    <row r="5" s="6" customFormat="1" ht="33" customHeight="1" spans="1:57">
      <c r="A5" s="59">
        <f t="shared" ref="A5:A52" si="1">ROW()-4</f>
        <v>1</v>
      </c>
      <c r="B5" s="210" t="s">
        <v>721</v>
      </c>
      <c r="C5" s="211" t="s">
        <v>104</v>
      </c>
      <c r="D5" s="154">
        <v>45748</v>
      </c>
      <c r="E5" s="210" t="s">
        <v>122</v>
      </c>
      <c r="F5" s="125">
        <f t="shared" ref="F5:F52" si="2">IF($C$2-D5+1&lt;$E$2,$C$2-D5+1,$E$2)</f>
        <v>30</v>
      </c>
      <c r="G5" s="57" t="s">
        <v>75</v>
      </c>
      <c r="H5" s="126"/>
      <c r="I5" s="126"/>
      <c r="J5" s="126">
        <f>30-24</f>
        <v>6</v>
      </c>
      <c r="K5" s="126"/>
      <c r="L5" s="126"/>
      <c r="M5" s="126"/>
      <c r="N5" s="126"/>
      <c r="O5" s="126"/>
      <c r="P5" s="126"/>
      <c r="Q5" s="126"/>
      <c r="R5" s="126"/>
      <c r="S5" s="164">
        <f t="shared" ref="S5:S67" si="3">P5+Q5-R5</f>
        <v>0</v>
      </c>
      <c r="T5" s="179" t="s">
        <v>722</v>
      </c>
      <c r="U5" s="80" t="s">
        <v>90</v>
      </c>
      <c r="V5" s="226">
        <v>2500</v>
      </c>
      <c r="W5" s="226">
        <v>700</v>
      </c>
      <c r="X5" s="226">
        <v>700</v>
      </c>
      <c r="Y5" s="226">
        <v>500</v>
      </c>
      <c r="Z5" s="226">
        <v>300</v>
      </c>
      <c r="AA5" s="226">
        <v>300</v>
      </c>
      <c r="AB5" s="226">
        <v>200</v>
      </c>
      <c r="AC5" s="174">
        <f t="shared" ref="AC5:AC67" si="4">IF(G5="是",30,0)</f>
        <v>0</v>
      </c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175">
        <f t="shared" ref="AS5:AS67" si="5">IFERROR(U5/$E$2*2*H5+I5*2,0)</f>
        <v>0</v>
      </c>
      <c r="AT5" s="174">
        <f t="shared" ref="AT5:AT67" si="6">IFERROR(U5/$E$2*(J5+K5*0.2+L5+M5*0.5),0)</f>
        <v>1040</v>
      </c>
      <c r="AU5" s="174">
        <f t="shared" ref="AU5:AU67" si="7">ROUND(SUM(V5:AP5)-SUM(AQ5:AT5),2)</f>
        <v>4160</v>
      </c>
      <c r="AV5" s="99">
        <v>549.9</v>
      </c>
      <c r="AW5" s="106">
        <v>85</v>
      </c>
      <c r="AX5" s="106"/>
      <c r="AY5" s="106"/>
      <c r="AZ5" s="106"/>
      <c r="BA5" s="174">
        <f t="shared" ref="BA5:BA67" si="8">ROUND(AU5-SUM(AV5:AZ5),2)</f>
        <v>3525.1</v>
      </c>
      <c r="BB5" s="178"/>
      <c r="BC5" s="179" t="s">
        <v>723</v>
      </c>
      <c r="BD5" s="163" t="str">
        <f t="shared" ref="BD5:BD67" si="9">IF(U5-SUM(V5:AB5)=0,"正确","错误")</f>
        <v>正确</v>
      </c>
      <c r="BE5" s="6" t="s">
        <v>724</v>
      </c>
    </row>
    <row r="6" s="6" customFormat="1" ht="33" customHeight="1" spans="1:56">
      <c r="A6" s="59">
        <f t="shared" si="1"/>
        <v>2</v>
      </c>
      <c r="B6" s="212" t="s">
        <v>725</v>
      </c>
      <c r="C6" s="47" t="s">
        <v>104</v>
      </c>
      <c r="D6" s="154">
        <v>45835</v>
      </c>
      <c r="E6" s="212" t="s">
        <v>92</v>
      </c>
      <c r="F6" s="125">
        <f t="shared" si="2"/>
        <v>4</v>
      </c>
      <c r="G6" s="57" t="s">
        <v>75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64">
        <f t="shared" si="3"/>
        <v>0</v>
      </c>
      <c r="T6" s="170" t="s">
        <v>726</v>
      </c>
      <c r="U6" s="80" t="s">
        <v>105</v>
      </c>
      <c r="V6" s="167">
        <f>U6/E2*F6</f>
        <v>626.666666666667</v>
      </c>
      <c r="W6" s="168"/>
      <c r="X6" s="168"/>
      <c r="Y6" s="168"/>
      <c r="Z6" s="168"/>
      <c r="AA6" s="168"/>
      <c r="AB6" s="93"/>
      <c r="AC6" s="174">
        <f t="shared" si="4"/>
        <v>0</v>
      </c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175">
        <f t="shared" si="5"/>
        <v>0</v>
      </c>
      <c r="AT6" s="174">
        <f t="shared" si="6"/>
        <v>0</v>
      </c>
      <c r="AU6" s="174">
        <f t="shared" si="7"/>
        <v>626.67</v>
      </c>
      <c r="AV6" s="99"/>
      <c r="AW6" s="106"/>
      <c r="AX6" s="106"/>
      <c r="AY6" s="106"/>
      <c r="AZ6" s="106"/>
      <c r="BA6" s="174">
        <f t="shared" si="8"/>
        <v>626.67</v>
      </c>
      <c r="BB6" s="178"/>
      <c r="BC6" s="170"/>
      <c r="BD6" s="163" t="str">
        <f t="shared" si="9"/>
        <v>错误</v>
      </c>
    </row>
    <row r="7" s="6" customFormat="1" ht="31" customHeight="1" spans="1:56">
      <c r="A7" s="186">
        <f t="shared" si="1"/>
        <v>3</v>
      </c>
      <c r="B7" s="213" t="s">
        <v>727</v>
      </c>
      <c r="C7" s="47" t="s">
        <v>728</v>
      </c>
      <c r="D7" s="214">
        <v>45748</v>
      </c>
      <c r="E7" s="215" t="s">
        <v>74</v>
      </c>
      <c r="F7" s="191">
        <f t="shared" si="2"/>
        <v>30</v>
      </c>
      <c r="G7" s="57" t="s">
        <v>75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0</v>
      </c>
      <c r="N7" s="126">
        <v>0</v>
      </c>
      <c r="O7" s="126">
        <v>0</v>
      </c>
      <c r="P7" s="126">
        <v>0</v>
      </c>
      <c r="Q7" s="126">
        <v>0</v>
      </c>
      <c r="R7" s="126">
        <v>0</v>
      </c>
      <c r="S7" s="164">
        <f t="shared" si="3"/>
        <v>0</v>
      </c>
      <c r="T7" s="170" t="s">
        <v>729</v>
      </c>
      <c r="U7" s="80" t="s">
        <v>124</v>
      </c>
      <c r="V7" s="167">
        <v>2000</v>
      </c>
      <c r="W7" s="168">
        <v>500</v>
      </c>
      <c r="X7" s="168">
        <v>200</v>
      </c>
      <c r="Y7" s="168">
        <v>200</v>
      </c>
      <c r="Z7" s="168">
        <v>500</v>
      </c>
      <c r="AA7" s="168">
        <v>100</v>
      </c>
      <c r="AB7" s="93">
        <v>1000</v>
      </c>
      <c r="AC7" s="174">
        <f t="shared" si="4"/>
        <v>0</v>
      </c>
      <c r="AD7" s="93">
        <v>251.612903225806</v>
      </c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175">
        <f t="shared" si="5"/>
        <v>0</v>
      </c>
      <c r="AT7" s="174">
        <f t="shared" si="6"/>
        <v>0</v>
      </c>
      <c r="AU7" s="174">
        <f t="shared" si="7"/>
        <v>4751.61</v>
      </c>
      <c r="AV7" s="99"/>
      <c r="AW7" s="106"/>
      <c r="AX7" s="106"/>
      <c r="AY7" s="106"/>
      <c r="AZ7" s="106"/>
      <c r="BA7" s="174">
        <f t="shared" si="8"/>
        <v>4751.61</v>
      </c>
      <c r="BB7" s="178"/>
      <c r="BC7" s="170" t="s">
        <v>729</v>
      </c>
      <c r="BD7" s="163" t="str">
        <f t="shared" si="9"/>
        <v>正确</v>
      </c>
    </row>
    <row r="8" s="6" customFormat="1" ht="31" customHeight="1" spans="1:56">
      <c r="A8" s="59">
        <f t="shared" si="1"/>
        <v>4</v>
      </c>
      <c r="B8" s="216" t="s">
        <v>730</v>
      </c>
      <c r="C8" s="47" t="s">
        <v>731</v>
      </c>
      <c r="D8" s="214">
        <v>45748</v>
      </c>
      <c r="E8" s="210" t="s">
        <v>122</v>
      </c>
      <c r="F8" s="125">
        <f t="shared" si="2"/>
        <v>30</v>
      </c>
      <c r="G8" s="57" t="s">
        <v>75</v>
      </c>
      <c r="H8" s="126">
        <v>0</v>
      </c>
      <c r="I8" s="126">
        <v>0</v>
      </c>
      <c r="J8" s="126">
        <f>30-15</f>
        <v>15</v>
      </c>
      <c r="K8" s="126">
        <v>0</v>
      </c>
      <c r="L8" s="126">
        <v>0</v>
      </c>
      <c r="M8" s="126">
        <v>0</v>
      </c>
      <c r="N8" s="126">
        <v>0</v>
      </c>
      <c r="O8" s="126">
        <v>0</v>
      </c>
      <c r="P8" s="126">
        <v>0</v>
      </c>
      <c r="Q8" s="126">
        <v>0</v>
      </c>
      <c r="R8" s="126">
        <v>0</v>
      </c>
      <c r="S8" s="164">
        <f t="shared" si="3"/>
        <v>0</v>
      </c>
      <c r="T8" s="179" t="s">
        <v>732</v>
      </c>
      <c r="U8" s="80" t="s">
        <v>86</v>
      </c>
      <c r="V8" s="226">
        <v>1800</v>
      </c>
      <c r="W8" s="226">
        <v>100</v>
      </c>
      <c r="X8" s="226">
        <v>200</v>
      </c>
      <c r="Y8" s="226">
        <v>200</v>
      </c>
      <c r="Z8" s="226">
        <v>500</v>
      </c>
      <c r="AA8" s="226">
        <v>100</v>
      </c>
      <c r="AB8" s="226">
        <v>1000</v>
      </c>
      <c r="AC8" s="174">
        <f t="shared" si="4"/>
        <v>0</v>
      </c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175">
        <f t="shared" si="5"/>
        <v>0</v>
      </c>
      <c r="AT8" s="174">
        <f t="shared" si="6"/>
        <v>1950</v>
      </c>
      <c r="AU8" s="174">
        <f t="shared" si="7"/>
        <v>1950</v>
      </c>
      <c r="AV8" s="99"/>
      <c r="AW8" s="106"/>
      <c r="AX8" s="106"/>
      <c r="AY8" s="106"/>
      <c r="AZ8" s="106"/>
      <c r="BA8" s="174">
        <f t="shared" si="8"/>
        <v>1950</v>
      </c>
      <c r="BB8" s="178"/>
      <c r="BC8" s="179" t="s">
        <v>732</v>
      </c>
      <c r="BD8" s="163" t="str">
        <f t="shared" si="9"/>
        <v>正确</v>
      </c>
    </row>
    <row r="9" s="6" customFormat="1" ht="33" customHeight="1" spans="1:56">
      <c r="A9" s="59">
        <f t="shared" si="1"/>
        <v>5</v>
      </c>
      <c r="B9" s="213" t="s">
        <v>733</v>
      </c>
      <c r="C9" s="47" t="s">
        <v>731</v>
      </c>
      <c r="D9" s="214">
        <v>45748</v>
      </c>
      <c r="E9" s="215" t="s">
        <v>74</v>
      </c>
      <c r="F9" s="125">
        <f t="shared" si="2"/>
        <v>30</v>
      </c>
      <c r="G9" s="57" t="s">
        <v>75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26">
        <v>0</v>
      </c>
      <c r="S9" s="164">
        <f t="shared" si="3"/>
        <v>0</v>
      </c>
      <c r="T9" s="209"/>
      <c r="U9" s="80" t="s">
        <v>86</v>
      </c>
      <c r="V9" s="226">
        <v>1800</v>
      </c>
      <c r="W9" s="226">
        <v>100</v>
      </c>
      <c r="X9" s="226">
        <v>200</v>
      </c>
      <c r="Y9" s="226">
        <v>200</v>
      </c>
      <c r="Z9" s="226">
        <v>500</v>
      </c>
      <c r="AA9" s="226">
        <v>100</v>
      </c>
      <c r="AB9" s="226">
        <v>1000</v>
      </c>
      <c r="AC9" s="174">
        <f t="shared" si="4"/>
        <v>0</v>
      </c>
      <c r="AD9" s="93">
        <v>125.806451612903</v>
      </c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175">
        <f t="shared" si="5"/>
        <v>0</v>
      </c>
      <c r="AT9" s="174">
        <f t="shared" si="6"/>
        <v>0</v>
      </c>
      <c r="AU9" s="174">
        <f t="shared" si="7"/>
        <v>4025.81</v>
      </c>
      <c r="AV9" s="99"/>
      <c r="AW9" s="106"/>
      <c r="AX9" s="106"/>
      <c r="AY9" s="106"/>
      <c r="AZ9" s="106"/>
      <c r="BA9" s="174">
        <f t="shared" si="8"/>
        <v>4025.81</v>
      </c>
      <c r="BB9" s="178"/>
      <c r="BC9" s="209"/>
      <c r="BD9" s="163" t="str">
        <f t="shared" si="9"/>
        <v>正确</v>
      </c>
    </row>
    <row r="10" s="6" customFormat="1" ht="33" customHeight="1" spans="1:56">
      <c r="A10" s="59">
        <f t="shared" si="1"/>
        <v>6</v>
      </c>
      <c r="B10" s="213" t="s">
        <v>734</v>
      </c>
      <c r="C10" s="47" t="s">
        <v>731</v>
      </c>
      <c r="D10" s="214">
        <v>45748</v>
      </c>
      <c r="E10" s="215" t="s">
        <v>74</v>
      </c>
      <c r="F10" s="125">
        <f t="shared" si="2"/>
        <v>30</v>
      </c>
      <c r="G10" s="57" t="s">
        <v>75</v>
      </c>
      <c r="H10" s="126">
        <v>0</v>
      </c>
      <c r="I10" s="126">
        <v>0</v>
      </c>
      <c r="J10" s="126">
        <v>0</v>
      </c>
      <c r="K10" s="126">
        <v>0</v>
      </c>
      <c r="L10" s="126">
        <v>0</v>
      </c>
      <c r="M10" s="126">
        <v>0</v>
      </c>
      <c r="N10" s="126">
        <v>0</v>
      </c>
      <c r="O10" s="126">
        <v>0</v>
      </c>
      <c r="P10" s="126">
        <v>0</v>
      </c>
      <c r="Q10" s="126">
        <v>0</v>
      </c>
      <c r="R10" s="126">
        <v>0</v>
      </c>
      <c r="S10" s="164">
        <f t="shared" si="3"/>
        <v>0</v>
      </c>
      <c r="T10" s="170"/>
      <c r="U10" s="80" t="s">
        <v>86</v>
      </c>
      <c r="V10" s="226">
        <v>1800</v>
      </c>
      <c r="W10" s="226">
        <v>100</v>
      </c>
      <c r="X10" s="226">
        <v>200</v>
      </c>
      <c r="Y10" s="226">
        <v>200</v>
      </c>
      <c r="Z10" s="226">
        <v>500</v>
      </c>
      <c r="AA10" s="226">
        <v>100</v>
      </c>
      <c r="AB10" s="226">
        <v>1000</v>
      </c>
      <c r="AC10" s="174">
        <f t="shared" si="4"/>
        <v>0</v>
      </c>
      <c r="AD10" s="93">
        <v>125.806451612903</v>
      </c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175">
        <f t="shared" si="5"/>
        <v>0</v>
      </c>
      <c r="AT10" s="174">
        <f t="shared" si="6"/>
        <v>0</v>
      </c>
      <c r="AU10" s="174">
        <f t="shared" si="7"/>
        <v>4025.81</v>
      </c>
      <c r="AV10" s="99"/>
      <c r="AW10" s="106"/>
      <c r="AX10" s="106"/>
      <c r="AY10" s="106"/>
      <c r="AZ10" s="106"/>
      <c r="BA10" s="174">
        <f t="shared" si="8"/>
        <v>4025.81</v>
      </c>
      <c r="BB10" s="178"/>
      <c r="BC10" s="170"/>
      <c r="BD10" s="163" t="str">
        <f t="shared" si="9"/>
        <v>正确</v>
      </c>
    </row>
    <row r="11" s="6" customFormat="1" ht="33" customHeight="1" spans="1:56">
      <c r="A11" s="59">
        <f t="shared" si="1"/>
        <v>7</v>
      </c>
      <c r="B11" s="213" t="s">
        <v>735</v>
      </c>
      <c r="C11" s="47" t="s">
        <v>736</v>
      </c>
      <c r="D11" s="214">
        <v>45748</v>
      </c>
      <c r="E11" s="215" t="s">
        <v>74</v>
      </c>
      <c r="F11" s="125">
        <f t="shared" si="2"/>
        <v>30</v>
      </c>
      <c r="G11" s="57" t="s">
        <v>75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64">
        <f t="shared" si="3"/>
        <v>0</v>
      </c>
      <c r="T11" s="170"/>
      <c r="U11" s="80" t="s">
        <v>737</v>
      </c>
      <c r="V11" s="226">
        <v>2000</v>
      </c>
      <c r="W11" s="226">
        <v>200</v>
      </c>
      <c r="X11" s="226">
        <v>200</v>
      </c>
      <c r="Y11" s="226">
        <v>200</v>
      </c>
      <c r="Z11" s="226">
        <v>500</v>
      </c>
      <c r="AA11" s="226">
        <v>100</v>
      </c>
      <c r="AB11" s="226">
        <v>1000</v>
      </c>
      <c r="AC11" s="174">
        <f t="shared" si="4"/>
        <v>0</v>
      </c>
      <c r="AD11" s="93">
        <v>140</v>
      </c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175">
        <f t="shared" si="5"/>
        <v>0</v>
      </c>
      <c r="AT11" s="174">
        <f t="shared" si="6"/>
        <v>0</v>
      </c>
      <c r="AU11" s="174">
        <f t="shared" si="7"/>
        <v>4340</v>
      </c>
      <c r="AV11" s="99"/>
      <c r="AW11" s="106"/>
      <c r="AX11" s="106"/>
      <c r="AY11" s="106"/>
      <c r="AZ11" s="106"/>
      <c r="BA11" s="174">
        <f t="shared" si="8"/>
        <v>4340</v>
      </c>
      <c r="BB11" s="178"/>
      <c r="BC11" s="170"/>
      <c r="BD11" s="163" t="str">
        <f t="shared" si="9"/>
        <v>正确</v>
      </c>
    </row>
    <row r="12" s="6" customFormat="1" ht="33" customHeight="1" spans="1:56">
      <c r="A12" s="59">
        <f t="shared" si="1"/>
        <v>8</v>
      </c>
      <c r="B12" s="216" t="s">
        <v>738</v>
      </c>
      <c r="C12" s="47" t="s">
        <v>731</v>
      </c>
      <c r="D12" s="214">
        <v>45748</v>
      </c>
      <c r="E12" s="210" t="s">
        <v>122</v>
      </c>
      <c r="F12" s="125">
        <f t="shared" si="2"/>
        <v>30</v>
      </c>
      <c r="G12" s="57" t="s">
        <v>75</v>
      </c>
      <c r="H12" s="126">
        <v>0</v>
      </c>
      <c r="I12" s="126">
        <v>0</v>
      </c>
      <c r="J12" s="126">
        <f>30-12</f>
        <v>18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  <c r="R12" s="126">
        <v>0</v>
      </c>
      <c r="S12" s="164">
        <f t="shared" si="3"/>
        <v>0</v>
      </c>
      <c r="T12" s="179" t="s">
        <v>739</v>
      </c>
      <c r="U12" s="80" t="s">
        <v>86</v>
      </c>
      <c r="V12" s="226">
        <v>1800</v>
      </c>
      <c r="W12" s="226">
        <v>100</v>
      </c>
      <c r="X12" s="226">
        <v>200</v>
      </c>
      <c r="Y12" s="226">
        <v>200</v>
      </c>
      <c r="Z12" s="226">
        <v>500</v>
      </c>
      <c r="AA12" s="226">
        <v>100</v>
      </c>
      <c r="AB12" s="226">
        <v>1000</v>
      </c>
      <c r="AC12" s="174">
        <f t="shared" si="4"/>
        <v>0</v>
      </c>
      <c r="AD12" s="93">
        <v>377.41935483871</v>
      </c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175">
        <f t="shared" si="5"/>
        <v>0</v>
      </c>
      <c r="AT12" s="174">
        <f t="shared" si="6"/>
        <v>2340</v>
      </c>
      <c r="AU12" s="174">
        <f t="shared" si="7"/>
        <v>1937.42</v>
      </c>
      <c r="AV12" s="99"/>
      <c r="AW12" s="106"/>
      <c r="AX12" s="106"/>
      <c r="AY12" s="106"/>
      <c r="AZ12" s="106"/>
      <c r="BA12" s="174">
        <f t="shared" si="8"/>
        <v>1937.42</v>
      </c>
      <c r="BB12" s="178"/>
      <c r="BC12" s="179" t="s">
        <v>739</v>
      </c>
      <c r="BD12" s="163" t="str">
        <f t="shared" si="9"/>
        <v>正确</v>
      </c>
    </row>
    <row r="13" s="6" customFormat="1" ht="33" customHeight="1" spans="1:56">
      <c r="A13" s="59">
        <f t="shared" si="1"/>
        <v>9</v>
      </c>
      <c r="B13" s="213" t="s">
        <v>740</v>
      </c>
      <c r="C13" s="47" t="s">
        <v>731</v>
      </c>
      <c r="D13" s="214">
        <v>45748</v>
      </c>
      <c r="E13" s="215" t="s">
        <v>74</v>
      </c>
      <c r="F13" s="125">
        <f t="shared" si="2"/>
        <v>30</v>
      </c>
      <c r="G13" s="57" t="s">
        <v>75</v>
      </c>
      <c r="H13" s="126">
        <v>0</v>
      </c>
      <c r="I13" s="126">
        <v>0</v>
      </c>
      <c r="J13" s="126">
        <v>0</v>
      </c>
      <c r="K13" s="126">
        <v>0</v>
      </c>
      <c r="L13" s="126">
        <v>0</v>
      </c>
      <c r="M13" s="126">
        <v>0</v>
      </c>
      <c r="N13" s="126">
        <v>0</v>
      </c>
      <c r="O13" s="126">
        <v>0</v>
      </c>
      <c r="P13" s="126">
        <v>0</v>
      </c>
      <c r="Q13" s="126">
        <v>0</v>
      </c>
      <c r="R13" s="126">
        <v>0</v>
      </c>
      <c r="S13" s="164">
        <f t="shared" si="3"/>
        <v>0</v>
      </c>
      <c r="T13" s="170"/>
      <c r="U13" s="80" t="s">
        <v>86</v>
      </c>
      <c r="V13" s="226">
        <v>1800</v>
      </c>
      <c r="W13" s="226">
        <v>100</v>
      </c>
      <c r="X13" s="226">
        <v>200</v>
      </c>
      <c r="Y13" s="226">
        <v>200</v>
      </c>
      <c r="Z13" s="226">
        <v>500</v>
      </c>
      <c r="AA13" s="226">
        <v>100</v>
      </c>
      <c r="AB13" s="226">
        <v>1000</v>
      </c>
      <c r="AC13" s="174">
        <f t="shared" si="4"/>
        <v>0</v>
      </c>
      <c r="AD13" s="93">
        <v>390</v>
      </c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175">
        <f t="shared" si="5"/>
        <v>0</v>
      </c>
      <c r="AT13" s="174">
        <f t="shared" si="6"/>
        <v>0</v>
      </c>
      <c r="AU13" s="174">
        <f t="shared" si="7"/>
        <v>4290</v>
      </c>
      <c r="AV13" s="99"/>
      <c r="AW13" s="106"/>
      <c r="AX13" s="106"/>
      <c r="AY13" s="106"/>
      <c r="AZ13" s="106"/>
      <c r="BA13" s="174">
        <f t="shared" si="8"/>
        <v>4290</v>
      </c>
      <c r="BB13" s="178"/>
      <c r="BC13" s="170"/>
      <c r="BD13" s="163" t="str">
        <f t="shared" si="9"/>
        <v>正确</v>
      </c>
    </row>
    <row r="14" s="6" customFormat="1" ht="33" customHeight="1" spans="1:56">
      <c r="A14" s="59">
        <f t="shared" si="1"/>
        <v>10</v>
      </c>
      <c r="B14" s="213" t="s">
        <v>741</v>
      </c>
      <c r="C14" s="47" t="s">
        <v>731</v>
      </c>
      <c r="D14" s="214">
        <v>45748</v>
      </c>
      <c r="E14" s="215" t="s">
        <v>74</v>
      </c>
      <c r="F14" s="125">
        <f t="shared" si="2"/>
        <v>30</v>
      </c>
      <c r="G14" s="57" t="s">
        <v>75</v>
      </c>
      <c r="H14" s="126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  <c r="O14" s="126">
        <v>0</v>
      </c>
      <c r="P14" s="126">
        <v>0</v>
      </c>
      <c r="Q14" s="126">
        <v>0</v>
      </c>
      <c r="R14" s="126">
        <v>0</v>
      </c>
      <c r="S14" s="164">
        <f t="shared" si="3"/>
        <v>0</v>
      </c>
      <c r="T14" s="170"/>
      <c r="U14" s="80" t="s">
        <v>86</v>
      </c>
      <c r="V14" s="226">
        <v>1800</v>
      </c>
      <c r="W14" s="226">
        <v>100</v>
      </c>
      <c r="X14" s="226">
        <v>200</v>
      </c>
      <c r="Y14" s="226">
        <v>200</v>
      </c>
      <c r="Z14" s="226">
        <v>500</v>
      </c>
      <c r="AA14" s="226">
        <v>100</v>
      </c>
      <c r="AB14" s="226">
        <v>1000</v>
      </c>
      <c r="AC14" s="174">
        <f t="shared" si="4"/>
        <v>0</v>
      </c>
      <c r="AD14" s="93">
        <v>125.806451612903</v>
      </c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175">
        <f t="shared" si="5"/>
        <v>0</v>
      </c>
      <c r="AT14" s="174">
        <f t="shared" si="6"/>
        <v>0</v>
      </c>
      <c r="AU14" s="174">
        <f t="shared" si="7"/>
        <v>4025.81</v>
      </c>
      <c r="AV14" s="99"/>
      <c r="AW14" s="106"/>
      <c r="AX14" s="106"/>
      <c r="AY14" s="106"/>
      <c r="AZ14" s="106"/>
      <c r="BA14" s="174">
        <f t="shared" si="8"/>
        <v>4025.81</v>
      </c>
      <c r="BB14" s="178"/>
      <c r="BC14" s="170"/>
      <c r="BD14" s="163" t="str">
        <f t="shared" si="9"/>
        <v>正确</v>
      </c>
    </row>
    <row r="15" s="6" customFormat="1" ht="33" customHeight="1" spans="1:56">
      <c r="A15" s="59">
        <f t="shared" si="1"/>
        <v>11</v>
      </c>
      <c r="B15" s="216" t="s">
        <v>742</v>
      </c>
      <c r="C15" s="47" t="s">
        <v>731</v>
      </c>
      <c r="D15" s="214">
        <v>45748</v>
      </c>
      <c r="E15" s="210" t="s">
        <v>122</v>
      </c>
      <c r="F15" s="125">
        <f t="shared" si="2"/>
        <v>30</v>
      </c>
      <c r="G15" s="57" t="s">
        <v>75</v>
      </c>
      <c r="H15" s="126">
        <v>0</v>
      </c>
      <c r="I15" s="126">
        <v>0</v>
      </c>
      <c r="J15" s="126">
        <f>30-22</f>
        <v>8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6">
        <v>0</v>
      </c>
      <c r="Q15" s="126">
        <v>0</v>
      </c>
      <c r="R15" s="126">
        <v>0</v>
      </c>
      <c r="S15" s="164">
        <f t="shared" si="3"/>
        <v>0</v>
      </c>
      <c r="T15" s="179" t="s">
        <v>743</v>
      </c>
      <c r="U15" s="80" t="s">
        <v>86</v>
      </c>
      <c r="V15" s="226">
        <v>1800</v>
      </c>
      <c r="W15" s="226">
        <v>100</v>
      </c>
      <c r="X15" s="226">
        <v>200</v>
      </c>
      <c r="Y15" s="226">
        <v>200</v>
      </c>
      <c r="Z15" s="226">
        <v>500</v>
      </c>
      <c r="AA15" s="226">
        <v>100</v>
      </c>
      <c r="AB15" s="226">
        <v>1000</v>
      </c>
      <c r="AC15" s="174">
        <f t="shared" si="4"/>
        <v>0</v>
      </c>
      <c r="AD15" s="93">
        <v>125.806451612903</v>
      </c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175">
        <f t="shared" si="5"/>
        <v>0</v>
      </c>
      <c r="AT15" s="174">
        <f t="shared" si="6"/>
        <v>1040</v>
      </c>
      <c r="AU15" s="174">
        <f t="shared" si="7"/>
        <v>2985.81</v>
      </c>
      <c r="AV15" s="99"/>
      <c r="AW15" s="106"/>
      <c r="AX15" s="106"/>
      <c r="AY15" s="106"/>
      <c r="AZ15" s="106"/>
      <c r="BA15" s="174">
        <f t="shared" si="8"/>
        <v>2985.81</v>
      </c>
      <c r="BB15" s="178"/>
      <c r="BC15" s="179" t="s">
        <v>743</v>
      </c>
      <c r="BD15" s="163" t="str">
        <f t="shared" si="9"/>
        <v>正确</v>
      </c>
    </row>
    <row r="16" s="6" customFormat="1" ht="33" customHeight="1" spans="1:56">
      <c r="A16" s="59">
        <f t="shared" si="1"/>
        <v>12</v>
      </c>
      <c r="B16" s="213" t="s">
        <v>744</v>
      </c>
      <c r="C16" s="47" t="s">
        <v>731</v>
      </c>
      <c r="D16" s="214">
        <v>45748</v>
      </c>
      <c r="E16" s="215" t="s">
        <v>74</v>
      </c>
      <c r="F16" s="125">
        <f t="shared" si="2"/>
        <v>30</v>
      </c>
      <c r="G16" s="57" t="s">
        <v>75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26">
        <v>0</v>
      </c>
      <c r="P16" s="126">
        <v>0</v>
      </c>
      <c r="Q16" s="126">
        <v>0</v>
      </c>
      <c r="R16" s="126">
        <v>0</v>
      </c>
      <c r="S16" s="164">
        <f t="shared" si="3"/>
        <v>0</v>
      </c>
      <c r="T16" s="170"/>
      <c r="U16" s="80" t="s">
        <v>86</v>
      </c>
      <c r="V16" s="226">
        <v>1800</v>
      </c>
      <c r="W16" s="226">
        <v>100</v>
      </c>
      <c r="X16" s="226">
        <v>200</v>
      </c>
      <c r="Y16" s="226">
        <v>200</v>
      </c>
      <c r="Z16" s="226">
        <v>500</v>
      </c>
      <c r="AA16" s="226">
        <v>100</v>
      </c>
      <c r="AB16" s="226">
        <v>1000</v>
      </c>
      <c r="AC16" s="174">
        <f t="shared" si="4"/>
        <v>0</v>
      </c>
      <c r="AD16" s="93">
        <v>125.806451612903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175">
        <f t="shared" si="5"/>
        <v>0</v>
      </c>
      <c r="AT16" s="174">
        <f t="shared" si="6"/>
        <v>0</v>
      </c>
      <c r="AU16" s="174">
        <f t="shared" si="7"/>
        <v>4025.81</v>
      </c>
      <c r="AV16" s="99"/>
      <c r="AW16" s="106"/>
      <c r="AX16" s="106"/>
      <c r="AY16" s="106"/>
      <c r="AZ16" s="106"/>
      <c r="BA16" s="174">
        <f t="shared" si="8"/>
        <v>4025.81</v>
      </c>
      <c r="BB16" s="178"/>
      <c r="BC16" s="170"/>
      <c r="BD16" s="163" t="str">
        <f t="shared" si="9"/>
        <v>正确</v>
      </c>
    </row>
    <row r="17" s="6" customFormat="1" ht="33" customHeight="1" spans="1:56">
      <c r="A17" s="59">
        <f t="shared" si="1"/>
        <v>13</v>
      </c>
      <c r="B17" s="213" t="s">
        <v>745</v>
      </c>
      <c r="C17" s="47" t="s">
        <v>731</v>
      </c>
      <c r="D17" s="214">
        <v>45748</v>
      </c>
      <c r="E17" s="215" t="s">
        <v>74</v>
      </c>
      <c r="F17" s="125">
        <f t="shared" si="2"/>
        <v>30</v>
      </c>
      <c r="G17" s="57" t="s">
        <v>75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v>0</v>
      </c>
      <c r="P17" s="126">
        <v>0</v>
      </c>
      <c r="Q17" s="126">
        <v>0</v>
      </c>
      <c r="R17" s="126">
        <v>0</v>
      </c>
      <c r="S17" s="164">
        <f t="shared" si="3"/>
        <v>0</v>
      </c>
      <c r="T17" s="170"/>
      <c r="U17" s="80" t="s">
        <v>86</v>
      </c>
      <c r="V17" s="226">
        <v>1800</v>
      </c>
      <c r="W17" s="226">
        <v>200</v>
      </c>
      <c r="X17" s="226">
        <v>200</v>
      </c>
      <c r="Y17" s="226">
        <v>200</v>
      </c>
      <c r="Z17" s="226">
        <v>300</v>
      </c>
      <c r="AA17" s="226">
        <v>200</v>
      </c>
      <c r="AB17" s="226">
        <v>1000</v>
      </c>
      <c r="AC17" s="174">
        <f t="shared" si="4"/>
        <v>0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175">
        <f t="shared" si="5"/>
        <v>0</v>
      </c>
      <c r="AT17" s="174">
        <f t="shared" si="6"/>
        <v>0</v>
      </c>
      <c r="AU17" s="174">
        <f t="shared" si="7"/>
        <v>3900</v>
      </c>
      <c r="AV17" s="99"/>
      <c r="AW17" s="106"/>
      <c r="AX17" s="106"/>
      <c r="AY17" s="106"/>
      <c r="AZ17" s="106"/>
      <c r="BA17" s="174">
        <f t="shared" si="8"/>
        <v>3900</v>
      </c>
      <c r="BB17" s="178"/>
      <c r="BC17" s="170"/>
      <c r="BD17" s="163" t="str">
        <f t="shared" si="9"/>
        <v>正确</v>
      </c>
    </row>
    <row r="18" s="6" customFormat="1" ht="33" customHeight="1" spans="1:56">
      <c r="A18" s="59">
        <f t="shared" si="1"/>
        <v>14</v>
      </c>
      <c r="B18" s="217" t="s">
        <v>746</v>
      </c>
      <c r="C18" s="47" t="s">
        <v>731</v>
      </c>
      <c r="D18" s="214">
        <v>45748</v>
      </c>
      <c r="E18" s="210" t="s">
        <v>122</v>
      </c>
      <c r="F18" s="125">
        <f t="shared" si="2"/>
        <v>30</v>
      </c>
      <c r="G18" s="57" t="s">
        <v>75</v>
      </c>
      <c r="H18" s="126">
        <v>0</v>
      </c>
      <c r="I18" s="126">
        <v>0</v>
      </c>
      <c r="J18" s="126">
        <f>30-12</f>
        <v>18</v>
      </c>
      <c r="K18" s="126">
        <v>0</v>
      </c>
      <c r="L18" s="126">
        <v>0</v>
      </c>
      <c r="M18" s="126">
        <v>0</v>
      </c>
      <c r="N18" s="126">
        <v>0</v>
      </c>
      <c r="O18" s="126">
        <v>0</v>
      </c>
      <c r="P18" s="126">
        <v>0</v>
      </c>
      <c r="Q18" s="126">
        <v>0</v>
      </c>
      <c r="R18" s="126">
        <v>0</v>
      </c>
      <c r="S18" s="164">
        <f t="shared" si="3"/>
        <v>0</v>
      </c>
      <c r="T18" s="179" t="s">
        <v>747</v>
      </c>
      <c r="U18" s="80" t="s">
        <v>86</v>
      </c>
      <c r="V18" s="226">
        <v>1800</v>
      </c>
      <c r="W18" s="226">
        <v>100</v>
      </c>
      <c r="X18" s="226">
        <v>200</v>
      </c>
      <c r="Y18" s="226">
        <v>200</v>
      </c>
      <c r="Z18" s="226">
        <v>500</v>
      </c>
      <c r="AA18" s="226">
        <v>100</v>
      </c>
      <c r="AB18" s="226">
        <v>1000</v>
      </c>
      <c r="AC18" s="174">
        <f t="shared" si="4"/>
        <v>0</v>
      </c>
      <c r="AD18" s="93"/>
      <c r="AE18" s="93"/>
      <c r="AF18" s="93"/>
      <c r="AG18" s="93"/>
      <c r="AH18" s="93"/>
      <c r="AI18" s="93">
        <v>3900</v>
      </c>
      <c r="AJ18" s="93"/>
      <c r="AK18" s="93"/>
      <c r="AL18" s="93"/>
      <c r="AM18" s="93"/>
      <c r="AN18" s="93"/>
      <c r="AO18" s="93"/>
      <c r="AP18" s="93"/>
      <c r="AQ18" s="93"/>
      <c r="AR18" s="93"/>
      <c r="AS18" s="175">
        <f t="shared" si="5"/>
        <v>0</v>
      </c>
      <c r="AT18" s="174">
        <f t="shared" si="6"/>
        <v>2340</v>
      </c>
      <c r="AU18" s="174">
        <f t="shared" si="7"/>
        <v>5460</v>
      </c>
      <c r="AV18" s="99"/>
      <c r="AW18" s="106"/>
      <c r="AX18" s="106"/>
      <c r="AY18" s="106"/>
      <c r="AZ18" s="106"/>
      <c r="BA18" s="174">
        <f t="shared" si="8"/>
        <v>5460</v>
      </c>
      <c r="BB18" s="178"/>
      <c r="BC18" s="179" t="s">
        <v>747</v>
      </c>
      <c r="BD18" s="163" t="str">
        <f t="shared" si="9"/>
        <v>正确</v>
      </c>
    </row>
    <row r="19" s="6" customFormat="1" ht="33" customHeight="1" spans="1:56">
      <c r="A19" s="59">
        <f t="shared" si="1"/>
        <v>15</v>
      </c>
      <c r="B19" s="213" t="s">
        <v>748</v>
      </c>
      <c r="C19" s="47" t="s">
        <v>731</v>
      </c>
      <c r="D19" s="214">
        <v>45748</v>
      </c>
      <c r="E19" s="215" t="s">
        <v>74</v>
      </c>
      <c r="F19" s="125">
        <f t="shared" si="2"/>
        <v>30</v>
      </c>
      <c r="G19" s="57" t="s">
        <v>75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v>0</v>
      </c>
      <c r="Q19" s="126">
        <v>0</v>
      </c>
      <c r="R19" s="126">
        <v>0</v>
      </c>
      <c r="S19" s="164">
        <f t="shared" si="3"/>
        <v>0</v>
      </c>
      <c r="T19" s="170"/>
      <c r="U19" s="80" t="s">
        <v>86</v>
      </c>
      <c r="V19" s="226">
        <v>1800</v>
      </c>
      <c r="W19" s="226">
        <v>100</v>
      </c>
      <c r="X19" s="226">
        <v>200</v>
      </c>
      <c r="Y19" s="226">
        <v>200</v>
      </c>
      <c r="Z19" s="226">
        <v>500</v>
      </c>
      <c r="AA19" s="226">
        <v>100</v>
      </c>
      <c r="AB19" s="226">
        <v>1000</v>
      </c>
      <c r="AC19" s="174">
        <f t="shared" si="4"/>
        <v>0</v>
      </c>
      <c r="AD19" s="93">
        <v>130</v>
      </c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175">
        <f t="shared" si="5"/>
        <v>0</v>
      </c>
      <c r="AT19" s="174">
        <f t="shared" si="6"/>
        <v>0</v>
      </c>
      <c r="AU19" s="174">
        <f t="shared" si="7"/>
        <v>4030</v>
      </c>
      <c r="AV19" s="99"/>
      <c r="AW19" s="106"/>
      <c r="AX19" s="106"/>
      <c r="AY19" s="106"/>
      <c r="AZ19" s="106"/>
      <c r="BA19" s="174">
        <f t="shared" si="8"/>
        <v>4030</v>
      </c>
      <c r="BB19" s="178"/>
      <c r="BC19" s="170"/>
      <c r="BD19" s="163" t="str">
        <f t="shared" si="9"/>
        <v>正确</v>
      </c>
    </row>
    <row r="20" s="6" customFormat="1" ht="33" customHeight="1" spans="1:56">
      <c r="A20" s="59">
        <f t="shared" si="1"/>
        <v>16</v>
      </c>
      <c r="B20" s="213" t="s">
        <v>749</v>
      </c>
      <c r="C20" s="47" t="s">
        <v>731</v>
      </c>
      <c r="D20" s="218">
        <v>45776</v>
      </c>
      <c r="E20" s="215" t="s">
        <v>74</v>
      </c>
      <c r="F20" s="125">
        <f t="shared" si="2"/>
        <v>30</v>
      </c>
      <c r="G20" s="57" t="s">
        <v>75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0</v>
      </c>
      <c r="N20" s="126">
        <v>0</v>
      </c>
      <c r="O20" s="126">
        <v>0</v>
      </c>
      <c r="P20" s="126">
        <v>0</v>
      </c>
      <c r="Q20" s="126">
        <v>0</v>
      </c>
      <c r="R20" s="126">
        <v>0</v>
      </c>
      <c r="S20" s="164">
        <f t="shared" si="3"/>
        <v>0</v>
      </c>
      <c r="T20" s="170"/>
      <c r="U20" s="80" t="s">
        <v>86</v>
      </c>
      <c r="V20" s="226">
        <v>1800</v>
      </c>
      <c r="W20" s="226">
        <v>100</v>
      </c>
      <c r="X20" s="226">
        <v>200</v>
      </c>
      <c r="Y20" s="226">
        <v>200</v>
      </c>
      <c r="Z20" s="226">
        <v>500</v>
      </c>
      <c r="AA20" s="226">
        <v>100</v>
      </c>
      <c r="AB20" s="226">
        <v>1000</v>
      </c>
      <c r="AC20" s="174">
        <f t="shared" si="4"/>
        <v>0</v>
      </c>
      <c r="AD20" s="93">
        <v>255.806451612903</v>
      </c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175">
        <f t="shared" si="5"/>
        <v>0</v>
      </c>
      <c r="AT20" s="174">
        <f t="shared" si="6"/>
        <v>0</v>
      </c>
      <c r="AU20" s="174">
        <f t="shared" si="7"/>
        <v>4155.81</v>
      </c>
      <c r="AV20" s="99"/>
      <c r="AW20" s="106"/>
      <c r="AX20" s="106"/>
      <c r="AY20" s="106"/>
      <c r="AZ20" s="106"/>
      <c r="BA20" s="174">
        <f t="shared" si="8"/>
        <v>4155.81</v>
      </c>
      <c r="BB20" s="178"/>
      <c r="BC20" s="170"/>
      <c r="BD20" s="163" t="str">
        <f t="shared" si="9"/>
        <v>正确</v>
      </c>
    </row>
    <row r="21" s="6" customFormat="1" ht="33" customHeight="1" spans="1:56">
      <c r="A21" s="59">
        <f t="shared" si="1"/>
        <v>17</v>
      </c>
      <c r="B21" s="213" t="s">
        <v>750</v>
      </c>
      <c r="C21" s="47" t="s">
        <v>731</v>
      </c>
      <c r="D21" s="218">
        <v>45774</v>
      </c>
      <c r="E21" s="215" t="s">
        <v>74</v>
      </c>
      <c r="F21" s="125">
        <f t="shared" si="2"/>
        <v>30</v>
      </c>
      <c r="G21" s="57" t="s">
        <v>75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6">
        <v>0</v>
      </c>
      <c r="P21" s="126">
        <v>0</v>
      </c>
      <c r="Q21" s="126">
        <v>0</v>
      </c>
      <c r="R21" s="126">
        <v>0</v>
      </c>
      <c r="S21" s="164">
        <f t="shared" si="3"/>
        <v>0</v>
      </c>
      <c r="T21" s="170"/>
      <c r="U21" s="80" t="s">
        <v>86</v>
      </c>
      <c r="V21" s="226">
        <v>1800</v>
      </c>
      <c r="W21" s="226">
        <v>100</v>
      </c>
      <c r="X21" s="226">
        <v>200</v>
      </c>
      <c r="Y21" s="226">
        <v>200</v>
      </c>
      <c r="Z21" s="226">
        <v>500</v>
      </c>
      <c r="AA21" s="226">
        <v>100</v>
      </c>
      <c r="AB21" s="226">
        <v>1000</v>
      </c>
      <c r="AC21" s="174">
        <f t="shared" si="4"/>
        <v>0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175">
        <f t="shared" si="5"/>
        <v>0</v>
      </c>
      <c r="AT21" s="174">
        <f t="shared" si="6"/>
        <v>0</v>
      </c>
      <c r="AU21" s="174">
        <f t="shared" si="7"/>
        <v>3900</v>
      </c>
      <c r="AV21" s="99"/>
      <c r="AW21" s="106"/>
      <c r="AX21" s="106"/>
      <c r="AY21" s="106"/>
      <c r="AZ21" s="106"/>
      <c r="BA21" s="174">
        <f t="shared" si="8"/>
        <v>3900</v>
      </c>
      <c r="BB21" s="178"/>
      <c r="BC21" s="170"/>
      <c r="BD21" s="163" t="str">
        <f t="shared" si="9"/>
        <v>正确</v>
      </c>
    </row>
    <row r="22" s="6" customFormat="1" ht="33" customHeight="1" spans="1:56">
      <c r="A22" s="59">
        <f t="shared" si="1"/>
        <v>18</v>
      </c>
      <c r="B22" s="213" t="s">
        <v>751</v>
      </c>
      <c r="C22" s="47" t="s">
        <v>731</v>
      </c>
      <c r="D22" s="218">
        <v>45770</v>
      </c>
      <c r="E22" s="215" t="s">
        <v>74</v>
      </c>
      <c r="F22" s="125">
        <f t="shared" si="2"/>
        <v>30</v>
      </c>
      <c r="G22" s="57" t="s">
        <v>75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26">
        <v>0</v>
      </c>
      <c r="N22" s="126">
        <v>0</v>
      </c>
      <c r="O22" s="126">
        <v>0</v>
      </c>
      <c r="P22" s="126">
        <v>0</v>
      </c>
      <c r="Q22" s="126">
        <v>0</v>
      </c>
      <c r="R22" s="126">
        <v>0</v>
      </c>
      <c r="S22" s="164">
        <f t="shared" si="3"/>
        <v>0</v>
      </c>
      <c r="T22" s="170"/>
      <c r="U22" s="80" t="s">
        <v>86</v>
      </c>
      <c r="V22" s="226">
        <v>1800</v>
      </c>
      <c r="W22" s="226">
        <v>100</v>
      </c>
      <c r="X22" s="226">
        <v>200</v>
      </c>
      <c r="Y22" s="226">
        <v>200</v>
      </c>
      <c r="Z22" s="226">
        <v>500</v>
      </c>
      <c r="AA22" s="226">
        <v>100</v>
      </c>
      <c r="AB22" s="226">
        <v>1000</v>
      </c>
      <c r="AC22" s="174">
        <f t="shared" si="4"/>
        <v>0</v>
      </c>
      <c r="AD22" s="93">
        <v>125.806451612903</v>
      </c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175">
        <f t="shared" si="5"/>
        <v>0</v>
      </c>
      <c r="AT22" s="174">
        <f t="shared" si="6"/>
        <v>0</v>
      </c>
      <c r="AU22" s="174">
        <f t="shared" si="7"/>
        <v>4025.81</v>
      </c>
      <c r="AV22" s="99"/>
      <c r="AW22" s="106"/>
      <c r="AX22" s="106"/>
      <c r="AY22" s="106"/>
      <c r="AZ22" s="106"/>
      <c r="BA22" s="174">
        <f t="shared" si="8"/>
        <v>4025.81</v>
      </c>
      <c r="BB22" s="178"/>
      <c r="BC22" s="170"/>
      <c r="BD22" s="163" t="str">
        <f t="shared" si="9"/>
        <v>正确</v>
      </c>
    </row>
    <row r="23" s="6" customFormat="1" ht="33" customHeight="1" spans="1:56">
      <c r="A23" s="59">
        <f t="shared" si="1"/>
        <v>19</v>
      </c>
      <c r="B23" s="213" t="s">
        <v>752</v>
      </c>
      <c r="C23" s="47" t="s">
        <v>736</v>
      </c>
      <c r="D23" s="219">
        <v>45748</v>
      </c>
      <c r="E23" s="60" t="s">
        <v>74</v>
      </c>
      <c r="F23" s="125">
        <f t="shared" si="2"/>
        <v>30</v>
      </c>
      <c r="G23" s="57" t="s">
        <v>75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0</v>
      </c>
      <c r="N23" s="126">
        <v>0</v>
      </c>
      <c r="O23" s="126">
        <v>0</v>
      </c>
      <c r="P23" s="126">
        <v>0</v>
      </c>
      <c r="Q23" s="126">
        <v>0</v>
      </c>
      <c r="R23" s="126">
        <v>0</v>
      </c>
      <c r="S23" s="164">
        <f t="shared" si="3"/>
        <v>0</v>
      </c>
      <c r="T23" s="170"/>
      <c r="U23" s="80" t="s">
        <v>86</v>
      </c>
      <c r="V23" s="226">
        <v>1800</v>
      </c>
      <c r="W23" s="226">
        <v>100</v>
      </c>
      <c r="X23" s="226">
        <v>200</v>
      </c>
      <c r="Y23" s="226">
        <v>200</v>
      </c>
      <c r="Z23" s="226">
        <v>500</v>
      </c>
      <c r="AA23" s="226">
        <v>100</v>
      </c>
      <c r="AB23" s="226">
        <v>1000</v>
      </c>
      <c r="AC23" s="174">
        <f t="shared" si="4"/>
        <v>0</v>
      </c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175">
        <f t="shared" si="5"/>
        <v>0</v>
      </c>
      <c r="AT23" s="174">
        <f t="shared" si="6"/>
        <v>0</v>
      </c>
      <c r="AU23" s="174">
        <f t="shared" si="7"/>
        <v>3900</v>
      </c>
      <c r="AV23" s="99"/>
      <c r="AW23" s="106"/>
      <c r="AX23" s="106"/>
      <c r="AY23" s="106"/>
      <c r="AZ23" s="106"/>
      <c r="BA23" s="174">
        <f t="shared" si="8"/>
        <v>3900</v>
      </c>
      <c r="BB23" s="178"/>
      <c r="BC23" s="170"/>
      <c r="BD23" s="163" t="str">
        <f t="shared" si="9"/>
        <v>正确</v>
      </c>
    </row>
    <row r="24" s="6" customFormat="1" ht="33" customHeight="1" spans="1:56">
      <c r="A24" s="59">
        <f t="shared" si="1"/>
        <v>20</v>
      </c>
      <c r="B24" s="213" t="s">
        <v>538</v>
      </c>
      <c r="C24" s="47" t="s">
        <v>731</v>
      </c>
      <c r="D24" s="219">
        <v>45748</v>
      </c>
      <c r="E24" s="60" t="s">
        <v>74</v>
      </c>
      <c r="F24" s="125">
        <f t="shared" si="2"/>
        <v>30</v>
      </c>
      <c r="G24" s="57" t="s">
        <v>75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v>0</v>
      </c>
      <c r="N24" s="126">
        <v>0</v>
      </c>
      <c r="O24" s="126">
        <v>0</v>
      </c>
      <c r="P24" s="126">
        <v>0</v>
      </c>
      <c r="Q24" s="126">
        <v>0</v>
      </c>
      <c r="R24" s="126">
        <v>0</v>
      </c>
      <c r="S24" s="164">
        <f t="shared" si="3"/>
        <v>0</v>
      </c>
      <c r="T24" s="170"/>
      <c r="U24" s="80" t="s">
        <v>753</v>
      </c>
      <c r="V24" s="226">
        <v>1500</v>
      </c>
      <c r="W24" s="226">
        <v>200</v>
      </c>
      <c r="X24" s="226">
        <v>200</v>
      </c>
      <c r="Y24" s="226">
        <v>200</v>
      </c>
      <c r="Z24" s="226">
        <v>500</v>
      </c>
      <c r="AA24" s="226">
        <v>100</v>
      </c>
      <c r="AB24" s="226">
        <v>1000</v>
      </c>
      <c r="AC24" s="174">
        <f t="shared" si="4"/>
        <v>0</v>
      </c>
      <c r="AD24" s="93">
        <v>238.709677419355</v>
      </c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175">
        <f t="shared" si="5"/>
        <v>0</v>
      </c>
      <c r="AT24" s="174">
        <f t="shared" si="6"/>
        <v>0</v>
      </c>
      <c r="AU24" s="174">
        <f t="shared" si="7"/>
        <v>3938.71</v>
      </c>
      <c r="AV24" s="99"/>
      <c r="AW24" s="106"/>
      <c r="AX24" s="106"/>
      <c r="AY24" s="106"/>
      <c r="AZ24" s="106"/>
      <c r="BA24" s="174">
        <f t="shared" si="8"/>
        <v>3938.71</v>
      </c>
      <c r="BB24" s="178"/>
      <c r="BC24" s="170"/>
      <c r="BD24" s="163" t="str">
        <f t="shared" si="9"/>
        <v>正确</v>
      </c>
    </row>
    <row r="25" s="6" customFormat="1" ht="33" customHeight="1" spans="1:56">
      <c r="A25" s="59">
        <f t="shared" si="1"/>
        <v>21</v>
      </c>
      <c r="B25" s="213" t="s">
        <v>754</v>
      </c>
      <c r="C25" s="47" t="s">
        <v>731</v>
      </c>
      <c r="D25" s="219">
        <v>45748</v>
      </c>
      <c r="E25" s="60" t="s">
        <v>74</v>
      </c>
      <c r="F25" s="125">
        <f t="shared" si="2"/>
        <v>30</v>
      </c>
      <c r="G25" s="57" t="s">
        <v>75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26">
        <v>0</v>
      </c>
      <c r="N25" s="126">
        <v>0</v>
      </c>
      <c r="O25" s="126">
        <v>0</v>
      </c>
      <c r="P25" s="126">
        <v>0</v>
      </c>
      <c r="Q25" s="126">
        <v>0</v>
      </c>
      <c r="R25" s="126">
        <v>0</v>
      </c>
      <c r="S25" s="164">
        <f t="shared" si="3"/>
        <v>0</v>
      </c>
      <c r="T25" s="170"/>
      <c r="U25" s="80" t="s">
        <v>753</v>
      </c>
      <c r="V25" s="226">
        <v>1500</v>
      </c>
      <c r="W25" s="226">
        <v>200</v>
      </c>
      <c r="X25" s="226">
        <v>200</v>
      </c>
      <c r="Y25" s="226">
        <v>200</v>
      </c>
      <c r="Z25" s="226">
        <v>500</v>
      </c>
      <c r="AA25" s="226">
        <v>100</v>
      </c>
      <c r="AB25" s="226">
        <v>1000</v>
      </c>
      <c r="AC25" s="174">
        <f t="shared" si="4"/>
        <v>0</v>
      </c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175">
        <f t="shared" si="5"/>
        <v>0</v>
      </c>
      <c r="AT25" s="174">
        <f t="shared" si="6"/>
        <v>0</v>
      </c>
      <c r="AU25" s="174">
        <f t="shared" si="7"/>
        <v>3700</v>
      </c>
      <c r="AV25" s="99"/>
      <c r="AW25" s="106"/>
      <c r="AX25" s="106"/>
      <c r="AY25" s="106"/>
      <c r="AZ25" s="106"/>
      <c r="BA25" s="174">
        <f t="shared" si="8"/>
        <v>3700</v>
      </c>
      <c r="BB25" s="178"/>
      <c r="BC25" s="170"/>
      <c r="BD25" s="163" t="str">
        <f t="shared" si="9"/>
        <v>正确</v>
      </c>
    </row>
    <row r="26" s="6" customFormat="1" ht="33" customHeight="1" spans="1:56">
      <c r="A26" s="59">
        <f t="shared" si="1"/>
        <v>22</v>
      </c>
      <c r="B26" s="213" t="s">
        <v>755</v>
      </c>
      <c r="C26" s="47" t="s">
        <v>736</v>
      </c>
      <c r="D26" s="219">
        <v>45748</v>
      </c>
      <c r="E26" s="60" t="s">
        <v>74</v>
      </c>
      <c r="F26" s="125">
        <f t="shared" si="2"/>
        <v>30</v>
      </c>
      <c r="G26" s="57" t="s">
        <v>75</v>
      </c>
      <c r="H26" s="126">
        <v>0</v>
      </c>
      <c r="I26" s="126">
        <v>0</v>
      </c>
      <c r="J26" s="126">
        <v>0</v>
      </c>
      <c r="K26" s="126">
        <v>0</v>
      </c>
      <c r="L26" s="126">
        <v>0</v>
      </c>
      <c r="M26" s="126">
        <v>0</v>
      </c>
      <c r="N26" s="126">
        <v>0</v>
      </c>
      <c r="O26" s="126">
        <v>0</v>
      </c>
      <c r="P26" s="126">
        <v>0</v>
      </c>
      <c r="Q26" s="126">
        <v>0</v>
      </c>
      <c r="R26" s="126">
        <v>0</v>
      </c>
      <c r="S26" s="164">
        <f t="shared" si="3"/>
        <v>0</v>
      </c>
      <c r="T26" s="170"/>
      <c r="U26" s="80" t="s">
        <v>86</v>
      </c>
      <c r="V26" s="226">
        <v>1900</v>
      </c>
      <c r="W26" s="226">
        <v>200</v>
      </c>
      <c r="X26" s="226">
        <v>200</v>
      </c>
      <c r="Y26" s="226">
        <v>200</v>
      </c>
      <c r="Z26" s="226">
        <v>300</v>
      </c>
      <c r="AA26" s="226">
        <v>100</v>
      </c>
      <c r="AB26" s="226">
        <v>1000</v>
      </c>
      <c r="AC26" s="174">
        <f t="shared" si="4"/>
        <v>0</v>
      </c>
      <c r="AD26" s="93">
        <v>716.129032258065</v>
      </c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175">
        <f t="shared" si="5"/>
        <v>0</v>
      </c>
      <c r="AT26" s="174">
        <f t="shared" si="6"/>
        <v>0</v>
      </c>
      <c r="AU26" s="174">
        <f t="shared" si="7"/>
        <v>4616.13</v>
      </c>
      <c r="AV26" s="99"/>
      <c r="AW26" s="106"/>
      <c r="AX26" s="106"/>
      <c r="AY26" s="106"/>
      <c r="AZ26" s="106"/>
      <c r="BA26" s="174">
        <f t="shared" si="8"/>
        <v>4616.13</v>
      </c>
      <c r="BB26" s="178"/>
      <c r="BC26" s="170"/>
      <c r="BD26" s="163" t="str">
        <f t="shared" si="9"/>
        <v>正确</v>
      </c>
    </row>
    <row r="27" s="6" customFormat="1" ht="33" customHeight="1" spans="1:56">
      <c r="A27" s="59">
        <f t="shared" si="1"/>
        <v>23</v>
      </c>
      <c r="B27" s="213" t="s">
        <v>756</v>
      </c>
      <c r="C27" s="47" t="s">
        <v>731</v>
      </c>
      <c r="D27" s="218">
        <v>45748</v>
      </c>
      <c r="E27" s="60" t="s">
        <v>74</v>
      </c>
      <c r="F27" s="125">
        <f t="shared" si="2"/>
        <v>30</v>
      </c>
      <c r="G27" s="57" t="s">
        <v>75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126">
        <v>0</v>
      </c>
      <c r="N27" s="126">
        <v>0</v>
      </c>
      <c r="O27" s="126">
        <v>0</v>
      </c>
      <c r="P27" s="126">
        <v>0</v>
      </c>
      <c r="Q27" s="126">
        <v>0</v>
      </c>
      <c r="R27" s="126">
        <v>0</v>
      </c>
      <c r="S27" s="164">
        <f t="shared" si="3"/>
        <v>0</v>
      </c>
      <c r="T27" s="170"/>
      <c r="U27" s="80" t="s">
        <v>753</v>
      </c>
      <c r="V27" s="226">
        <v>1500</v>
      </c>
      <c r="W27" s="226">
        <v>200</v>
      </c>
      <c r="X27" s="226">
        <v>200</v>
      </c>
      <c r="Y27" s="226">
        <v>200</v>
      </c>
      <c r="Z27" s="226">
        <v>500</v>
      </c>
      <c r="AA27" s="226">
        <v>100</v>
      </c>
      <c r="AB27" s="226">
        <v>1000</v>
      </c>
      <c r="AC27" s="174">
        <f t="shared" si="4"/>
        <v>0</v>
      </c>
      <c r="AD27" s="93">
        <v>238.709677419355</v>
      </c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175">
        <f t="shared" si="5"/>
        <v>0</v>
      </c>
      <c r="AT27" s="174">
        <f t="shared" si="6"/>
        <v>0</v>
      </c>
      <c r="AU27" s="174">
        <f t="shared" si="7"/>
        <v>3938.71</v>
      </c>
      <c r="AV27" s="99"/>
      <c r="AW27" s="106"/>
      <c r="AX27" s="106"/>
      <c r="AY27" s="106"/>
      <c r="AZ27" s="106"/>
      <c r="BA27" s="174">
        <f t="shared" si="8"/>
        <v>3938.71</v>
      </c>
      <c r="BB27" s="178"/>
      <c r="BC27" s="170"/>
      <c r="BD27" s="163" t="str">
        <f t="shared" si="9"/>
        <v>正确</v>
      </c>
    </row>
    <row r="28" s="6" customFormat="1" ht="33" customHeight="1" spans="1:56">
      <c r="A28" s="59">
        <f t="shared" si="1"/>
        <v>24</v>
      </c>
      <c r="B28" s="213" t="s">
        <v>757</v>
      </c>
      <c r="C28" s="47" t="s">
        <v>731</v>
      </c>
      <c r="D28" s="219">
        <v>45748</v>
      </c>
      <c r="E28" s="60" t="s">
        <v>74</v>
      </c>
      <c r="F28" s="125">
        <f t="shared" si="2"/>
        <v>30</v>
      </c>
      <c r="G28" s="57" t="s">
        <v>75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126">
        <v>0</v>
      </c>
      <c r="N28" s="126">
        <v>0</v>
      </c>
      <c r="O28" s="126">
        <v>0</v>
      </c>
      <c r="P28" s="126">
        <v>0</v>
      </c>
      <c r="Q28" s="126">
        <v>0</v>
      </c>
      <c r="R28" s="126">
        <v>0</v>
      </c>
      <c r="S28" s="164">
        <f t="shared" si="3"/>
        <v>0</v>
      </c>
      <c r="T28" s="170"/>
      <c r="U28" s="80" t="s">
        <v>753</v>
      </c>
      <c r="V28" s="226">
        <v>1500</v>
      </c>
      <c r="W28" s="226">
        <v>200</v>
      </c>
      <c r="X28" s="226">
        <v>200</v>
      </c>
      <c r="Y28" s="226">
        <v>200</v>
      </c>
      <c r="Z28" s="226">
        <v>500</v>
      </c>
      <c r="AA28" s="226">
        <v>100</v>
      </c>
      <c r="AB28" s="226">
        <v>1000</v>
      </c>
      <c r="AC28" s="174">
        <f t="shared" si="4"/>
        <v>0</v>
      </c>
      <c r="AD28" s="93">
        <v>123.333333333333</v>
      </c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175">
        <f t="shared" si="5"/>
        <v>0</v>
      </c>
      <c r="AT28" s="174">
        <f t="shared" si="6"/>
        <v>0</v>
      </c>
      <c r="AU28" s="174">
        <f t="shared" si="7"/>
        <v>3823.33</v>
      </c>
      <c r="AV28" s="99"/>
      <c r="AW28" s="106"/>
      <c r="AX28" s="106"/>
      <c r="AY28" s="106"/>
      <c r="AZ28" s="106"/>
      <c r="BA28" s="174">
        <f t="shared" si="8"/>
        <v>3823.33</v>
      </c>
      <c r="BB28" s="178"/>
      <c r="BC28" s="170"/>
      <c r="BD28" s="163" t="str">
        <f t="shared" si="9"/>
        <v>正确</v>
      </c>
    </row>
    <row r="29" s="6" customFormat="1" ht="33" customHeight="1" spans="1:56">
      <c r="A29" s="59">
        <f t="shared" si="1"/>
        <v>25</v>
      </c>
      <c r="B29" s="216" t="s">
        <v>758</v>
      </c>
      <c r="C29" s="47" t="s">
        <v>731</v>
      </c>
      <c r="D29" s="219">
        <v>45748</v>
      </c>
      <c r="E29" s="210" t="s">
        <v>122</v>
      </c>
      <c r="F29" s="125">
        <f t="shared" si="2"/>
        <v>30</v>
      </c>
      <c r="G29" s="57" t="s">
        <v>75</v>
      </c>
      <c r="H29" s="126">
        <v>0</v>
      </c>
      <c r="I29" s="126">
        <v>0</v>
      </c>
      <c r="J29" s="126">
        <f>30-27</f>
        <v>3</v>
      </c>
      <c r="K29" s="126">
        <v>0</v>
      </c>
      <c r="L29" s="126">
        <v>0</v>
      </c>
      <c r="M29" s="126">
        <v>0</v>
      </c>
      <c r="N29" s="126">
        <v>0</v>
      </c>
      <c r="O29" s="126">
        <v>0</v>
      </c>
      <c r="P29" s="126">
        <v>0</v>
      </c>
      <c r="Q29" s="126">
        <v>0</v>
      </c>
      <c r="R29" s="126">
        <v>0</v>
      </c>
      <c r="S29" s="164">
        <f t="shared" si="3"/>
        <v>0</v>
      </c>
      <c r="T29" s="179" t="s">
        <v>759</v>
      </c>
      <c r="U29" s="80" t="s">
        <v>753</v>
      </c>
      <c r="V29" s="226">
        <v>1500</v>
      </c>
      <c r="W29" s="226">
        <v>200</v>
      </c>
      <c r="X29" s="226">
        <v>200</v>
      </c>
      <c r="Y29" s="226">
        <v>200</v>
      </c>
      <c r="Z29" s="226">
        <v>500</v>
      </c>
      <c r="AA29" s="226">
        <v>100</v>
      </c>
      <c r="AB29" s="226">
        <v>1000</v>
      </c>
      <c r="AC29" s="174">
        <f t="shared" si="4"/>
        <v>0</v>
      </c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175">
        <f t="shared" si="5"/>
        <v>0</v>
      </c>
      <c r="AT29" s="174">
        <f t="shared" si="6"/>
        <v>370</v>
      </c>
      <c r="AU29" s="174">
        <f t="shared" si="7"/>
        <v>3330</v>
      </c>
      <c r="AV29" s="99"/>
      <c r="AW29" s="106"/>
      <c r="AX29" s="106"/>
      <c r="AY29" s="106"/>
      <c r="AZ29" s="106"/>
      <c r="BA29" s="174">
        <f t="shared" si="8"/>
        <v>3330</v>
      </c>
      <c r="BB29" s="178"/>
      <c r="BC29" s="179" t="s">
        <v>759</v>
      </c>
      <c r="BD29" s="163" t="str">
        <f t="shared" si="9"/>
        <v>正确</v>
      </c>
    </row>
    <row r="30" s="6" customFormat="1" ht="33" customHeight="1" spans="1:56">
      <c r="A30" s="59">
        <f t="shared" si="1"/>
        <v>26</v>
      </c>
      <c r="B30" s="213" t="s">
        <v>760</v>
      </c>
      <c r="C30" s="47" t="s">
        <v>731</v>
      </c>
      <c r="D30" s="219">
        <v>45764</v>
      </c>
      <c r="E30" s="60" t="s">
        <v>74</v>
      </c>
      <c r="F30" s="125">
        <f t="shared" si="2"/>
        <v>30</v>
      </c>
      <c r="G30" s="57" t="s">
        <v>75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126">
        <v>0</v>
      </c>
      <c r="N30" s="126">
        <v>0</v>
      </c>
      <c r="O30" s="126">
        <v>0</v>
      </c>
      <c r="P30" s="126">
        <v>0</v>
      </c>
      <c r="Q30" s="126">
        <v>0</v>
      </c>
      <c r="R30" s="126">
        <v>0</v>
      </c>
      <c r="S30" s="164">
        <f t="shared" si="3"/>
        <v>0</v>
      </c>
      <c r="T30" s="170"/>
      <c r="U30" s="80" t="s">
        <v>110</v>
      </c>
      <c r="V30" s="226">
        <v>1500</v>
      </c>
      <c r="W30" s="226">
        <v>200</v>
      </c>
      <c r="X30" s="226">
        <v>200</v>
      </c>
      <c r="Y30" s="226">
        <v>200</v>
      </c>
      <c r="Z30" s="226">
        <v>500</v>
      </c>
      <c r="AA30" s="226">
        <v>200</v>
      </c>
      <c r="AB30" s="226">
        <v>1000</v>
      </c>
      <c r="AC30" s="174">
        <f t="shared" si="4"/>
        <v>0</v>
      </c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175">
        <f t="shared" si="5"/>
        <v>0</v>
      </c>
      <c r="AT30" s="174">
        <f t="shared" si="6"/>
        <v>0</v>
      </c>
      <c r="AU30" s="174">
        <f t="shared" si="7"/>
        <v>3800</v>
      </c>
      <c r="AV30" s="99"/>
      <c r="AW30" s="106"/>
      <c r="AX30" s="106"/>
      <c r="AY30" s="106"/>
      <c r="AZ30" s="106"/>
      <c r="BA30" s="174">
        <f t="shared" si="8"/>
        <v>3800</v>
      </c>
      <c r="BB30" s="178"/>
      <c r="BC30" s="170"/>
      <c r="BD30" s="163" t="str">
        <f t="shared" si="9"/>
        <v>正确</v>
      </c>
    </row>
    <row r="31" s="6" customFormat="1" ht="33" customHeight="1" spans="1:56">
      <c r="A31" s="59">
        <f t="shared" si="1"/>
        <v>27</v>
      </c>
      <c r="B31" s="213" t="s">
        <v>761</v>
      </c>
      <c r="C31" s="47" t="s">
        <v>731</v>
      </c>
      <c r="D31" s="218">
        <v>45748</v>
      </c>
      <c r="E31" s="60" t="s">
        <v>74</v>
      </c>
      <c r="F31" s="125">
        <f t="shared" si="2"/>
        <v>30</v>
      </c>
      <c r="G31" s="57" t="s">
        <v>75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26">
        <v>0</v>
      </c>
      <c r="N31" s="126">
        <v>0</v>
      </c>
      <c r="O31" s="126">
        <v>0</v>
      </c>
      <c r="P31" s="126">
        <v>0</v>
      </c>
      <c r="Q31" s="126">
        <v>0</v>
      </c>
      <c r="R31" s="126">
        <v>0</v>
      </c>
      <c r="S31" s="164">
        <f t="shared" si="3"/>
        <v>0</v>
      </c>
      <c r="T31" s="170"/>
      <c r="U31" s="80" t="s">
        <v>762</v>
      </c>
      <c r="V31" s="227">
        <v>1500</v>
      </c>
      <c r="W31" s="227">
        <v>200</v>
      </c>
      <c r="X31" s="227">
        <v>200</v>
      </c>
      <c r="Y31" s="227">
        <v>100</v>
      </c>
      <c r="Z31" s="227">
        <v>500</v>
      </c>
      <c r="AA31" s="227">
        <v>100</v>
      </c>
      <c r="AB31" s="227">
        <v>1000</v>
      </c>
      <c r="AC31" s="174">
        <f t="shared" si="4"/>
        <v>0</v>
      </c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175">
        <f t="shared" si="5"/>
        <v>0</v>
      </c>
      <c r="AT31" s="174">
        <f t="shared" si="6"/>
        <v>0</v>
      </c>
      <c r="AU31" s="174">
        <f t="shared" si="7"/>
        <v>3600</v>
      </c>
      <c r="AV31" s="99"/>
      <c r="AW31" s="106"/>
      <c r="AX31" s="106"/>
      <c r="AY31" s="106"/>
      <c r="AZ31" s="106"/>
      <c r="BA31" s="174">
        <f t="shared" si="8"/>
        <v>3600</v>
      </c>
      <c r="BB31" s="178"/>
      <c r="BC31" s="170"/>
      <c r="BD31" s="163" t="str">
        <f t="shared" si="9"/>
        <v>正确</v>
      </c>
    </row>
    <row r="32" s="6" customFormat="1" ht="33" customHeight="1" spans="1:56">
      <c r="A32" s="59">
        <f t="shared" si="1"/>
        <v>28</v>
      </c>
      <c r="B32" s="213" t="s">
        <v>763</v>
      </c>
      <c r="C32" s="47" t="s">
        <v>731</v>
      </c>
      <c r="D32" s="218">
        <v>45748</v>
      </c>
      <c r="E32" s="60" t="s">
        <v>74</v>
      </c>
      <c r="F32" s="125">
        <f t="shared" si="2"/>
        <v>30</v>
      </c>
      <c r="G32" s="57" t="s">
        <v>75</v>
      </c>
      <c r="H32" s="126">
        <v>0</v>
      </c>
      <c r="I32" s="126">
        <v>0</v>
      </c>
      <c r="J32" s="126">
        <v>0</v>
      </c>
      <c r="K32" s="126">
        <v>0</v>
      </c>
      <c r="L32" s="126">
        <v>0</v>
      </c>
      <c r="M32" s="126">
        <v>0</v>
      </c>
      <c r="N32" s="126">
        <v>0</v>
      </c>
      <c r="O32" s="126">
        <v>0</v>
      </c>
      <c r="P32" s="126">
        <v>0</v>
      </c>
      <c r="Q32" s="126">
        <v>0</v>
      </c>
      <c r="R32" s="126">
        <v>0</v>
      </c>
      <c r="S32" s="164">
        <f t="shared" si="3"/>
        <v>0</v>
      </c>
      <c r="T32" s="170"/>
      <c r="U32" s="80" t="s">
        <v>762</v>
      </c>
      <c r="V32" s="227">
        <v>1500</v>
      </c>
      <c r="W32" s="227">
        <v>200</v>
      </c>
      <c r="X32" s="227">
        <v>200</v>
      </c>
      <c r="Y32" s="227">
        <v>100</v>
      </c>
      <c r="Z32" s="227">
        <v>500</v>
      </c>
      <c r="AA32" s="227">
        <v>100</v>
      </c>
      <c r="AB32" s="227">
        <v>1000</v>
      </c>
      <c r="AC32" s="174">
        <f t="shared" si="4"/>
        <v>0</v>
      </c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175">
        <f t="shared" si="5"/>
        <v>0</v>
      </c>
      <c r="AT32" s="174">
        <f t="shared" si="6"/>
        <v>0</v>
      </c>
      <c r="AU32" s="174">
        <f t="shared" si="7"/>
        <v>3600</v>
      </c>
      <c r="AV32" s="99"/>
      <c r="AW32" s="106"/>
      <c r="AX32" s="106"/>
      <c r="AY32" s="106"/>
      <c r="AZ32" s="106"/>
      <c r="BA32" s="174">
        <f t="shared" si="8"/>
        <v>3600</v>
      </c>
      <c r="BB32" s="178"/>
      <c r="BC32" s="170"/>
      <c r="BD32" s="163" t="str">
        <f t="shared" si="9"/>
        <v>正确</v>
      </c>
    </row>
    <row r="33" s="6" customFormat="1" ht="33" customHeight="1" spans="1:56">
      <c r="A33" s="59">
        <f t="shared" si="1"/>
        <v>29</v>
      </c>
      <c r="B33" s="213" t="s">
        <v>764</v>
      </c>
      <c r="C33" s="47" t="s">
        <v>736</v>
      </c>
      <c r="D33" s="218">
        <v>45748</v>
      </c>
      <c r="E33" s="60" t="s">
        <v>74</v>
      </c>
      <c r="F33" s="125">
        <f t="shared" si="2"/>
        <v>30</v>
      </c>
      <c r="G33" s="57" t="s">
        <v>75</v>
      </c>
      <c r="H33" s="126">
        <v>0</v>
      </c>
      <c r="I33" s="126">
        <v>0</v>
      </c>
      <c r="J33" s="126">
        <v>0</v>
      </c>
      <c r="K33" s="126">
        <v>0</v>
      </c>
      <c r="L33" s="126">
        <v>0</v>
      </c>
      <c r="M33" s="126">
        <v>0</v>
      </c>
      <c r="N33" s="126">
        <v>0</v>
      </c>
      <c r="O33" s="126">
        <v>0</v>
      </c>
      <c r="P33" s="126">
        <v>0</v>
      </c>
      <c r="Q33" s="126">
        <v>0</v>
      </c>
      <c r="R33" s="126">
        <v>0</v>
      </c>
      <c r="S33" s="164">
        <f t="shared" si="3"/>
        <v>0</v>
      </c>
      <c r="T33" s="170"/>
      <c r="U33" s="80" t="s">
        <v>753</v>
      </c>
      <c r="V33" s="227">
        <v>1500</v>
      </c>
      <c r="W33" s="227">
        <v>200</v>
      </c>
      <c r="X33" s="227">
        <v>200</v>
      </c>
      <c r="Y33" s="227">
        <v>200</v>
      </c>
      <c r="Z33" s="227">
        <v>500</v>
      </c>
      <c r="AA33" s="227">
        <v>100</v>
      </c>
      <c r="AB33" s="227">
        <v>1000</v>
      </c>
      <c r="AC33" s="174">
        <f t="shared" si="4"/>
        <v>0</v>
      </c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175">
        <f t="shared" si="5"/>
        <v>0</v>
      </c>
      <c r="AT33" s="174">
        <f t="shared" si="6"/>
        <v>0</v>
      </c>
      <c r="AU33" s="174">
        <f t="shared" si="7"/>
        <v>3700</v>
      </c>
      <c r="AV33" s="99"/>
      <c r="AW33" s="106"/>
      <c r="AX33" s="106"/>
      <c r="AY33" s="106"/>
      <c r="AZ33" s="106"/>
      <c r="BA33" s="174">
        <f t="shared" si="8"/>
        <v>3700</v>
      </c>
      <c r="BB33" s="178"/>
      <c r="BC33" s="170"/>
      <c r="BD33" s="163" t="str">
        <f t="shared" si="9"/>
        <v>正确</v>
      </c>
    </row>
    <row r="34" s="6" customFormat="1" ht="33" customHeight="1" spans="1:56">
      <c r="A34" s="59">
        <f t="shared" si="1"/>
        <v>30</v>
      </c>
      <c r="B34" s="213" t="s">
        <v>765</v>
      </c>
      <c r="C34" s="47" t="s">
        <v>731</v>
      </c>
      <c r="D34" s="218">
        <v>45773</v>
      </c>
      <c r="E34" s="60" t="s">
        <v>74</v>
      </c>
      <c r="F34" s="125">
        <f t="shared" si="2"/>
        <v>30</v>
      </c>
      <c r="G34" s="57" t="s">
        <v>75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0</v>
      </c>
      <c r="N34" s="126">
        <v>0</v>
      </c>
      <c r="O34" s="126">
        <v>0</v>
      </c>
      <c r="P34" s="126">
        <v>0</v>
      </c>
      <c r="Q34" s="126">
        <v>0</v>
      </c>
      <c r="R34" s="126">
        <v>0</v>
      </c>
      <c r="S34" s="164">
        <f t="shared" si="3"/>
        <v>0</v>
      </c>
      <c r="T34" s="170"/>
      <c r="U34" s="80" t="s">
        <v>223</v>
      </c>
      <c r="V34" s="227">
        <v>1500</v>
      </c>
      <c r="W34" s="227">
        <v>100</v>
      </c>
      <c r="X34" s="227">
        <v>0</v>
      </c>
      <c r="Y34" s="227">
        <v>0</v>
      </c>
      <c r="Z34" s="227">
        <v>500</v>
      </c>
      <c r="AA34" s="227">
        <v>100</v>
      </c>
      <c r="AB34" s="227">
        <v>1000</v>
      </c>
      <c r="AC34" s="174">
        <f t="shared" si="4"/>
        <v>0</v>
      </c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175">
        <f t="shared" si="5"/>
        <v>0</v>
      </c>
      <c r="AT34" s="174">
        <f t="shared" si="6"/>
        <v>0</v>
      </c>
      <c r="AU34" s="174">
        <f t="shared" si="7"/>
        <v>3200</v>
      </c>
      <c r="AV34" s="99"/>
      <c r="AW34" s="106"/>
      <c r="AX34" s="106"/>
      <c r="AY34" s="106"/>
      <c r="AZ34" s="106"/>
      <c r="BA34" s="174">
        <f t="shared" si="8"/>
        <v>3200</v>
      </c>
      <c r="BB34" s="178"/>
      <c r="BC34" s="170"/>
      <c r="BD34" s="163" t="str">
        <f t="shared" si="9"/>
        <v>正确</v>
      </c>
    </row>
    <row r="35" s="6" customFormat="1" ht="33" customHeight="1" spans="1:56">
      <c r="A35" s="59">
        <f t="shared" si="1"/>
        <v>31</v>
      </c>
      <c r="B35" s="213" t="s">
        <v>766</v>
      </c>
      <c r="C35" s="47" t="s">
        <v>736</v>
      </c>
      <c r="D35" s="218">
        <v>45776</v>
      </c>
      <c r="E35" s="60" t="s">
        <v>74</v>
      </c>
      <c r="F35" s="125">
        <f t="shared" si="2"/>
        <v>30</v>
      </c>
      <c r="G35" s="57" t="s">
        <v>75</v>
      </c>
      <c r="H35" s="126">
        <v>0</v>
      </c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0</v>
      </c>
      <c r="O35" s="126">
        <v>0</v>
      </c>
      <c r="P35" s="126">
        <v>0</v>
      </c>
      <c r="Q35" s="126">
        <v>0</v>
      </c>
      <c r="R35" s="126">
        <v>0</v>
      </c>
      <c r="S35" s="164">
        <f t="shared" si="3"/>
        <v>0</v>
      </c>
      <c r="T35" s="170" t="s">
        <v>767</v>
      </c>
      <c r="U35" s="80" t="s">
        <v>86</v>
      </c>
      <c r="V35" s="226">
        <v>1800</v>
      </c>
      <c r="W35" s="226">
        <v>100</v>
      </c>
      <c r="X35" s="226">
        <v>200</v>
      </c>
      <c r="Y35" s="226">
        <v>200</v>
      </c>
      <c r="Z35" s="226">
        <v>500</v>
      </c>
      <c r="AA35" s="226">
        <v>100</v>
      </c>
      <c r="AB35" s="226">
        <v>1000</v>
      </c>
      <c r="AC35" s="174">
        <f t="shared" si="4"/>
        <v>0</v>
      </c>
      <c r="AD35" s="93"/>
      <c r="AE35" s="93"/>
      <c r="AF35" s="93"/>
      <c r="AG35" s="93"/>
      <c r="AH35" s="93"/>
      <c r="AI35" s="93">
        <v>300</v>
      </c>
      <c r="AJ35" s="93"/>
      <c r="AK35" s="93"/>
      <c r="AL35" s="93"/>
      <c r="AM35" s="93"/>
      <c r="AN35" s="93"/>
      <c r="AO35" s="93"/>
      <c r="AP35" s="93"/>
      <c r="AQ35" s="93"/>
      <c r="AR35" s="93"/>
      <c r="AS35" s="175">
        <f t="shared" si="5"/>
        <v>0</v>
      </c>
      <c r="AT35" s="174">
        <f t="shared" si="6"/>
        <v>0</v>
      </c>
      <c r="AU35" s="174">
        <f t="shared" si="7"/>
        <v>4200</v>
      </c>
      <c r="AV35" s="99"/>
      <c r="AW35" s="106"/>
      <c r="AX35" s="106"/>
      <c r="AY35" s="106"/>
      <c r="AZ35" s="106"/>
      <c r="BA35" s="174">
        <f t="shared" si="8"/>
        <v>4200</v>
      </c>
      <c r="BB35" s="178"/>
      <c r="BC35" s="170" t="s">
        <v>767</v>
      </c>
      <c r="BD35" s="163" t="str">
        <f t="shared" si="9"/>
        <v>正确</v>
      </c>
    </row>
    <row r="36" s="6" customFormat="1" ht="33" customHeight="1" spans="1:56">
      <c r="A36" s="59">
        <f t="shared" si="1"/>
        <v>32</v>
      </c>
      <c r="B36" s="216" t="s">
        <v>768</v>
      </c>
      <c r="C36" s="211" t="s">
        <v>261</v>
      </c>
      <c r="D36" s="219">
        <v>45798</v>
      </c>
      <c r="E36" s="210" t="s">
        <v>122</v>
      </c>
      <c r="F36" s="125">
        <f t="shared" si="2"/>
        <v>30</v>
      </c>
      <c r="G36" s="57" t="s">
        <v>75</v>
      </c>
      <c r="H36" s="126">
        <v>0</v>
      </c>
      <c r="I36" s="126">
        <v>0</v>
      </c>
      <c r="J36" s="126">
        <f>30-10</f>
        <v>20</v>
      </c>
      <c r="K36" s="126">
        <v>0</v>
      </c>
      <c r="L36" s="126">
        <v>0</v>
      </c>
      <c r="M36" s="126">
        <v>0</v>
      </c>
      <c r="N36" s="126">
        <v>0</v>
      </c>
      <c r="O36" s="126">
        <v>0</v>
      </c>
      <c r="P36" s="126">
        <v>0</v>
      </c>
      <c r="Q36" s="126">
        <v>0</v>
      </c>
      <c r="R36" s="126">
        <v>0</v>
      </c>
      <c r="S36" s="164">
        <f t="shared" si="3"/>
        <v>0</v>
      </c>
      <c r="T36" s="228" t="s">
        <v>769</v>
      </c>
      <c r="U36" s="80" t="s">
        <v>753</v>
      </c>
      <c r="V36" s="226">
        <v>1500</v>
      </c>
      <c r="W36" s="226">
        <v>200</v>
      </c>
      <c r="X36" s="226">
        <v>200</v>
      </c>
      <c r="Y36" s="226">
        <v>200</v>
      </c>
      <c r="Z36" s="226">
        <v>500</v>
      </c>
      <c r="AA36" s="226">
        <v>100</v>
      </c>
      <c r="AB36" s="226">
        <v>1000</v>
      </c>
      <c r="AC36" s="174">
        <f t="shared" si="4"/>
        <v>0</v>
      </c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175">
        <f t="shared" si="5"/>
        <v>0</v>
      </c>
      <c r="AT36" s="174">
        <f t="shared" si="6"/>
        <v>2466.66666666667</v>
      </c>
      <c r="AU36" s="174">
        <f t="shared" si="7"/>
        <v>1233.33</v>
      </c>
      <c r="AV36" s="99"/>
      <c r="AW36" s="106"/>
      <c r="AX36" s="106"/>
      <c r="AY36" s="106"/>
      <c r="AZ36" s="106"/>
      <c r="BA36" s="174">
        <f t="shared" si="8"/>
        <v>1233.33</v>
      </c>
      <c r="BB36" s="178"/>
      <c r="BC36" s="228" t="s">
        <v>769</v>
      </c>
      <c r="BD36" s="163" t="str">
        <f t="shared" si="9"/>
        <v>正确</v>
      </c>
    </row>
    <row r="37" s="6" customFormat="1" ht="33" customHeight="1" spans="1:56">
      <c r="A37" s="59">
        <f t="shared" si="1"/>
        <v>33</v>
      </c>
      <c r="B37" s="213" t="s">
        <v>770</v>
      </c>
      <c r="C37" s="47" t="s">
        <v>731</v>
      </c>
      <c r="D37" s="218">
        <v>45797</v>
      </c>
      <c r="E37" s="215" t="s">
        <v>74</v>
      </c>
      <c r="F37" s="125">
        <f t="shared" si="2"/>
        <v>30</v>
      </c>
      <c r="G37" s="57" t="s">
        <v>75</v>
      </c>
      <c r="H37" s="126">
        <v>0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126">
        <v>0</v>
      </c>
      <c r="O37" s="126">
        <v>0</v>
      </c>
      <c r="P37" s="126">
        <v>0</v>
      </c>
      <c r="Q37" s="126">
        <v>0</v>
      </c>
      <c r="R37" s="126">
        <v>0</v>
      </c>
      <c r="S37" s="164">
        <f t="shared" si="3"/>
        <v>0</v>
      </c>
      <c r="T37" s="170"/>
      <c r="U37" s="80" t="s">
        <v>86</v>
      </c>
      <c r="V37" s="226">
        <v>1800</v>
      </c>
      <c r="W37" s="226">
        <v>100</v>
      </c>
      <c r="X37" s="226">
        <v>200</v>
      </c>
      <c r="Y37" s="226">
        <v>200</v>
      </c>
      <c r="Z37" s="226">
        <v>500</v>
      </c>
      <c r="AA37" s="226">
        <v>100</v>
      </c>
      <c r="AB37" s="226">
        <v>1000</v>
      </c>
      <c r="AC37" s="174">
        <f t="shared" si="4"/>
        <v>0</v>
      </c>
      <c r="AD37" s="93">
        <v>260</v>
      </c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175">
        <f t="shared" si="5"/>
        <v>0</v>
      </c>
      <c r="AT37" s="174">
        <f t="shared" si="6"/>
        <v>0</v>
      </c>
      <c r="AU37" s="174">
        <f t="shared" si="7"/>
        <v>4160</v>
      </c>
      <c r="AV37" s="99"/>
      <c r="AW37" s="106"/>
      <c r="AX37" s="106"/>
      <c r="AY37" s="106"/>
      <c r="AZ37" s="106"/>
      <c r="BA37" s="174">
        <f t="shared" si="8"/>
        <v>4160</v>
      </c>
      <c r="BB37" s="178"/>
      <c r="BC37" s="170"/>
      <c r="BD37" s="163" t="str">
        <f t="shared" si="9"/>
        <v>正确</v>
      </c>
    </row>
    <row r="38" s="6" customFormat="1" ht="33" customHeight="1" spans="1:56">
      <c r="A38" s="59">
        <f t="shared" si="1"/>
        <v>34</v>
      </c>
      <c r="B38" s="216" t="s">
        <v>771</v>
      </c>
      <c r="C38" s="47" t="s">
        <v>731</v>
      </c>
      <c r="D38" s="218">
        <v>45807</v>
      </c>
      <c r="E38" s="210" t="s">
        <v>122</v>
      </c>
      <c r="F38" s="125">
        <f t="shared" si="2"/>
        <v>30</v>
      </c>
      <c r="G38" s="57" t="s">
        <v>75</v>
      </c>
      <c r="H38" s="126">
        <v>0</v>
      </c>
      <c r="I38" s="126">
        <v>0</v>
      </c>
      <c r="J38" s="126">
        <f>30-7</f>
        <v>23</v>
      </c>
      <c r="K38" s="126">
        <v>0</v>
      </c>
      <c r="L38" s="126">
        <v>0</v>
      </c>
      <c r="M38" s="126">
        <v>0</v>
      </c>
      <c r="N38" s="126">
        <v>0</v>
      </c>
      <c r="O38" s="126">
        <v>0</v>
      </c>
      <c r="P38" s="126">
        <v>0</v>
      </c>
      <c r="Q38" s="126">
        <v>0</v>
      </c>
      <c r="R38" s="126">
        <v>0</v>
      </c>
      <c r="S38" s="164">
        <f t="shared" si="3"/>
        <v>0</v>
      </c>
      <c r="T38" s="179" t="s">
        <v>772</v>
      </c>
      <c r="U38" s="80" t="s">
        <v>86</v>
      </c>
      <c r="V38" s="226">
        <v>1800</v>
      </c>
      <c r="W38" s="226">
        <v>100</v>
      </c>
      <c r="X38" s="226">
        <v>200</v>
      </c>
      <c r="Y38" s="226">
        <v>200</v>
      </c>
      <c r="Z38" s="226">
        <v>500</v>
      </c>
      <c r="AA38" s="226">
        <v>100</v>
      </c>
      <c r="AB38" s="226">
        <v>1000</v>
      </c>
      <c r="AC38" s="174">
        <f t="shared" si="4"/>
        <v>0</v>
      </c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175">
        <f t="shared" si="5"/>
        <v>0</v>
      </c>
      <c r="AT38" s="174">
        <f t="shared" si="6"/>
        <v>2990</v>
      </c>
      <c r="AU38" s="174">
        <f t="shared" si="7"/>
        <v>910</v>
      </c>
      <c r="AV38" s="99"/>
      <c r="AW38" s="106"/>
      <c r="AX38" s="106"/>
      <c r="AY38" s="106"/>
      <c r="AZ38" s="106"/>
      <c r="BA38" s="174">
        <f t="shared" si="8"/>
        <v>910</v>
      </c>
      <c r="BB38" s="178"/>
      <c r="BC38" s="179" t="s">
        <v>772</v>
      </c>
      <c r="BD38" s="163" t="str">
        <f t="shared" si="9"/>
        <v>正确</v>
      </c>
    </row>
    <row r="39" s="6" customFormat="1" ht="33" customHeight="1" spans="1:56">
      <c r="A39" s="59">
        <f t="shared" si="1"/>
        <v>35</v>
      </c>
      <c r="B39" s="213" t="s">
        <v>773</v>
      </c>
      <c r="C39" s="47" t="s">
        <v>731</v>
      </c>
      <c r="D39" s="219">
        <v>45778</v>
      </c>
      <c r="E39" s="60" t="s">
        <v>74</v>
      </c>
      <c r="F39" s="125">
        <f t="shared" si="2"/>
        <v>30</v>
      </c>
      <c r="G39" s="57" t="s">
        <v>75</v>
      </c>
      <c r="H39" s="126">
        <v>0</v>
      </c>
      <c r="I39" s="126">
        <v>0</v>
      </c>
      <c r="J39" s="126">
        <v>0</v>
      </c>
      <c r="K39" s="126">
        <v>0</v>
      </c>
      <c r="L39" s="126">
        <v>0</v>
      </c>
      <c r="M39" s="126">
        <v>0</v>
      </c>
      <c r="N39" s="126">
        <v>0</v>
      </c>
      <c r="O39" s="126">
        <v>0</v>
      </c>
      <c r="P39" s="126">
        <v>0</v>
      </c>
      <c r="Q39" s="126">
        <v>0</v>
      </c>
      <c r="R39" s="126">
        <v>0</v>
      </c>
      <c r="S39" s="164">
        <f t="shared" si="3"/>
        <v>0</v>
      </c>
      <c r="T39" s="170"/>
      <c r="U39" s="80" t="s">
        <v>753</v>
      </c>
      <c r="V39" s="227">
        <v>1500</v>
      </c>
      <c r="W39" s="227">
        <v>200</v>
      </c>
      <c r="X39" s="227">
        <v>200</v>
      </c>
      <c r="Y39" s="227">
        <v>200</v>
      </c>
      <c r="Z39" s="227">
        <v>500</v>
      </c>
      <c r="AA39" s="227">
        <v>100</v>
      </c>
      <c r="AB39" s="227">
        <v>1000</v>
      </c>
      <c r="AC39" s="174">
        <f t="shared" si="4"/>
        <v>0</v>
      </c>
      <c r="AD39" s="93">
        <v>238.709677419355</v>
      </c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175">
        <f t="shared" si="5"/>
        <v>0</v>
      </c>
      <c r="AT39" s="174">
        <f t="shared" si="6"/>
        <v>0</v>
      </c>
      <c r="AU39" s="174">
        <f t="shared" si="7"/>
        <v>3938.71</v>
      </c>
      <c r="AV39" s="99"/>
      <c r="AW39" s="106"/>
      <c r="AX39" s="106"/>
      <c r="AY39" s="106"/>
      <c r="AZ39" s="106"/>
      <c r="BA39" s="174">
        <f t="shared" si="8"/>
        <v>3938.71</v>
      </c>
      <c r="BB39" s="178"/>
      <c r="BC39" s="170"/>
      <c r="BD39" s="163" t="str">
        <f t="shared" si="9"/>
        <v>正确</v>
      </c>
    </row>
    <row r="40" s="6" customFormat="1" ht="33" customHeight="1" spans="1:56">
      <c r="A40" s="59">
        <f t="shared" si="1"/>
        <v>36</v>
      </c>
      <c r="B40" s="216" t="s">
        <v>774</v>
      </c>
      <c r="C40" s="47" t="s">
        <v>731</v>
      </c>
      <c r="D40" s="219">
        <v>45778</v>
      </c>
      <c r="E40" s="210" t="s">
        <v>122</v>
      </c>
      <c r="F40" s="125">
        <f t="shared" si="2"/>
        <v>30</v>
      </c>
      <c r="G40" s="57" t="s">
        <v>75</v>
      </c>
      <c r="H40" s="126">
        <v>0</v>
      </c>
      <c r="I40" s="126">
        <v>0</v>
      </c>
      <c r="J40" s="126">
        <f>30-13</f>
        <v>17</v>
      </c>
      <c r="K40" s="126">
        <v>0</v>
      </c>
      <c r="L40" s="126">
        <v>0</v>
      </c>
      <c r="M40" s="126">
        <v>0</v>
      </c>
      <c r="N40" s="126">
        <v>0</v>
      </c>
      <c r="O40" s="126">
        <v>0</v>
      </c>
      <c r="P40" s="126">
        <v>0</v>
      </c>
      <c r="Q40" s="126">
        <v>0</v>
      </c>
      <c r="R40" s="126">
        <v>0</v>
      </c>
      <c r="S40" s="164">
        <f t="shared" si="3"/>
        <v>0</v>
      </c>
      <c r="T40" s="179" t="s">
        <v>775</v>
      </c>
      <c r="U40" s="80" t="s">
        <v>753</v>
      </c>
      <c r="V40" s="227">
        <v>1500</v>
      </c>
      <c r="W40" s="227">
        <v>200</v>
      </c>
      <c r="X40" s="227">
        <v>200</v>
      </c>
      <c r="Y40" s="227">
        <v>200</v>
      </c>
      <c r="Z40" s="227">
        <v>500</v>
      </c>
      <c r="AA40" s="227">
        <v>100</v>
      </c>
      <c r="AB40" s="227">
        <v>1000</v>
      </c>
      <c r="AC40" s="174">
        <f t="shared" si="4"/>
        <v>0</v>
      </c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175">
        <f t="shared" si="5"/>
        <v>0</v>
      </c>
      <c r="AT40" s="174">
        <f t="shared" si="6"/>
        <v>2096.66666666667</v>
      </c>
      <c r="AU40" s="174">
        <f t="shared" si="7"/>
        <v>1603.33</v>
      </c>
      <c r="AV40" s="99"/>
      <c r="AW40" s="106"/>
      <c r="AX40" s="106"/>
      <c r="AY40" s="106"/>
      <c r="AZ40" s="106"/>
      <c r="BA40" s="174">
        <f t="shared" si="8"/>
        <v>1603.33</v>
      </c>
      <c r="BB40" s="178"/>
      <c r="BC40" s="179" t="s">
        <v>775</v>
      </c>
      <c r="BD40" s="163" t="str">
        <f t="shared" si="9"/>
        <v>正确</v>
      </c>
    </row>
    <row r="41" s="6" customFormat="1" ht="33" customHeight="1" spans="1:56">
      <c r="A41" s="59">
        <f t="shared" si="1"/>
        <v>37</v>
      </c>
      <c r="B41" s="213" t="s">
        <v>776</v>
      </c>
      <c r="C41" s="47" t="s">
        <v>731</v>
      </c>
      <c r="D41" s="219">
        <v>45796</v>
      </c>
      <c r="E41" s="60" t="s">
        <v>74</v>
      </c>
      <c r="F41" s="125">
        <f t="shared" si="2"/>
        <v>30</v>
      </c>
      <c r="G41" s="57" t="s">
        <v>75</v>
      </c>
      <c r="H41" s="126">
        <v>0</v>
      </c>
      <c r="I41" s="126">
        <v>0</v>
      </c>
      <c r="J41" s="126">
        <v>0</v>
      </c>
      <c r="K41" s="126">
        <v>0</v>
      </c>
      <c r="L41" s="126">
        <v>0</v>
      </c>
      <c r="M41" s="126">
        <v>0</v>
      </c>
      <c r="N41" s="126">
        <v>0</v>
      </c>
      <c r="O41" s="126">
        <v>0</v>
      </c>
      <c r="P41" s="126">
        <v>0</v>
      </c>
      <c r="Q41" s="126">
        <v>0</v>
      </c>
      <c r="R41" s="126">
        <v>0</v>
      </c>
      <c r="S41" s="164">
        <f t="shared" si="3"/>
        <v>0</v>
      </c>
      <c r="T41" s="179"/>
      <c r="U41" s="80" t="s">
        <v>753</v>
      </c>
      <c r="V41" s="227">
        <v>1500</v>
      </c>
      <c r="W41" s="227">
        <v>200</v>
      </c>
      <c r="X41" s="227">
        <v>200</v>
      </c>
      <c r="Y41" s="227">
        <v>200</v>
      </c>
      <c r="Z41" s="227">
        <v>500</v>
      </c>
      <c r="AA41" s="227">
        <v>100</v>
      </c>
      <c r="AB41" s="227">
        <v>1000</v>
      </c>
      <c r="AC41" s="174">
        <f t="shared" si="4"/>
        <v>0</v>
      </c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175">
        <f t="shared" si="5"/>
        <v>0</v>
      </c>
      <c r="AT41" s="174">
        <f t="shared" si="6"/>
        <v>0</v>
      </c>
      <c r="AU41" s="174">
        <f t="shared" si="7"/>
        <v>3700</v>
      </c>
      <c r="AV41" s="99"/>
      <c r="AW41" s="106"/>
      <c r="AX41" s="106"/>
      <c r="AY41" s="106"/>
      <c r="AZ41" s="106"/>
      <c r="BA41" s="174">
        <f t="shared" si="8"/>
        <v>3700</v>
      </c>
      <c r="BB41" s="178"/>
      <c r="BC41" s="179"/>
      <c r="BD41" s="163" t="str">
        <f t="shared" si="9"/>
        <v>正确</v>
      </c>
    </row>
    <row r="42" s="6" customFormat="1" ht="33" customHeight="1" spans="1:56">
      <c r="A42" s="59">
        <f t="shared" si="1"/>
        <v>38</v>
      </c>
      <c r="B42" s="213" t="s">
        <v>777</v>
      </c>
      <c r="C42" s="47" t="s">
        <v>731</v>
      </c>
      <c r="D42" s="219">
        <v>45800</v>
      </c>
      <c r="E42" s="60" t="s">
        <v>74</v>
      </c>
      <c r="F42" s="125">
        <f t="shared" si="2"/>
        <v>30</v>
      </c>
      <c r="G42" s="57" t="s">
        <v>75</v>
      </c>
      <c r="H42" s="126">
        <v>0</v>
      </c>
      <c r="I42" s="126">
        <v>0</v>
      </c>
      <c r="J42" s="126">
        <v>0</v>
      </c>
      <c r="K42" s="126">
        <v>0</v>
      </c>
      <c r="L42" s="126">
        <v>0</v>
      </c>
      <c r="M42" s="126">
        <v>0</v>
      </c>
      <c r="N42" s="126">
        <v>0</v>
      </c>
      <c r="O42" s="126">
        <v>0</v>
      </c>
      <c r="P42" s="126">
        <v>0</v>
      </c>
      <c r="Q42" s="126">
        <v>0</v>
      </c>
      <c r="R42" s="126">
        <v>0</v>
      </c>
      <c r="S42" s="164">
        <f t="shared" si="3"/>
        <v>0</v>
      </c>
      <c r="T42" s="179"/>
      <c r="U42" s="80" t="s">
        <v>753</v>
      </c>
      <c r="V42" s="227">
        <v>1500</v>
      </c>
      <c r="W42" s="227">
        <v>200</v>
      </c>
      <c r="X42" s="227">
        <v>200</v>
      </c>
      <c r="Y42" s="227">
        <v>200</v>
      </c>
      <c r="Z42" s="227">
        <v>500</v>
      </c>
      <c r="AA42" s="227">
        <v>100</v>
      </c>
      <c r="AB42" s="227">
        <v>1000</v>
      </c>
      <c r="AC42" s="174">
        <f t="shared" si="4"/>
        <v>0</v>
      </c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175">
        <f t="shared" si="5"/>
        <v>0</v>
      </c>
      <c r="AT42" s="174">
        <f t="shared" si="6"/>
        <v>0</v>
      </c>
      <c r="AU42" s="174">
        <f t="shared" si="7"/>
        <v>3700</v>
      </c>
      <c r="AV42" s="99"/>
      <c r="AW42" s="106"/>
      <c r="AX42" s="106"/>
      <c r="AY42" s="106"/>
      <c r="AZ42" s="106"/>
      <c r="BA42" s="174">
        <f t="shared" si="8"/>
        <v>3700</v>
      </c>
      <c r="BB42" s="178"/>
      <c r="BC42" s="179"/>
      <c r="BD42" s="163" t="str">
        <f t="shared" si="9"/>
        <v>正确</v>
      </c>
    </row>
    <row r="43" s="6" customFormat="1" ht="33" customHeight="1" spans="1:56">
      <c r="A43" s="59">
        <f t="shared" si="1"/>
        <v>39</v>
      </c>
      <c r="B43" s="216" t="s">
        <v>778</v>
      </c>
      <c r="C43" s="47" t="s">
        <v>731</v>
      </c>
      <c r="D43" s="218">
        <v>45784</v>
      </c>
      <c r="E43" s="210" t="s">
        <v>122</v>
      </c>
      <c r="F43" s="125">
        <f t="shared" si="2"/>
        <v>30</v>
      </c>
      <c r="G43" s="57" t="s">
        <v>75</v>
      </c>
      <c r="H43" s="126">
        <v>0</v>
      </c>
      <c r="I43" s="126">
        <v>0</v>
      </c>
      <c r="J43" s="126">
        <f>30-15</f>
        <v>15</v>
      </c>
      <c r="K43" s="126">
        <v>0</v>
      </c>
      <c r="L43" s="126">
        <v>0</v>
      </c>
      <c r="M43" s="126">
        <v>0</v>
      </c>
      <c r="N43" s="126">
        <v>0</v>
      </c>
      <c r="O43" s="126">
        <v>0</v>
      </c>
      <c r="P43" s="126">
        <v>0</v>
      </c>
      <c r="Q43" s="126">
        <v>0</v>
      </c>
      <c r="R43" s="126">
        <v>0</v>
      </c>
      <c r="S43" s="164">
        <f t="shared" si="3"/>
        <v>0</v>
      </c>
      <c r="T43" s="179" t="s">
        <v>779</v>
      </c>
      <c r="U43" s="80" t="s">
        <v>762</v>
      </c>
      <c r="V43" s="227">
        <v>1500</v>
      </c>
      <c r="W43" s="227">
        <v>200</v>
      </c>
      <c r="X43" s="227">
        <v>200</v>
      </c>
      <c r="Y43" s="227">
        <v>100</v>
      </c>
      <c r="Z43" s="227">
        <v>500</v>
      </c>
      <c r="AA43" s="227">
        <v>100</v>
      </c>
      <c r="AB43" s="227">
        <v>1000</v>
      </c>
      <c r="AC43" s="174">
        <f t="shared" si="4"/>
        <v>0</v>
      </c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175">
        <f t="shared" si="5"/>
        <v>0</v>
      </c>
      <c r="AT43" s="174">
        <f t="shared" si="6"/>
        <v>1800</v>
      </c>
      <c r="AU43" s="174">
        <f t="shared" si="7"/>
        <v>1800</v>
      </c>
      <c r="AV43" s="99"/>
      <c r="AW43" s="106"/>
      <c r="AX43" s="106"/>
      <c r="AY43" s="106"/>
      <c r="AZ43" s="106"/>
      <c r="BA43" s="174">
        <f t="shared" si="8"/>
        <v>1800</v>
      </c>
      <c r="BB43" s="178"/>
      <c r="BC43" s="179" t="s">
        <v>779</v>
      </c>
      <c r="BD43" s="163" t="str">
        <f t="shared" si="9"/>
        <v>正确</v>
      </c>
    </row>
    <row r="44" s="6" customFormat="1" ht="33" customHeight="1" spans="1:56">
      <c r="A44" s="59">
        <f t="shared" si="1"/>
        <v>40</v>
      </c>
      <c r="B44" s="216" t="s">
        <v>780</v>
      </c>
      <c r="C44" s="47" t="s">
        <v>731</v>
      </c>
      <c r="D44" s="218">
        <v>45797</v>
      </c>
      <c r="E44" s="210" t="s">
        <v>122</v>
      </c>
      <c r="F44" s="125">
        <f t="shared" si="2"/>
        <v>30</v>
      </c>
      <c r="G44" s="57" t="s">
        <v>75</v>
      </c>
      <c r="H44" s="126">
        <v>0</v>
      </c>
      <c r="I44" s="126">
        <v>0</v>
      </c>
      <c r="J44" s="126">
        <f>30-7</f>
        <v>23</v>
      </c>
      <c r="K44" s="126">
        <v>0</v>
      </c>
      <c r="L44" s="126">
        <v>0</v>
      </c>
      <c r="M44" s="126">
        <v>0</v>
      </c>
      <c r="N44" s="126">
        <v>0</v>
      </c>
      <c r="O44" s="126">
        <v>0</v>
      </c>
      <c r="P44" s="126">
        <v>0</v>
      </c>
      <c r="Q44" s="126">
        <v>0</v>
      </c>
      <c r="R44" s="126">
        <v>0</v>
      </c>
      <c r="S44" s="164">
        <f t="shared" si="3"/>
        <v>0</v>
      </c>
      <c r="T44" s="179" t="s">
        <v>772</v>
      </c>
      <c r="U44" s="80" t="s">
        <v>762</v>
      </c>
      <c r="V44" s="227">
        <v>1500</v>
      </c>
      <c r="W44" s="227">
        <v>200</v>
      </c>
      <c r="X44" s="227">
        <v>200</v>
      </c>
      <c r="Y44" s="227">
        <v>100</v>
      </c>
      <c r="Z44" s="227">
        <v>500</v>
      </c>
      <c r="AA44" s="227">
        <v>100</v>
      </c>
      <c r="AB44" s="227">
        <v>1000</v>
      </c>
      <c r="AC44" s="174">
        <f t="shared" si="4"/>
        <v>0</v>
      </c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175">
        <f t="shared" si="5"/>
        <v>0</v>
      </c>
      <c r="AT44" s="174">
        <f t="shared" si="6"/>
        <v>2760</v>
      </c>
      <c r="AU44" s="174">
        <f t="shared" si="7"/>
        <v>840</v>
      </c>
      <c r="AV44" s="99"/>
      <c r="AW44" s="106"/>
      <c r="AX44" s="106"/>
      <c r="AY44" s="106"/>
      <c r="AZ44" s="106"/>
      <c r="BA44" s="174">
        <f t="shared" si="8"/>
        <v>840</v>
      </c>
      <c r="BB44" s="178"/>
      <c r="BC44" s="179" t="s">
        <v>772</v>
      </c>
      <c r="BD44" s="163" t="str">
        <f t="shared" si="9"/>
        <v>正确</v>
      </c>
    </row>
    <row r="45" s="6" customFormat="1" ht="33" customHeight="1" spans="1:56">
      <c r="A45" s="59">
        <f t="shared" si="1"/>
        <v>41</v>
      </c>
      <c r="B45" s="220" t="s">
        <v>781</v>
      </c>
      <c r="C45" s="47" t="s">
        <v>731</v>
      </c>
      <c r="D45" s="221">
        <v>45816</v>
      </c>
      <c r="E45" s="212" t="s">
        <v>92</v>
      </c>
      <c r="F45" s="125">
        <f t="shared" si="2"/>
        <v>23</v>
      </c>
      <c r="G45" s="57" t="s">
        <v>75</v>
      </c>
      <c r="H45" s="126">
        <v>0</v>
      </c>
      <c r="I45" s="126">
        <v>0</v>
      </c>
      <c r="J45" s="126">
        <v>0</v>
      </c>
      <c r="K45" s="126">
        <v>0</v>
      </c>
      <c r="L45" s="126">
        <v>0</v>
      </c>
      <c r="M45" s="126">
        <v>0</v>
      </c>
      <c r="N45" s="126">
        <v>0</v>
      </c>
      <c r="O45" s="126">
        <v>0</v>
      </c>
      <c r="P45" s="126">
        <v>0</v>
      </c>
      <c r="Q45" s="126">
        <v>0</v>
      </c>
      <c r="R45" s="126">
        <v>0</v>
      </c>
      <c r="S45" s="164">
        <f t="shared" si="3"/>
        <v>0</v>
      </c>
      <c r="T45" s="170"/>
      <c r="U45" s="80" t="s">
        <v>86</v>
      </c>
      <c r="V45" s="226">
        <f>U45/E2*F45</f>
        <v>2990</v>
      </c>
      <c r="W45" s="226"/>
      <c r="X45" s="226"/>
      <c r="Y45" s="226"/>
      <c r="Z45" s="226"/>
      <c r="AA45" s="226"/>
      <c r="AB45" s="226"/>
      <c r="AC45" s="174">
        <f t="shared" si="4"/>
        <v>0</v>
      </c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175">
        <f t="shared" si="5"/>
        <v>0</v>
      </c>
      <c r="AT45" s="174">
        <f t="shared" si="6"/>
        <v>0</v>
      </c>
      <c r="AU45" s="174">
        <f t="shared" si="7"/>
        <v>2990</v>
      </c>
      <c r="AV45" s="99"/>
      <c r="AW45" s="106"/>
      <c r="AX45" s="106"/>
      <c r="AY45" s="106"/>
      <c r="AZ45" s="106"/>
      <c r="BA45" s="174">
        <f t="shared" si="8"/>
        <v>2990</v>
      </c>
      <c r="BB45" s="178"/>
      <c r="BC45" s="170"/>
      <c r="BD45" s="163" t="str">
        <f t="shared" si="9"/>
        <v>错误</v>
      </c>
    </row>
    <row r="46" s="6" customFormat="1" ht="33" customHeight="1" spans="1:56">
      <c r="A46" s="59">
        <f t="shared" si="1"/>
        <v>42</v>
      </c>
      <c r="B46" s="220" t="s">
        <v>782</v>
      </c>
      <c r="C46" s="47" t="s">
        <v>731</v>
      </c>
      <c r="D46" s="221">
        <v>45818</v>
      </c>
      <c r="E46" s="212" t="s">
        <v>92</v>
      </c>
      <c r="F46" s="125">
        <f t="shared" si="2"/>
        <v>21</v>
      </c>
      <c r="G46" s="57" t="s">
        <v>75</v>
      </c>
      <c r="H46" s="126">
        <v>0</v>
      </c>
      <c r="I46" s="126">
        <v>0</v>
      </c>
      <c r="J46" s="126">
        <v>0</v>
      </c>
      <c r="K46" s="126">
        <v>0</v>
      </c>
      <c r="L46" s="126">
        <v>0</v>
      </c>
      <c r="M46" s="126">
        <v>0</v>
      </c>
      <c r="N46" s="126">
        <v>0</v>
      </c>
      <c r="O46" s="126">
        <v>0</v>
      </c>
      <c r="P46" s="126">
        <v>0</v>
      </c>
      <c r="Q46" s="126">
        <v>0</v>
      </c>
      <c r="R46" s="126">
        <v>0</v>
      </c>
      <c r="S46" s="164">
        <f t="shared" si="3"/>
        <v>0</v>
      </c>
      <c r="T46" s="170"/>
      <c r="U46" s="80" t="s">
        <v>86</v>
      </c>
      <c r="V46" s="226">
        <f>U46/E2*F46</f>
        <v>2730</v>
      </c>
      <c r="W46" s="226"/>
      <c r="X46" s="226"/>
      <c r="Y46" s="226"/>
      <c r="Z46" s="226"/>
      <c r="AA46" s="226"/>
      <c r="AB46" s="226"/>
      <c r="AC46" s="174">
        <f t="shared" si="4"/>
        <v>0</v>
      </c>
      <c r="AD46" s="93">
        <v>520</v>
      </c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175">
        <f t="shared" si="5"/>
        <v>0</v>
      </c>
      <c r="AT46" s="174">
        <f t="shared" si="6"/>
        <v>0</v>
      </c>
      <c r="AU46" s="174">
        <f t="shared" si="7"/>
        <v>3250</v>
      </c>
      <c r="AV46" s="99"/>
      <c r="AW46" s="106"/>
      <c r="AX46" s="106"/>
      <c r="AY46" s="106"/>
      <c r="AZ46" s="106"/>
      <c r="BA46" s="174">
        <f t="shared" si="8"/>
        <v>3250</v>
      </c>
      <c r="BB46" s="178"/>
      <c r="BC46" s="170"/>
      <c r="BD46" s="163" t="str">
        <f t="shared" si="9"/>
        <v>错误</v>
      </c>
    </row>
    <row r="47" s="6" customFormat="1" ht="33" customHeight="1" spans="1:56">
      <c r="A47" s="59">
        <f t="shared" si="1"/>
        <v>43</v>
      </c>
      <c r="B47" s="220" t="s">
        <v>783</v>
      </c>
      <c r="C47" s="47" t="s">
        <v>731</v>
      </c>
      <c r="D47" s="221">
        <v>45817</v>
      </c>
      <c r="E47" s="212" t="s">
        <v>92</v>
      </c>
      <c r="F47" s="125">
        <f t="shared" si="2"/>
        <v>22</v>
      </c>
      <c r="G47" s="57" t="s">
        <v>75</v>
      </c>
      <c r="H47" s="126">
        <v>0</v>
      </c>
      <c r="I47" s="126">
        <v>0</v>
      </c>
      <c r="J47" s="126">
        <v>0</v>
      </c>
      <c r="K47" s="126">
        <v>0</v>
      </c>
      <c r="L47" s="126">
        <v>0</v>
      </c>
      <c r="M47" s="126">
        <v>0</v>
      </c>
      <c r="N47" s="126">
        <v>0</v>
      </c>
      <c r="O47" s="126">
        <v>0</v>
      </c>
      <c r="P47" s="126">
        <v>0</v>
      </c>
      <c r="Q47" s="126">
        <v>0</v>
      </c>
      <c r="R47" s="126">
        <v>0</v>
      </c>
      <c r="S47" s="164">
        <f t="shared" si="3"/>
        <v>0</v>
      </c>
      <c r="T47" s="170"/>
      <c r="U47" s="80" t="s">
        <v>86</v>
      </c>
      <c r="V47" s="226">
        <f>U47/E2*F47</f>
        <v>2860</v>
      </c>
      <c r="W47" s="226"/>
      <c r="X47" s="226"/>
      <c r="Y47" s="226"/>
      <c r="Z47" s="226"/>
      <c r="AA47" s="226"/>
      <c r="AB47" s="226"/>
      <c r="AC47" s="174">
        <f t="shared" si="4"/>
        <v>0</v>
      </c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175">
        <f t="shared" si="5"/>
        <v>0</v>
      </c>
      <c r="AT47" s="174">
        <f t="shared" si="6"/>
        <v>0</v>
      </c>
      <c r="AU47" s="174">
        <f t="shared" si="7"/>
        <v>2860</v>
      </c>
      <c r="AV47" s="99"/>
      <c r="AW47" s="106"/>
      <c r="AX47" s="106"/>
      <c r="AY47" s="106"/>
      <c r="AZ47" s="106"/>
      <c r="BA47" s="174">
        <f t="shared" si="8"/>
        <v>2860</v>
      </c>
      <c r="BB47" s="178"/>
      <c r="BC47" s="170"/>
      <c r="BD47" s="163" t="str">
        <f t="shared" si="9"/>
        <v>错误</v>
      </c>
    </row>
    <row r="48" s="6" customFormat="1" ht="33" customHeight="1" spans="1:56">
      <c r="A48" s="59">
        <f t="shared" si="1"/>
        <v>44</v>
      </c>
      <c r="B48" s="222" t="s">
        <v>784</v>
      </c>
      <c r="C48" s="47" t="s">
        <v>731</v>
      </c>
      <c r="D48" s="219">
        <v>45821</v>
      </c>
      <c r="E48" s="210" t="s">
        <v>122</v>
      </c>
      <c r="F48" s="125">
        <f t="shared" si="2"/>
        <v>18</v>
      </c>
      <c r="G48" s="57" t="s">
        <v>75</v>
      </c>
      <c r="H48" s="126">
        <v>0</v>
      </c>
      <c r="I48" s="126">
        <v>0</v>
      </c>
      <c r="J48" s="126">
        <v>11</v>
      </c>
      <c r="K48" s="126">
        <v>0</v>
      </c>
      <c r="L48" s="126">
        <v>0</v>
      </c>
      <c r="M48" s="126">
        <v>0</v>
      </c>
      <c r="N48" s="126">
        <v>0</v>
      </c>
      <c r="O48" s="126">
        <v>0</v>
      </c>
      <c r="P48" s="126">
        <v>0</v>
      </c>
      <c r="Q48" s="126">
        <v>0</v>
      </c>
      <c r="R48" s="126">
        <v>0</v>
      </c>
      <c r="S48" s="164">
        <f t="shared" si="3"/>
        <v>0</v>
      </c>
      <c r="T48" s="179" t="s">
        <v>785</v>
      </c>
      <c r="U48" s="80" t="s">
        <v>753</v>
      </c>
      <c r="V48" s="167">
        <f>U48/E2*F48</f>
        <v>2220</v>
      </c>
      <c r="W48" s="168"/>
      <c r="X48" s="168"/>
      <c r="Y48" s="168"/>
      <c r="Z48" s="168"/>
      <c r="AA48" s="168"/>
      <c r="AB48" s="93"/>
      <c r="AC48" s="174">
        <f t="shared" si="4"/>
        <v>0</v>
      </c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175">
        <f t="shared" si="5"/>
        <v>0</v>
      </c>
      <c r="AT48" s="174">
        <f t="shared" si="6"/>
        <v>1356.66666666667</v>
      </c>
      <c r="AU48" s="174">
        <f t="shared" si="7"/>
        <v>863.33</v>
      </c>
      <c r="AV48" s="99"/>
      <c r="AW48" s="106"/>
      <c r="AX48" s="106"/>
      <c r="AY48" s="106"/>
      <c r="AZ48" s="106"/>
      <c r="BA48" s="174">
        <f t="shared" si="8"/>
        <v>863.33</v>
      </c>
      <c r="BB48" s="178"/>
      <c r="BC48" s="179" t="s">
        <v>785</v>
      </c>
      <c r="BD48" s="163" t="str">
        <f t="shared" si="9"/>
        <v>错误</v>
      </c>
    </row>
    <row r="49" s="6" customFormat="1" ht="33" customHeight="1" spans="1:56">
      <c r="A49" s="59">
        <f t="shared" si="1"/>
        <v>45</v>
      </c>
      <c r="B49" s="223" t="s">
        <v>786</v>
      </c>
      <c r="C49" s="47" t="s">
        <v>731</v>
      </c>
      <c r="D49" s="219">
        <v>45829</v>
      </c>
      <c r="E49" s="212" t="s">
        <v>92</v>
      </c>
      <c r="F49" s="125">
        <f t="shared" si="2"/>
        <v>10</v>
      </c>
      <c r="G49" s="57" t="s">
        <v>75</v>
      </c>
      <c r="H49" s="126">
        <v>0</v>
      </c>
      <c r="I49" s="126">
        <v>0</v>
      </c>
      <c r="J49" s="126">
        <v>0</v>
      </c>
      <c r="K49" s="126">
        <v>0</v>
      </c>
      <c r="L49" s="126">
        <v>0</v>
      </c>
      <c r="M49" s="126">
        <v>0</v>
      </c>
      <c r="N49" s="126">
        <v>0</v>
      </c>
      <c r="O49" s="126">
        <v>0</v>
      </c>
      <c r="P49" s="126">
        <v>0</v>
      </c>
      <c r="Q49" s="126">
        <v>0</v>
      </c>
      <c r="R49" s="126">
        <v>0</v>
      </c>
      <c r="S49" s="164">
        <f t="shared" si="3"/>
        <v>0</v>
      </c>
      <c r="T49" s="179"/>
      <c r="U49" s="80" t="s">
        <v>753</v>
      </c>
      <c r="V49" s="167">
        <f>U49/E2*F49</f>
        <v>1233.33333333333</v>
      </c>
      <c r="W49" s="168"/>
      <c r="X49" s="168"/>
      <c r="Y49" s="168"/>
      <c r="Z49" s="168"/>
      <c r="AA49" s="168"/>
      <c r="AB49" s="93"/>
      <c r="AC49" s="174">
        <f t="shared" si="4"/>
        <v>0</v>
      </c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175">
        <f t="shared" si="5"/>
        <v>0</v>
      </c>
      <c r="AT49" s="174">
        <f t="shared" si="6"/>
        <v>0</v>
      </c>
      <c r="AU49" s="174">
        <f t="shared" si="7"/>
        <v>1233.33</v>
      </c>
      <c r="AV49" s="99"/>
      <c r="AW49" s="106"/>
      <c r="AX49" s="106"/>
      <c r="AY49" s="106"/>
      <c r="AZ49" s="106"/>
      <c r="BA49" s="174">
        <f t="shared" si="8"/>
        <v>1233.33</v>
      </c>
      <c r="BB49" s="178"/>
      <c r="BC49" s="179"/>
      <c r="BD49" s="163" t="str">
        <f t="shared" si="9"/>
        <v>错误</v>
      </c>
    </row>
    <row r="50" s="6" customFormat="1" ht="33" customHeight="1" spans="1:56">
      <c r="A50" s="59">
        <f t="shared" si="1"/>
        <v>46</v>
      </c>
      <c r="B50" s="223" t="s">
        <v>787</v>
      </c>
      <c r="C50" s="47" t="s">
        <v>731</v>
      </c>
      <c r="D50" s="219">
        <v>45835</v>
      </c>
      <c r="E50" s="212" t="s">
        <v>92</v>
      </c>
      <c r="F50" s="125">
        <f t="shared" si="2"/>
        <v>4</v>
      </c>
      <c r="G50" s="57" t="s">
        <v>75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26">
        <v>0</v>
      </c>
      <c r="N50" s="126">
        <v>0</v>
      </c>
      <c r="O50" s="126">
        <v>0</v>
      </c>
      <c r="P50" s="126">
        <v>0</v>
      </c>
      <c r="Q50" s="126">
        <v>0</v>
      </c>
      <c r="R50" s="126">
        <v>0</v>
      </c>
      <c r="S50" s="164">
        <f t="shared" si="3"/>
        <v>0</v>
      </c>
      <c r="T50" s="179"/>
      <c r="U50" s="80" t="s">
        <v>110</v>
      </c>
      <c r="V50" s="167">
        <f>U50/E2*F50</f>
        <v>506.666666666667</v>
      </c>
      <c r="W50" s="168"/>
      <c r="X50" s="168"/>
      <c r="Y50" s="168"/>
      <c r="Z50" s="168"/>
      <c r="AA50" s="168"/>
      <c r="AB50" s="93"/>
      <c r="AC50" s="174">
        <f t="shared" si="4"/>
        <v>0</v>
      </c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175">
        <f t="shared" si="5"/>
        <v>0</v>
      </c>
      <c r="AT50" s="174">
        <f t="shared" si="6"/>
        <v>0</v>
      </c>
      <c r="AU50" s="174">
        <f t="shared" si="7"/>
        <v>506.67</v>
      </c>
      <c r="AV50" s="99"/>
      <c r="AW50" s="106"/>
      <c r="AX50" s="106"/>
      <c r="AY50" s="106"/>
      <c r="AZ50" s="106"/>
      <c r="BA50" s="174">
        <f t="shared" si="8"/>
        <v>506.67</v>
      </c>
      <c r="BB50" s="178"/>
      <c r="BC50" s="179"/>
      <c r="BD50" s="163" t="str">
        <f t="shared" si="9"/>
        <v>错误</v>
      </c>
    </row>
    <row r="51" s="6" customFormat="1" ht="33" customHeight="1" spans="1:56">
      <c r="A51" s="59">
        <f t="shared" si="1"/>
        <v>47</v>
      </c>
      <c r="B51" s="211" t="s">
        <v>788</v>
      </c>
      <c r="C51" s="47" t="s">
        <v>731</v>
      </c>
      <c r="D51" s="219">
        <v>45822</v>
      </c>
      <c r="E51" s="60" t="s">
        <v>74</v>
      </c>
      <c r="F51" s="125">
        <f t="shared" si="2"/>
        <v>17</v>
      </c>
      <c r="G51" s="57" t="s">
        <v>75</v>
      </c>
      <c r="H51" s="126">
        <v>0</v>
      </c>
      <c r="I51" s="126">
        <v>0</v>
      </c>
      <c r="J51" s="126">
        <v>0</v>
      </c>
      <c r="K51" s="126">
        <v>0</v>
      </c>
      <c r="L51" s="126">
        <v>0</v>
      </c>
      <c r="M51" s="126">
        <v>0</v>
      </c>
      <c r="N51" s="126">
        <v>0</v>
      </c>
      <c r="O51" s="126">
        <v>0</v>
      </c>
      <c r="P51" s="126">
        <v>0</v>
      </c>
      <c r="Q51" s="126">
        <v>0</v>
      </c>
      <c r="R51" s="126">
        <v>0</v>
      </c>
      <c r="S51" s="164">
        <f t="shared" si="3"/>
        <v>0</v>
      </c>
      <c r="T51" s="179"/>
      <c r="U51" s="80" t="s">
        <v>753</v>
      </c>
      <c r="V51" s="167">
        <f>SUM(U51/30*F51)</f>
        <v>2096.66666666667</v>
      </c>
      <c r="W51" s="227"/>
      <c r="X51" s="227"/>
      <c r="Y51" s="227"/>
      <c r="Z51" s="227"/>
      <c r="AA51" s="227"/>
      <c r="AB51" s="227"/>
      <c r="AC51" s="174">
        <f t="shared" si="4"/>
        <v>0</v>
      </c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175">
        <f t="shared" si="5"/>
        <v>0</v>
      </c>
      <c r="AT51" s="174">
        <f t="shared" si="6"/>
        <v>0</v>
      </c>
      <c r="AU51" s="174">
        <f t="shared" si="7"/>
        <v>2096.67</v>
      </c>
      <c r="AV51" s="99"/>
      <c r="AW51" s="106"/>
      <c r="AX51" s="106"/>
      <c r="AY51" s="106"/>
      <c r="AZ51" s="106"/>
      <c r="BA51" s="174">
        <f t="shared" si="8"/>
        <v>2096.67</v>
      </c>
      <c r="BB51" s="178"/>
      <c r="BC51" s="179"/>
      <c r="BD51" s="163" t="str">
        <f t="shared" si="9"/>
        <v>错误</v>
      </c>
    </row>
    <row r="52" s="6" customFormat="1" ht="33" customHeight="1" spans="1:56">
      <c r="A52" s="59">
        <f t="shared" si="1"/>
        <v>48</v>
      </c>
      <c r="B52" s="223" t="s">
        <v>789</v>
      </c>
      <c r="C52" s="47" t="s">
        <v>731</v>
      </c>
      <c r="D52" s="218">
        <v>45824</v>
      </c>
      <c r="E52" s="212" t="s">
        <v>92</v>
      </c>
      <c r="F52" s="125">
        <f t="shared" si="2"/>
        <v>15</v>
      </c>
      <c r="G52" s="57" t="s">
        <v>75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0</v>
      </c>
      <c r="N52" s="126">
        <v>0</v>
      </c>
      <c r="O52" s="126">
        <v>0</v>
      </c>
      <c r="P52" s="126">
        <v>0</v>
      </c>
      <c r="Q52" s="126">
        <v>0</v>
      </c>
      <c r="R52" s="126">
        <v>0</v>
      </c>
      <c r="S52" s="164">
        <f t="shared" si="3"/>
        <v>0</v>
      </c>
      <c r="T52" s="179"/>
      <c r="U52" s="80" t="s">
        <v>762</v>
      </c>
      <c r="V52" s="167">
        <f>U52/E2*F52</f>
        <v>1800</v>
      </c>
      <c r="W52" s="168"/>
      <c r="X52" s="168"/>
      <c r="Y52" s="168"/>
      <c r="Z52" s="168"/>
      <c r="AA52" s="168"/>
      <c r="AB52" s="93"/>
      <c r="AC52" s="174">
        <f t="shared" si="4"/>
        <v>0</v>
      </c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175">
        <f t="shared" si="5"/>
        <v>0</v>
      </c>
      <c r="AT52" s="174">
        <f t="shared" si="6"/>
        <v>0</v>
      </c>
      <c r="AU52" s="174">
        <f t="shared" si="7"/>
        <v>1800</v>
      </c>
      <c r="AV52" s="99"/>
      <c r="AW52" s="106"/>
      <c r="AX52" s="106"/>
      <c r="AY52" s="106"/>
      <c r="AZ52" s="106"/>
      <c r="BA52" s="174">
        <f t="shared" si="8"/>
        <v>1800</v>
      </c>
      <c r="BB52" s="178"/>
      <c r="BC52" s="179"/>
      <c r="BD52" s="163" t="str">
        <f t="shared" si="9"/>
        <v>错误</v>
      </c>
    </row>
    <row r="53" s="6" customFormat="1" ht="33" customHeight="1" spans="1:56">
      <c r="A53" s="59">
        <f t="shared" ref="A53:A69" si="10">ROW()-4</f>
        <v>49</v>
      </c>
      <c r="B53" s="224" t="s">
        <v>790</v>
      </c>
      <c r="C53" s="47" t="s">
        <v>731</v>
      </c>
      <c r="D53" s="154">
        <v>45748</v>
      </c>
      <c r="E53" s="210" t="s">
        <v>122</v>
      </c>
      <c r="F53" s="125">
        <v>0</v>
      </c>
      <c r="G53" s="57" t="s">
        <v>75</v>
      </c>
      <c r="H53" s="126">
        <v>0</v>
      </c>
      <c r="I53" s="126">
        <v>0</v>
      </c>
      <c r="J53" s="126">
        <v>0</v>
      </c>
      <c r="K53" s="126">
        <v>0</v>
      </c>
      <c r="L53" s="126">
        <v>0</v>
      </c>
      <c r="M53" s="126">
        <v>0</v>
      </c>
      <c r="N53" s="126">
        <v>0</v>
      </c>
      <c r="O53" s="126">
        <v>0</v>
      </c>
      <c r="P53" s="126">
        <v>0</v>
      </c>
      <c r="Q53" s="126">
        <v>0</v>
      </c>
      <c r="R53" s="126">
        <v>0</v>
      </c>
      <c r="S53" s="164">
        <f t="shared" si="3"/>
        <v>0</v>
      </c>
      <c r="T53" s="179" t="s">
        <v>791</v>
      </c>
      <c r="U53" s="80" t="s">
        <v>86</v>
      </c>
      <c r="V53" s="226"/>
      <c r="W53" s="226"/>
      <c r="X53" s="226"/>
      <c r="Y53" s="226"/>
      <c r="Z53" s="226"/>
      <c r="AA53" s="226"/>
      <c r="AB53" s="226"/>
      <c r="AC53" s="174">
        <f t="shared" si="4"/>
        <v>0</v>
      </c>
      <c r="AD53" s="93"/>
      <c r="AE53" s="93"/>
      <c r="AF53" s="93"/>
      <c r="AG53" s="93"/>
      <c r="AH53" s="93"/>
      <c r="AI53" s="93">
        <f>3900/31*10</f>
        <v>1258.06451612903</v>
      </c>
      <c r="AJ53" s="93"/>
      <c r="AK53" s="93"/>
      <c r="AL53" s="93"/>
      <c r="AM53" s="93"/>
      <c r="AN53" s="93"/>
      <c r="AO53" s="93"/>
      <c r="AP53" s="93"/>
      <c r="AQ53" s="93"/>
      <c r="AR53" s="93"/>
      <c r="AS53" s="175">
        <f t="shared" si="5"/>
        <v>0</v>
      </c>
      <c r="AT53" s="174">
        <f t="shared" si="6"/>
        <v>0</v>
      </c>
      <c r="AU53" s="174">
        <f t="shared" si="7"/>
        <v>1258.06</v>
      </c>
      <c r="AV53" s="99"/>
      <c r="AW53" s="106"/>
      <c r="AX53" s="106"/>
      <c r="AY53" s="106"/>
      <c r="AZ53" s="106"/>
      <c r="BA53" s="174">
        <f t="shared" si="8"/>
        <v>1258.06</v>
      </c>
      <c r="BB53" s="178"/>
      <c r="BC53" s="179" t="s">
        <v>791</v>
      </c>
      <c r="BD53" s="163" t="str">
        <f t="shared" si="9"/>
        <v>错误</v>
      </c>
    </row>
    <row r="54" s="6" customFormat="1" ht="33" customHeight="1" spans="1:56">
      <c r="A54" s="59">
        <f t="shared" si="10"/>
        <v>50</v>
      </c>
      <c r="B54" s="225" t="s">
        <v>792</v>
      </c>
      <c r="C54" s="47" t="s">
        <v>731</v>
      </c>
      <c r="D54" s="214">
        <v>45830</v>
      </c>
      <c r="E54" s="212" t="s">
        <v>92</v>
      </c>
      <c r="F54" s="125">
        <f t="shared" ref="F54:F67" si="11">IF($C$2-D54+1&lt;$E$2,$C$2-D54+1,$E$2)</f>
        <v>9</v>
      </c>
      <c r="G54" s="57" t="s">
        <v>75</v>
      </c>
      <c r="H54" s="126">
        <v>0</v>
      </c>
      <c r="I54" s="126">
        <v>0</v>
      </c>
      <c r="J54" s="126">
        <v>0</v>
      </c>
      <c r="K54" s="126">
        <v>0</v>
      </c>
      <c r="L54" s="126">
        <v>0</v>
      </c>
      <c r="M54" s="126">
        <v>0</v>
      </c>
      <c r="N54" s="126">
        <v>0</v>
      </c>
      <c r="O54" s="126">
        <v>0</v>
      </c>
      <c r="P54" s="126">
        <v>0</v>
      </c>
      <c r="Q54" s="126">
        <v>0</v>
      </c>
      <c r="R54" s="126">
        <v>0</v>
      </c>
      <c r="S54" s="164">
        <f t="shared" si="3"/>
        <v>0</v>
      </c>
      <c r="T54" s="170"/>
      <c r="U54" s="80" t="s">
        <v>86</v>
      </c>
      <c r="V54" s="226">
        <f>U54/E2*F54</f>
        <v>1170</v>
      </c>
      <c r="W54" s="226"/>
      <c r="X54" s="226"/>
      <c r="Y54" s="226"/>
      <c r="Z54" s="226"/>
      <c r="AA54" s="226"/>
      <c r="AB54" s="226"/>
      <c r="AC54" s="174">
        <f t="shared" si="4"/>
        <v>0</v>
      </c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175">
        <f t="shared" si="5"/>
        <v>0</v>
      </c>
      <c r="AT54" s="174">
        <f t="shared" si="6"/>
        <v>0</v>
      </c>
      <c r="AU54" s="174">
        <f t="shared" si="7"/>
        <v>1170</v>
      </c>
      <c r="AV54" s="99"/>
      <c r="AW54" s="106"/>
      <c r="AX54" s="106"/>
      <c r="AY54" s="106"/>
      <c r="AZ54" s="106"/>
      <c r="BA54" s="174">
        <f t="shared" si="8"/>
        <v>1170</v>
      </c>
      <c r="BB54" s="178"/>
      <c r="BC54" s="170"/>
      <c r="BD54" s="163" t="str">
        <f t="shared" si="9"/>
        <v>错误</v>
      </c>
    </row>
    <row r="55" s="6" customFormat="1" ht="33" customHeight="1" spans="1:56">
      <c r="A55" s="59">
        <f t="shared" si="10"/>
        <v>51</v>
      </c>
      <c r="B55" s="60"/>
      <c r="C55" s="47"/>
      <c r="D55" s="154"/>
      <c r="E55" s="60"/>
      <c r="F55" s="125">
        <f t="shared" si="11"/>
        <v>30</v>
      </c>
      <c r="G55" s="57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3"/>
        <v>0</v>
      </c>
      <c r="T55" s="170"/>
      <c r="U55" s="80"/>
      <c r="V55" s="167"/>
      <c r="W55" s="168"/>
      <c r="X55" s="168"/>
      <c r="Y55" s="168"/>
      <c r="Z55" s="168"/>
      <c r="AA55" s="168"/>
      <c r="AB55" s="93"/>
      <c r="AC55" s="174">
        <f t="shared" si="4"/>
        <v>0</v>
      </c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175">
        <f t="shared" si="5"/>
        <v>0</v>
      </c>
      <c r="AT55" s="174">
        <f t="shared" si="6"/>
        <v>0</v>
      </c>
      <c r="AU55" s="174">
        <f t="shared" si="7"/>
        <v>0</v>
      </c>
      <c r="AV55" s="99"/>
      <c r="AW55" s="106"/>
      <c r="AX55" s="106"/>
      <c r="AY55" s="106"/>
      <c r="AZ55" s="106"/>
      <c r="BA55" s="174">
        <f t="shared" si="8"/>
        <v>0</v>
      </c>
      <c r="BB55" s="178"/>
      <c r="BC55" s="180"/>
      <c r="BD55" s="163" t="str">
        <f t="shared" si="9"/>
        <v>正确</v>
      </c>
    </row>
    <row r="56" s="6" customFormat="1" ht="33" customHeight="1" spans="1:56">
      <c r="A56" s="59">
        <f t="shared" si="10"/>
        <v>52</v>
      </c>
      <c r="B56" s="60"/>
      <c r="C56" s="47"/>
      <c r="D56" s="154"/>
      <c r="E56" s="60"/>
      <c r="F56" s="125">
        <f t="shared" si="11"/>
        <v>30</v>
      </c>
      <c r="G56" s="57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3"/>
        <v>0</v>
      </c>
      <c r="T56" s="170"/>
      <c r="U56" s="80"/>
      <c r="V56" s="167"/>
      <c r="W56" s="168"/>
      <c r="X56" s="168"/>
      <c r="Y56" s="168"/>
      <c r="Z56" s="168"/>
      <c r="AA56" s="168"/>
      <c r="AB56" s="93"/>
      <c r="AC56" s="174">
        <f t="shared" si="4"/>
        <v>0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175">
        <f t="shared" si="5"/>
        <v>0</v>
      </c>
      <c r="AT56" s="174">
        <f t="shared" si="6"/>
        <v>0</v>
      </c>
      <c r="AU56" s="174">
        <f t="shared" si="7"/>
        <v>0</v>
      </c>
      <c r="AV56" s="99"/>
      <c r="AW56" s="106"/>
      <c r="AX56" s="106"/>
      <c r="AY56" s="106"/>
      <c r="AZ56" s="106"/>
      <c r="BA56" s="174">
        <f t="shared" si="8"/>
        <v>0</v>
      </c>
      <c r="BB56" s="178"/>
      <c r="BC56" s="180"/>
      <c r="BD56" s="163" t="str">
        <f t="shared" si="9"/>
        <v>正确</v>
      </c>
    </row>
    <row r="57" s="6" customFormat="1" ht="33" customHeight="1" spans="1:56">
      <c r="A57" s="59">
        <f t="shared" si="10"/>
        <v>53</v>
      </c>
      <c r="B57" s="60"/>
      <c r="C57" s="47"/>
      <c r="D57" s="154"/>
      <c r="E57" s="60"/>
      <c r="F57" s="125">
        <f t="shared" si="11"/>
        <v>30</v>
      </c>
      <c r="G57" s="57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3"/>
        <v>0</v>
      </c>
      <c r="T57" s="170"/>
      <c r="U57" s="80"/>
      <c r="V57" s="167"/>
      <c r="W57" s="168"/>
      <c r="X57" s="168"/>
      <c r="Y57" s="168"/>
      <c r="Z57" s="168"/>
      <c r="AA57" s="168"/>
      <c r="AB57" s="93"/>
      <c r="AC57" s="174">
        <f t="shared" si="4"/>
        <v>0</v>
      </c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175">
        <f t="shared" si="5"/>
        <v>0</v>
      </c>
      <c r="AT57" s="174">
        <f t="shared" si="6"/>
        <v>0</v>
      </c>
      <c r="AU57" s="174">
        <f t="shared" si="7"/>
        <v>0</v>
      </c>
      <c r="AV57" s="99"/>
      <c r="AW57" s="106"/>
      <c r="AX57" s="106"/>
      <c r="AY57" s="106"/>
      <c r="AZ57" s="106"/>
      <c r="BA57" s="174">
        <f t="shared" si="8"/>
        <v>0</v>
      </c>
      <c r="BB57" s="178"/>
      <c r="BC57" s="180"/>
      <c r="BD57" s="163" t="str">
        <f t="shared" si="9"/>
        <v>正确</v>
      </c>
    </row>
    <row r="58" s="6" customFormat="1" ht="33" customHeight="1" spans="1:56">
      <c r="A58" s="59">
        <f t="shared" si="10"/>
        <v>54</v>
      </c>
      <c r="B58" s="60"/>
      <c r="C58" s="47"/>
      <c r="D58" s="154"/>
      <c r="E58" s="60"/>
      <c r="F58" s="125">
        <f t="shared" si="11"/>
        <v>30</v>
      </c>
      <c r="G58" s="57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3"/>
        <v>0</v>
      </c>
      <c r="T58" s="170"/>
      <c r="U58" s="80"/>
      <c r="V58" s="167"/>
      <c r="W58" s="168"/>
      <c r="X58" s="168"/>
      <c r="Y58" s="168"/>
      <c r="Z58" s="168"/>
      <c r="AA58" s="168"/>
      <c r="AB58" s="93"/>
      <c r="AC58" s="174">
        <f t="shared" si="4"/>
        <v>0</v>
      </c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175">
        <f t="shared" si="5"/>
        <v>0</v>
      </c>
      <c r="AT58" s="174">
        <f t="shared" si="6"/>
        <v>0</v>
      </c>
      <c r="AU58" s="174">
        <f t="shared" si="7"/>
        <v>0</v>
      </c>
      <c r="AV58" s="99"/>
      <c r="AW58" s="106"/>
      <c r="AX58" s="106"/>
      <c r="AY58" s="106"/>
      <c r="AZ58" s="106"/>
      <c r="BA58" s="174">
        <f t="shared" si="8"/>
        <v>0</v>
      </c>
      <c r="BB58" s="178"/>
      <c r="BC58" s="180"/>
      <c r="BD58" s="163" t="str">
        <f t="shared" si="9"/>
        <v>正确</v>
      </c>
    </row>
    <row r="59" s="6" customFormat="1" ht="33" customHeight="1" spans="1:56">
      <c r="A59" s="59">
        <f t="shared" si="10"/>
        <v>55</v>
      </c>
      <c r="B59" s="60"/>
      <c r="C59" s="47"/>
      <c r="D59" s="154"/>
      <c r="E59" s="60"/>
      <c r="F59" s="125">
        <f t="shared" si="11"/>
        <v>30</v>
      </c>
      <c r="G59" s="57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3"/>
        <v>0</v>
      </c>
      <c r="T59" s="170"/>
      <c r="U59" s="80"/>
      <c r="V59" s="167"/>
      <c r="W59" s="168"/>
      <c r="X59" s="168"/>
      <c r="Y59" s="168"/>
      <c r="Z59" s="168"/>
      <c r="AA59" s="168"/>
      <c r="AB59" s="93"/>
      <c r="AC59" s="174">
        <f t="shared" si="4"/>
        <v>0</v>
      </c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175">
        <f t="shared" si="5"/>
        <v>0</v>
      </c>
      <c r="AT59" s="174">
        <f t="shared" si="6"/>
        <v>0</v>
      </c>
      <c r="AU59" s="174">
        <f t="shared" si="7"/>
        <v>0</v>
      </c>
      <c r="AV59" s="99"/>
      <c r="AW59" s="106"/>
      <c r="AX59" s="106"/>
      <c r="AY59" s="106"/>
      <c r="AZ59" s="106"/>
      <c r="BA59" s="174">
        <f t="shared" si="8"/>
        <v>0</v>
      </c>
      <c r="BB59" s="178"/>
      <c r="BC59" s="180"/>
      <c r="BD59" s="163" t="str">
        <f t="shared" si="9"/>
        <v>正确</v>
      </c>
    </row>
    <row r="60" s="6" customFormat="1" ht="33" customHeight="1" spans="1:56">
      <c r="A60" s="59">
        <f t="shared" si="10"/>
        <v>56</v>
      </c>
      <c r="B60" s="60"/>
      <c r="C60" s="47"/>
      <c r="D60" s="154"/>
      <c r="E60" s="60"/>
      <c r="F60" s="125">
        <f t="shared" si="11"/>
        <v>30</v>
      </c>
      <c r="G60" s="57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3"/>
        <v>0</v>
      </c>
      <c r="T60" s="170"/>
      <c r="U60" s="80"/>
      <c r="V60" s="167"/>
      <c r="W60" s="168"/>
      <c r="X60" s="168"/>
      <c r="Y60" s="168"/>
      <c r="Z60" s="168"/>
      <c r="AA60" s="168"/>
      <c r="AB60" s="93"/>
      <c r="AC60" s="174">
        <f t="shared" si="4"/>
        <v>0</v>
      </c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175">
        <f t="shared" si="5"/>
        <v>0</v>
      </c>
      <c r="AT60" s="174">
        <f t="shared" si="6"/>
        <v>0</v>
      </c>
      <c r="AU60" s="174">
        <f t="shared" si="7"/>
        <v>0</v>
      </c>
      <c r="AV60" s="99"/>
      <c r="AW60" s="106"/>
      <c r="AX60" s="106"/>
      <c r="AY60" s="106"/>
      <c r="AZ60" s="106"/>
      <c r="BA60" s="174">
        <f t="shared" si="8"/>
        <v>0</v>
      </c>
      <c r="BB60" s="178"/>
      <c r="BC60" s="180"/>
      <c r="BD60" s="163" t="str">
        <f t="shared" si="9"/>
        <v>正确</v>
      </c>
    </row>
    <row r="61" s="6" customFormat="1" ht="33" customHeight="1" spans="1:56">
      <c r="A61" s="59">
        <f t="shared" si="10"/>
        <v>57</v>
      </c>
      <c r="B61" s="60"/>
      <c r="C61" s="47"/>
      <c r="D61" s="154"/>
      <c r="E61" s="60"/>
      <c r="F61" s="125">
        <f t="shared" si="11"/>
        <v>30</v>
      </c>
      <c r="G61" s="57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3"/>
        <v>0</v>
      </c>
      <c r="T61" s="170"/>
      <c r="U61" s="80"/>
      <c r="V61" s="167"/>
      <c r="W61" s="168"/>
      <c r="X61" s="168"/>
      <c r="Y61" s="168"/>
      <c r="Z61" s="168"/>
      <c r="AA61" s="168"/>
      <c r="AB61" s="93"/>
      <c r="AC61" s="174">
        <f t="shared" si="4"/>
        <v>0</v>
      </c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175">
        <f t="shared" si="5"/>
        <v>0</v>
      </c>
      <c r="AT61" s="174">
        <f t="shared" si="6"/>
        <v>0</v>
      </c>
      <c r="AU61" s="174">
        <f t="shared" si="7"/>
        <v>0</v>
      </c>
      <c r="AV61" s="99"/>
      <c r="AW61" s="106"/>
      <c r="AX61" s="106"/>
      <c r="AY61" s="106"/>
      <c r="AZ61" s="106"/>
      <c r="BA61" s="174">
        <f t="shared" si="8"/>
        <v>0</v>
      </c>
      <c r="BB61" s="178"/>
      <c r="BC61" s="180"/>
      <c r="BD61" s="163" t="str">
        <f t="shared" si="9"/>
        <v>正确</v>
      </c>
    </row>
    <row r="62" s="6" customFormat="1" ht="33" customHeight="1" spans="1:56">
      <c r="A62" s="59">
        <f t="shared" si="10"/>
        <v>58</v>
      </c>
      <c r="B62" s="60"/>
      <c r="C62" s="47"/>
      <c r="D62" s="154"/>
      <c r="E62" s="60"/>
      <c r="F62" s="125">
        <f t="shared" si="11"/>
        <v>30</v>
      </c>
      <c r="G62" s="57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64">
        <f t="shared" si="3"/>
        <v>0</v>
      </c>
      <c r="T62" s="170"/>
      <c r="U62" s="80"/>
      <c r="V62" s="167"/>
      <c r="W62" s="168"/>
      <c r="X62" s="168"/>
      <c r="Y62" s="168"/>
      <c r="Z62" s="168"/>
      <c r="AA62" s="168"/>
      <c r="AB62" s="93"/>
      <c r="AC62" s="174">
        <f t="shared" si="4"/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175">
        <f t="shared" si="5"/>
        <v>0</v>
      </c>
      <c r="AT62" s="174">
        <f t="shared" si="6"/>
        <v>0</v>
      </c>
      <c r="AU62" s="174">
        <f t="shared" si="7"/>
        <v>0</v>
      </c>
      <c r="AV62" s="99"/>
      <c r="AW62" s="106"/>
      <c r="AX62" s="106"/>
      <c r="AY62" s="106"/>
      <c r="AZ62" s="106"/>
      <c r="BA62" s="174">
        <f t="shared" si="8"/>
        <v>0</v>
      </c>
      <c r="BB62" s="178"/>
      <c r="BC62" s="180"/>
      <c r="BD62" s="163" t="str">
        <f t="shared" si="9"/>
        <v>正确</v>
      </c>
    </row>
    <row r="63" s="6" customFormat="1" ht="33" customHeight="1" spans="1:56">
      <c r="A63" s="59">
        <f t="shared" si="10"/>
        <v>59</v>
      </c>
      <c r="B63" s="60"/>
      <c r="C63" s="47"/>
      <c r="D63" s="154"/>
      <c r="E63" s="60"/>
      <c r="F63" s="125">
        <f t="shared" si="11"/>
        <v>30</v>
      </c>
      <c r="G63" s="57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3"/>
        <v>0</v>
      </c>
      <c r="T63" s="170"/>
      <c r="U63" s="80"/>
      <c r="V63" s="167"/>
      <c r="W63" s="168"/>
      <c r="X63" s="168"/>
      <c r="Y63" s="168"/>
      <c r="Z63" s="168"/>
      <c r="AA63" s="168"/>
      <c r="AB63" s="93"/>
      <c r="AC63" s="174">
        <f t="shared" si="4"/>
        <v>0</v>
      </c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175">
        <f t="shared" si="5"/>
        <v>0</v>
      </c>
      <c r="AT63" s="174">
        <f t="shared" si="6"/>
        <v>0</v>
      </c>
      <c r="AU63" s="174">
        <f t="shared" si="7"/>
        <v>0</v>
      </c>
      <c r="AV63" s="99"/>
      <c r="AW63" s="106"/>
      <c r="AX63" s="106"/>
      <c r="AY63" s="106"/>
      <c r="AZ63" s="106"/>
      <c r="BA63" s="174">
        <f t="shared" si="8"/>
        <v>0</v>
      </c>
      <c r="BB63" s="178"/>
      <c r="BC63" s="180"/>
      <c r="BD63" s="163" t="str">
        <f t="shared" si="9"/>
        <v>正确</v>
      </c>
    </row>
    <row r="64" s="6" customFormat="1" ht="33" customHeight="1" spans="1:56">
      <c r="A64" s="59">
        <f t="shared" si="10"/>
        <v>60</v>
      </c>
      <c r="B64" s="60"/>
      <c r="C64" s="47"/>
      <c r="D64" s="154"/>
      <c r="E64" s="60"/>
      <c r="F64" s="125">
        <f t="shared" si="11"/>
        <v>30</v>
      </c>
      <c r="G64" s="57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64">
        <f t="shared" si="3"/>
        <v>0</v>
      </c>
      <c r="T64" s="170"/>
      <c r="U64" s="80"/>
      <c r="V64" s="167"/>
      <c r="W64" s="168"/>
      <c r="X64" s="168"/>
      <c r="Y64" s="168"/>
      <c r="Z64" s="168"/>
      <c r="AA64" s="168"/>
      <c r="AB64" s="93"/>
      <c r="AC64" s="174">
        <f t="shared" si="4"/>
        <v>0</v>
      </c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175">
        <f t="shared" si="5"/>
        <v>0</v>
      </c>
      <c r="AT64" s="174">
        <f t="shared" si="6"/>
        <v>0</v>
      </c>
      <c r="AU64" s="174">
        <f t="shared" si="7"/>
        <v>0</v>
      </c>
      <c r="AV64" s="99"/>
      <c r="AW64" s="106"/>
      <c r="AX64" s="106"/>
      <c r="AY64" s="106"/>
      <c r="AZ64" s="106"/>
      <c r="BA64" s="174">
        <f t="shared" si="8"/>
        <v>0</v>
      </c>
      <c r="BB64" s="178"/>
      <c r="BC64" s="180"/>
      <c r="BD64" s="163" t="str">
        <f t="shared" si="9"/>
        <v>正确</v>
      </c>
    </row>
    <row r="65" s="6" customFormat="1" ht="33" customHeight="1" spans="1:56">
      <c r="A65" s="59">
        <f t="shared" si="10"/>
        <v>61</v>
      </c>
      <c r="B65" s="60"/>
      <c r="C65" s="47"/>
      <c r="D65" s="154"/>
      <c r="E65" s="60"/>
      <c r="F65" s="125">
        <f t="shared" si="11"/>
        <v>30</v>
      </c>
      <c r="G65" s="57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3"/>
        <v>0</v>
      </c>
      <c r="T65" s="170"/>
      <c r="U65" s="80"/>
      <c r="V65" s="167"/>
      <c r="W65" s="168"/>
      <c r="X65" s="168"/>
      <c r="Y65" s="168"/>
      <c r="Z65" s="168"/>
      <c r="AA65" s="168"/>
      <c r="AB65" s="93"/>
      <c r="AC65" s="174">
        <f t="shared" si="4"/>
        <v>0</v>
      </c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175">
        <f t="shared" si="5"/>
        <v>0</v>
      </c>
      <c r="AT65" s="174">
        <f t="shared" si="6"/>
        <v>0</v>
      </c>
      <c r="AU65" s="174">
        <f t="shared" si="7"/>
        <v>0</v>
      </c>
      <c r="AV65" s="99"/>
      <c r="AW65" s="106"/>
      <c r="AX65" s="106"/>
      <c r="AY65" s="106"/>
      <c r="AZ65" s="106"/>
      <c r="BA65" s="174">
        <f t="shared" si="8"/>
        <v>0</v>
      </c>
      <c r="BB65" s="178"/>
      <c r="BC65" s="180"/>
      <c r="BD65" s="163" t="str">
        <f t="shared" si="9"/>
        <v>正确</v>
      </c>
    </row>
    <row r="66" s="6" customFormat="1" ht="33" customHeight="1" spans="1:56">
      <c r="A66" s="59">
        <f t="shared" si="10"/>
        <v>62</v>
      </c>
      <c r="B66" s="60"/>
      <c r="C66" s="47"/>
      <c r="D66" s="154"/>
      <c r="E66" s="60"/>
      <c r="F66" s="125">
        <f t="shared" si="11"/>
        <v>30</v>
      </c>
      <c r="G66" s="57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3"/>
        <v>0</v>
      </c>
      <c r="T66" s="170"/>
      <c r="U66" s="80"/>
      <c r="V66" s="167"/>
      <c r="W66" s="168"/>
      <c r="X66" s="168"/>
      <c r="Y66" s="168"/>
      <c r="Z66" s="168"/>
      <c r="AA66" s="168"/>
      <c r="AB66" s="93"/>
      <c r="AC66" s="174">
        <f t="shared" si="4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175">
        <f t="shared" si="5"/>
        <v>0</v>
      </c>
      <c r="AT66" s="174">
        <f t="shared" si="6"/>
        <v>0</v>
      </c>
      <c r="AU66" s="174">
        <f t="shared" si="7"/>
        <v>0</v>
      </c>
      <c r="AV66" s="99"/>
      <c r="AW66" s="106"/>
      <c r="AX66" s="106"/>
      <c r="AY66" s="106"/>
      <c r="AZ66" s="106"/>
      <c r="BA66" s="174">
        <f t="shared" si="8"/>
        <v>0</v>
      </c>
      <c r="BB66" s="178"/>
      <c r="BC66" s="180"/>
      <c r="BD66" s="163" t="str">
        <f t="shared" si="9"/>
        <v>正确</v>
      </c>
    </row>
    <row r="67" s="6" customFormat="1" ht="33" customHeight="1" spans="1:56">
      <c r="A67" s="59">
        <f t="shared" si="10"/>
        <v>63</v>
      </c>
      <c r="B67" s="60"/>
      <c r="C67" s="47"/>
      <c r="D67" s="154"/>
      <c r="E67" s="60"/>
      <c r="F67" s="125">
        <f t="shared" si="11"/>
        <v>30</v>
      </c>
      <c r="G67" s="57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si="3"/>
        <v>0</v>
      </c>
      <c r="T67" s="170"/>
      <c r="U67" s="80"/>
      <c r="V67" s="167"/>
      <c r="W67" s="168"/>
      <c r="X67" s="168"/>
      <c r="Y67" s="168"/>
      <c r="Z67" s="168"/>
      <c r="AA67" s="168"/>
      <c r="AB67" s="93"/>
      <c r="AC67" s="174">
        <f t="shared" si="4"/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175">
        <f t="shared" si="5"/>
        <v>0</v>
      </c>
      <c r="AT67" s="174">
        <f t="shared" si="6"/>
        <v>0</v>
      </c>
      <c r="AU67" s="174">
        <f t="shared" si="7"/>
        <v>0</v>
      </c>
      <c r="AV67" s="99"/>
      <c r="AW67" s="106"/>
      <c r="AX67" s="106"/>
      <c r="AY67" s="106"/>
      <c r="AZ67" s="106"/>
      <c r="BA67" s="174">
        <f t="shared" si="8"/>
        <v>0</v>
      </c>
      <c r="BB67" s="178"/>
      <c r="BC67" s="180"/>
      <c r="BD67" s="163" t="str">
        <f t="shared" si="9"/>
        <v>正确</v>
      </c>
    </row>
    <row r="68" s="6" customFormat="1" ht="33" customHeight="1" spans="1:56">
      <c r="A68" s="59">
        <f t="shared" ref="A68:A131" si="12">ROW()-4</f>
        <v>64</v>
      </c>
      <c r="B68" s="60"/>
      <c r="C68" s="47"/>
      <c r="D68" s="154"/>
      <c r="E68" s="60"/>
      <c r="F68" s="125">
        <f t="shared" ref="F68:F131" si="13">IF($C$2-D68+1&lt;$E$2,$C$2-D68+1,$E$2)</f>
        <v>30</v>
      </c>
      <c r="G68" s="57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ref="S68:S131" si="14">P68+Q68-R68</f>
        <v>0</v>
      </c>
      <c r="T68" s="170"/>
      <c r="U68" s="80"/>
      <c r="V68" s="167"/>
      <c r="W68" s="168"/>
      <c r="X68" s="168"/>
      <c r="Y68" s="168"/>
      <c r="Z68" s="168"/>
      <c r="AA68" s="168"/>
      <c r="AB68" s="93"/>
      <c r="AC68" s="174">
        <f t="shared" ref="AC68:AC131" si="15">IF(G68="是",30,0)</f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175">
        <f t="shared" ref="AS68:AS131" si="16">IFERROR(U68/$E$2*2*H68+I68*2,0)</f>
        <v>0</v>
      </c>
      <c r="AT68" s="174">
        <f t="shared" ref="AT68:AT131" si="17">IFERROR(U68/$E$2*(J68+K68*0.2+L68+M68*0.5),0)</f>
        <v>0</v>
      </c>
      <c r="AU68" s="174">
        <f t="shared" ref="AU68:AU131" si="18">ROUND(SUM(V68:AP68)-SUM(AQ68:AT68),2)</f>
        <v>0</v>
      </c>
      <c r="AV68" s="99"/>
      <c r="AW68" s="106"/>
      <c r="AX68" s="106"/>
      <c r="AY68" s="106"/>
      <c r="AZ68" s="106"/>
      <c r="BA68" s="174">
        <f t="shared" ref="BA68:BA131" si="19">ROUND(AU68-SUM(AV68:AZ68),2)</f>
        <v>0</v>
      </c>
      <c r="BB68" s="178"/>
      <c r="BC68" s="180"/>
      <c r="BD68" s="163" t="str">
        <f t="shared" ref="BD68:BD131" si="20">IF(U68-SUM(V68:AB68)=0,"正确","错误")</f>
        <v>正确</v>
      </c>
    </row>
    <row r="69" s="6" customFormat="1" ht="33" customHeight="1" spans="1:56">
      <c r="A69" s="59">
        <f t="shared" si="12"/>
        <v>65</v>
      </c>
      <c r="B69" s="60"/>
      <c r="C69" s="47"/>
      <c r="D69" s="154"/>
      <c r="E69" s="60"/>
      <c r="F69" s="125">
        <f t="shared" si="13"/>
        <v>30</v>
      </c>
      <c r="G69" s="57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si="14"/>
        <v>0</v>
      </c>
      <c r="T69" s="170"/>
      <c r="U69" s="80"/>
      <c r="V69" s="167"/>
      <c r="W69" s="168"/>
      <c r="X69" s="168"/>
      <c r="Y69" s="168"/>
      <c r="Z69" s="168"/>
      <c r="AA69" s="168"/>
      <c r="AB69" s="93"/>
      <c r="AC69" s="174">
        <f t="shared" si="15"/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175">
        <f t="shared" si="16"/>
        <v>0</v>
      </c>
      <c r="AT69" s="174">
        <f t="shared" si="17"/>
        <v>0</v>
      </c>
      <c r="AU69" s="174">
        <f t="shared" si="18"/>
        <v>0</v>
      </c>
      <c r="AV69" s="99"/>
      <c r="AW69" s="106"/>
      <c r="AX69" s="106"/>
      <c r="AY69" s="106"/>
      <c r="AZ69" s="106"/>
      <c r="BA69" s="174">
        <f t="shared" si="19"/>
        <v>0</v>
      </c>
      <c r="BB69" s="178"/>
      <c r="BC69" s="180"/>
      <c r="BD69" s="163" t="str">
        <f t="shared" si="20"/>
        <v>正确</v>
      </c>
    </row>
    <row r="70" s="6" customFormat="1" ht="33" customHeight="1" spans="1:56">
      <c r="A70" s="59">
        <f t="shared" si="12"/>
        <v>66</v>
      </c>
      <c r="B70" s="60"/>
      <c r="C70" s="47"/>
      <c r="D70" s="154"/>
      <c r="E70" s="60"/>
      <c r="F70" s="125">
        <f t="shared" si="13"/>
        <v>30</v>
      </c>
      <c r="G70" s="57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14"/>
        <v>0</v>
      </c>
      <c r="T70" s="170"/>
      <c r="U70" s="80"/>
      <c r="V70" s="167"/>
      <c r="W70" s="168"/>
      <c r="X70" s="168"/>
      <c r="Y70" s="168"/>
      <c r="Z70" s="168"/>
      <c r="AA70" s="168"/>
      <c r="AB70" s="93"/>
      <c r="AC70" s="174">
        <f t="shared" si="15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175">
        <f t="shared" si="16"/>
        <v>0</v>
      </c>
      <c r="AT70" s="174">
        <f t="shared" si="17"/>
        <v>0</v>
      </c>
      <c r="AU70" s="174">
        <f t="shared" si="18"/>
        <v>0</v>
      </c>
      <c r="AV70" s="99"/>
      <c r="AW70" s="106"/>
      <c r="AX70" s="106"/>
      <c r="AY70" s="106"/>
      <c r="AZ70" s="106"/>
      <c r="BA70" s="174">
        <f t="shared" si="19"/>
        <v>0</v>
      </c>
      <c r="BB70" s="178"/>
      <c r="BC70" s="180"/>
      <c r="BD70" s="163" t="str">
        <f t="shared" si="20"/>
        <v>正确</v>
      </c>
    </row>
    <row r="71" s="6" customFormat="1" ht="33" customHeight="1" spans="1:56">
      <c r="A71" s="59">
        <f t="shared" si="12"/>
        <v>67</v>
      </c>
      <c r="B71" s="60"/>
      <c r="C71" s="47"/>
      <c r="D71" s="154"/>
      <c r="E71" s="60"/>
      <c r="F71" s="125">
        <f t="shared" si="13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14"/>
        <v>0</v>
      </c>
      <c r="T71" s="170"/>
      <c r="U71" s="80"/>
      <c r="V71" s="167"/>
      <c r="W71" s="168"/>
      <c r="X71" s="168"/>
      <c r="Y71" s="168"/>
      <c r="Z71" s="168"/>
      <c r="AA71" s="168"/>
      <c r="AB71" s="93"/>
      <c r="AC71" s="174">
        <f t="shared" si="15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16"/>
        <v>0</v>
      </c>
      <c r="AT71" s="174">
        <f t="shared" si="17"/>
        <v>0</v>
      </c>
      <c r="AU71" s="174">
        <f t="shared" si="18"/>
        <v>0</v>
      </c>
      <c r="AV71" s="99"/>
      <c r="AW71" s="106"/>
      <c r="AX71" s="106"/>
      <c r="AY71" s="106"/>
      <c r="AZ71" s="106"/>
      <c r="BA71" s="174">
        <f t="shared" si="19"/>
        <v>0</v>
      </c>
      <c r="BB71" s="178"/>
      <c r="BC71" s="180"/>
      <c r="BD71" s="163" t="str">
        <f t="shared" si="20"/>
        <v>正确</v>
      </c>
    </row>
    <row r="72" s="6" customFormat="1" ht="33" customHeight="1" spans="1:56">
      <c r="A72" s="59">
        <f t="shared" si="12"/>
        <v>68</v>
      </c>
      <c r="B72" s="60"/>
      <c r="C72" s="47"/>
      <c r="D72" s="154"/>
      <c r="E72" s="60"/>
      <c r="F72" s="125">
        <f t="shared" si="13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14"/>
        <v>0</v>
      </c>
      <c r="T72" s="170"/>
      <c r="U72" s="80"/>
      <c r="V72" s="167"/>
      <c r="W72" s="168"/>
      <c r="X72" s="168"/>
      <c r="Y72" s="168"/>
      <c r="Z72" s="168"/>
      <c r="AA72" s="168"/>
      <c r="AB72" s="93"/>
      <c r="AC72" s="174">
        <f t="shared" si="15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16"/>
        <v>0</v>
      </c>
      <c r="AT72" s="174">
        <f t="shared" si="17"/>
        <v>0</v>
      </c>
      <c r="AU72" s="174">
        <f t="shared" si="18"/>
        <v>0</v>
      </c>
      <c r="AV72" s="99"/>
      <c r="AW72" s="106"/>
      <c r="AX72" s="106"/>
      <c r="AY72" s="106"/>
      <c r="AZ72" s="106"/>
      <c r="BA72" s="174">
        <f t="shared" si="19"/>
        <v>0</v>
      </c>
      <c r="BB72" s="178"/>
      <c r="BC72" s="180"/>
      <c r="BD72" s="163" t="str">
        <f t="shared" si="20"/>
        <v>正确</v>
      </c>
    </row>
    <row r="73" s="6" customFormat="1" ht="33" customHeight="1" spans="1:56">
      <c r="A73" s="59">
        <f t="shared" si="12"/>
        <v>69</v>
      </c>
      <c r="B73" s="60"/>
      <c r="C73" s="47"/>
      <c r="D73" s="154"/>
      <c r="E73" s="60"/>
      <c r="F73" s="125">
        <f t="shared" si="13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14"/>
        <v>0</v>
      </c>
      <c r="T73" s="170"/>
      <c r="U73" s="80"/>
      <c r="V73" s="167"/>
      <c r="W73" s="168"/>
      <c r="X73" s="168"/>
      <c r="Y73" s="168"/>
      <c r="Z73" s="168"/>
      <c r="AA73" s="168"/>
      <c r="AB73" s="93"/>
      <c r="AC73" s="174">
        <f t="shared" si="15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16"/>
        <v>0</v>
      </c>
      <c r="AT73" s="174">
        <f t="shared" si="17"/>
        <v>0</v>
      </c>
      <c r="AU73" s="174">
        <f t="shared" si="18"/>
        <v>0</v>
      </c>
      <c r="AV73" s="99"/>
      <c r="AW73" s="106"/>
      <c r="AX73" s="106"/>
      <c r="AY73" s="106"/>
      <c r="AZ73" s="106"/>
      <c r="BA73" s="174">
        <f t="shared" si="19"/>
        <v>0</v>
      </c>
      <c r="BB73" s="178"/>
      <c r="BC73" s="180"/>
      <c r="BD73" s="163" t="str">
        <f t="shared" si="20"/>
        <v>正确</v>
      </c>
    </row>
    <row r="74" s="6" customFormat="1" ht="33" customHeight="1" spans="1:56">
      <c r="A74" s="59">
        <f t="shared" si="12"/>
        <v>70</v>
      </c>
      <c r="B74" s="60"/>
      <c r="C74" s="47"/>
      <c r="D74" s="154"/>
      <c r="E74" s="60"/>
      <c r="F74" s="125">
        <f t="shared" si="13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14"/>
        <v>0</v>
      </c>
      <c r="T74" s="170"/>
      <c r="U74" s="80"/>
      <c r="V74" s="167"/>
      <c r="W74" s="168"/>
      <c r="X74" s="168"/>
      <c r="Y74" s="168"/>
      <c r="Z74" s="168"/>
      <c r="AA74" s="168"/>
      <c r="AB74" s="93"/>
      <c r="AC74" s="174">
        <f t="shared" si="15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16"/>
        <v>0</v>
      </c>
      <c r="AT74" s="174">
        <f t="shared" si="17"/>
        <v>0</v>
      </c>
      <c r="AU74" s="174">
        <f t="shared" si="18"/>
        <v>0</v>
      </c>
      <c r="AV74" s="99"/>
      <c r="AW74" s="106"/>
      <c r="AX74" s="106"/>
      <c r="AY74" s="106"/>
      <c r="AZ74" s="106"/>
      <c r="BA74" s="174">
        <f t="shared" si="19"/>
        <v>0</v>
      </c>
      <c r="BB74" s="178"/>
      <c r="BC74" s="180"/>
      <c r="BD74" s="163" t="str">
        <f t="shared" si="20"/>
        <v>正确</v>
      </c>
    </row>
    <row r="75" s="6" customFormat="1" ht="33" customHeight="1" spans="1:56">
      <c r="A75" s="59">
        <f t="shared" si="12"/>
        <v>71</v>
      </c>
      <c r="B75" s="60"/>
      <c r="C75" s="47"/>
      <c r="D75" s="154"/>
      <c r="E75" s="60"/>
      <c r="F75" s="125">
        <f t="shared" si="13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14"/>
        <v>0</v>
      </c>
      <c r="T75" s="170"/>
      <c r="U75" s="80"/>
      <c r="V75" s="167"/>
      <c r="W75" s="168"/>
      <c r="X75" s="168"/>
      <c r="Y75" s="168"/>
      <c r="Z75" s="168"/>
      <c r="AA75" s="168"/>
      <c r="AB75" s="93"/>
      <c r="AC75" s="174">
        <f t="shared" si="15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16"/>
        <v>0</v>
      </c>
      <c r="AT75" s="174">
        <f t="shared" si="17"/>
        <v>0</v>
      </c>
      <c r="AU75" s="174">
        <f t="shared" si="18"/>
        <v>0</v>
      </c>
      <c r="AV75" s="99"/>
      <c r="AW75" s="106"/>
      <c r="AX75" s="106"/>
      <c r="AY75" s="106"/>
      <c r="AZ75" s="106"/>
      <c r="BA75" s="174">
        <f t="shared" si="19"/>
        <v>0</v>
      </c>
      <c r="BB75" s="178"/>
      <c r="BC75" s="180"/>
      <c r="BD75" s="163" t="str">
        <f t="shared" si="20"/>
        <v>正确</v>
      </c>
    </row>
    <row r="76" s="6" customFormat="1" ht="33" customHeight="1" spans="1:56">
      <c r="A76" s="59">
        <f t="shared" si="12"/>
        <v>72</v>
      </c>
      <c r="B76" s="60"/>
      <c r="C76" s="47"/>
      <c r="D76" s="154"/>
      <c r="E76" s="60"/>
      <c r="F76" s="125">
        <f t="shared" si="13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14"/>
        <v>0</v>
      </c>
      <c r="T76" s="170"/>
      <c r="U76" s="80"/>
      <c r="V76" s="167"/>
      <c r="W76" s="168"/>
      <c r="X76" s="168"/>
      <c r="Y76" s="168"/>
      <c r="Z76" s="168"/>
      <c r="AA76" s="168"/>
      <c r="AB76" s="93"/>
      <c r="AC76" s="174">
        <f t="shared" si="15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16"/>
        <v>0</v>
      </c>
      <c r="AT76" s="174">
        <f t="shared" si="17"/>
        <v>0</v>
      </c>
      <c r="AU76" s="174">
        <f t="shared" si="18"/>
        <v>0</v>
      </c>
      <c r="AV76" s="99"/>
      <c r="AW76" s="106"/>
      <c r="AX76" s="106"/>
      <c r="AY76" s="106"/>
      <c r="AZ76" s="106"/>
      <c r="BA76" s="174">
        <f t="shared" si="19"/>
        <v>0</v>
      </c>
      <c r="BB76" s="178"/>
      <c r="BC76" s="180"/>
      <c r="BD76" s="163" t="str">
        <f t="shared" si="20"/>
        <v>正确</v>
      </c>
    </row>
    <row r="77" s="6" customFormat="1" ht="33" customHeight="1" spans="1:56">
      <c r="A77" s="59">
        <f t="shared" si="12"/>
        <v>73</v>
      </c>
      <c r="B77" s="60"/>
      <c r="C77" s="47"/>
      <c r="D77" s="154"/>
      <c r="E77" s="60"/>
      <c r="F77" s="125">
        <f t="shared" si="13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14"/>
        <v>0</v>
      </c>
      <c r="T77" s="170"/>
      <c r="U77" s="80"/>
      <c r="V77" s="167"/>
      <c r="W77" s="168"/>
      <c r="X77" s="168"/>
      <c r="Y77" s="168"/>
      <c r="Z77" s="168"/>
      <c r="AA77" s="168"/>
      <c r="AB77" s="93"/>
      <c r="AC77" s="174">
        <f t="shared" si="15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16"/>
        <v>0</v>
      </c>
      <c r="AT77" s="174">
        <f t="shared" si="17"/>
        <v>0</v>
      </c>
      <c r="AU77" s="174">
        <f t="shared" si="18"/>
        <v>0</v>
      </c>
      <c r="AV77" s="99"/>
      <c r="AW77" s="106"/>
      <c r="AX77" s="106"/>
      <c r="AY77" s="106"/>
      <c r="AZ77" s="106"/>
      <c r="BA77" s="174">
        <f t="shared" si="19"/>
        <v>0</v>
      </c>
      <c r="BB77" s="178"/>
      <c r="BC77" s="180"/>
      <c r="BD77" s="163" t="str">
        <f t="shared" si="20"/>
        <v>正确</v>
      </c>
    </row>
    <row r="78" s="6" customFormat="1" ht="33" customHeight="1" spans="1:56">
      <c r="A78" s="59">
        <f t="shared" si="12"/>
        <v>74</v>
      </c>
      <c r="B78" s="60"/>
      <c r="C78" s="47"/>
      <c r="D78" s="154"/>
      <c r="E78" s="60"/>
      <c r="F78" s="125">
        <f t="shared" si="13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14"/>
        <v>0</v>
      </c>
      <c r="T78" s="170"/>
      <c r="U78" s="80"/>
      <c r="V78" s="167"/>
      <c r="W78" s="168"/>
      <c r="X78" s="168"/>
      <c r="Y78" s="168"/>
      <c r="Z78" s="168"/>
      <c r="AA78" s="168"/>
      <c r="AB78" s="93"/>
      <c r="AC78" s="174">
        <f t="shared" si="15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16"/>
        <v>0</v>
      </c>
      <c r="AT78" s="174">
        <f t="shared" si="17"/>
        <v>0</v>
      </c>
      <c r="AU78" s="174">
        <f t="shared" si="18"/>
        <v>0</v>
      </c>
      <c r="AV78" s="99"/>
      <c r="AW78" s="106"/>
      <c r="AX78" s="106"/>
      <c r="AY78" s="106"/>
      <c r="AZ78" s="106"/>
      <c r="BA78" s="174">
        <f t="shared" si="19"/>
        <v>0</v>
      </c>
      <c r="BB78" s="178"/>
      <c r="BC78" s="180"/>
      <c r="BD78" s="163" t="str">
        <f t="shared" si="20"/>
        <v>正确</v>
      </c>
    </row>
    <row r="79" s="6" customFormat="1" ht="33" customHeight="1" spans="1:56">
      <c r="A79" s="59">
        <f t="shared" si="12"/>
        <v>75</v>
      </c>
      <c r="B79" s="60"/>
      <c r="C79" s="47"/>
      <c r="D79" s="154"/>
      <c r="E79" s="60"/>
      <c r="F79" s="125">
        <f t="shared" si="13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14"/>
        <v>0</v>
      </c>
      <c r="T79" s="170"/>
      <c r="U79" s="80"/>
      <c r="V79" s="167"/>
      <c r="W79" s="168"/>
      <c r="X79" s="168"/>
      <c r="Y79" s="168"/>
      <c r="Z79" s="168"/>
      <c r="AA79" s="168"/>
      <c r="AB79" s="93"/>
      <c r="AC79" s="174">
        <f t="shared" si="15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16"/>
        <v>0</v>
      </c>
      <c r="AT79" s="174">
        <f t="shared" si="17"/>
        <v>0</v>
      </c>
      <c r="AU79" s="174">
        <f t="shared" si="18"/>
        <v>0</v>
      </c>
      <c r="AV79" s="99"/>
      <c r="AW79" s="106"/>
      <c r="AX79" s="106"/>
      <c r="AY79" s="106"/>
      <c r="AZ79" s="106"/>
      <c r="BA79" s="174">
        <f t="shared" si="19"/>
        <v>0</v>
      </c>
      <c r="BB79" s="178"/>
      <c r="BC79" s="180"/>
      <c r="BD79" s="163" t="str">
        <f t="shared" si="20"/>
        <v>正确</v>
      </c>
    </row>
    <row r="80" s="6" customFormat="1" ht="33" customHeight="1" spans="1:56">
      <c r="A80" s="59">
        <f t="shared" si="12"/>
        <v>76</v>
      </c>
      <c r="B80" s="60"/>
      <c r="C80" s="47"/>
      <c r="D80" s="154"/>
      <c r="E80" s="60"/>
      <c r="F80" s="125">
        <f t="shared" si="13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14"/>
        <v>0</v>
      </c>
      <c r="T80" s="170"/>
      <c r="U80" s="80"/>
      <c r="V80" s="167"/>
      <c r="W80" s="168"/>
      <c r="X80" s="168"/>
      <c r="Y80" s="168"/>
      <c r="Z80" s="168"/>
      <c r="AA80" s="168"/>
      <c r="AB80" s="93"/>
      <c r="AC80" s="174">
        <f t="shared" si="15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75">
        <f t="shared" si="16"/>
        <v>0</v>
      </c>
      <c r="AT80" s="174">
        <f t="shared" si="17"/>
        <v>0</v>
      </c>
      <c r="AU80" s="174">
        <f t="shared" si="18"/>
        <v>0</v>
      </c>
      <c r="AV80" s="99"/>
      <c r="AW80" s="106"/>
      <c r="AX80" s="106"/>
      <c r="AY80" s="106"/>
      <c r="AZ80" s="106"/>
      <c r="BA80" s="174">
        <f t="shared" si="19"/>
        <v>0</v>
      </c>
      <c r="BB80" s="178"/>
      <c r="BC80" s="180"/>
      <c r="BD80" s="163" t="str">
        <f t="shared" si="20"/>
        <v>正确</v>
      </c>
    </row>
    <row r="81" s="6" customFormat="1" ht="33" customHeight="1" spans="1:56">
      <c r="A81" s="59">
        <f t="shared" si="12"/>
        <v>77</v>
      </c>
      <c r="B81" s="60"/>
      <c r="C81" s="47"/>
      <c r="D81" s="154"/>
      <c r="E81" s="60"/>
      <c r="F81" s="125">
        <f t="shared" si="13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14"/>
        <v>0</v>
      </c>
      <c r="T81" s="170"/>
      <c r="U81" s="80"/>
      <c r="V81" s="167"/>
      <c r="W81" s="168"/>
      <c r="X81" s="168"/>
      <c r="Y81" s="168"/>
      <c r="Z81" s="168"/>
      <c r="AA81" s="168"/>
      <c r="AB81" s="93"/>
      <c r="AC81" s="174">
        <f t="shared" si="15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16"/>
        <v>0</v>
      </c>
      <c r="AT81" s="174">
        <f t="shared" si="17"/>
        <v>0</v>
      </c>
      <c r="AU81" s="174">
        <f t="shared" si="18"/>
        <v>0</v>
      </c>
      <c r="AV81" s="99"/>
      <c r="AW81" s="106"/>
      <c r="AX81" s="106"/>
      <c r="AY81" s="106"/>
      <c r="AZ81" s="106"/>
      <c r="BA81" s="174">
        <f t="shared" si="19"/>
        <v>0</v>
      </c>
      <c r="BB81" s="178"/>
      <c r="BC81" s="180"/>
      <c r="BD81" s="163" t="str">
        <f t="shared" si="20"/>
        <v>正确</v>
      </c>
    </row>
    <row r="82" s="6" customFormat="1" ht="33" customHeight="1" spans="1:56">
      <c r="A82" s="59">
        <f t="shared" si="12"/>
        <v>78</v>
      </c>
      <c r="B82" s="60"/>
      <c r="C82" s="47"/>
      <c r="D82" s="154"/>
      <c r="E82" s="60"/>
      <c r="F82" s="125">
        <f t="shared" si="13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14"/>
        <v>0</v>
      </c>
      <c r="T82" s="170"/>
      <c r="U82" s="80"/>
      <c r="V82" s="167"/>
      <c r="W82" s="168"/>
      <c r="X82" s="168"/>
      <c r="Y82" s="168"/>
      <c r="Z82" s="168"/>
      <c r="AA82" s="168"/>
      <c r="AB82" s="93"/>
      <c r="AC82" s="174">
        <f t="shared" si="15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16"/>
        <v>0</v>
      </c>
      <c r="AT82" s="174">
        <f t="shared" si="17"/>
        <v>0</v>
      </c>
      <c r="AU82" s="174">
        <f t="shared" si="18"/>
        <v>0</v>
      </c>
      <c r="AV82" s="99"/>
      <c r="AW82" s="106"/>
      <c r="AX82" s="106"/>
      <c r="AY82" s="106"/>
      <c r="AZ82" s="106"/>
      <c r="BA82" s="174">
        <f t="shared" si="19"/>
        <v>0</v>
      </c>
      <c r="BB82" s="178"/>
      <c r="BC82" s="180"/>
      <c r="BD82" s="163" t="str">
        <f t="shared" si="20"/>
        <v>正确</v>
      </c>
    </row>
    <row r="83" s="6" customFormat="1" ht="33" customHeight="1" spans="1:56">
      <c r="A83" s="59">
        <f t="shared" si="12"/>
        <v>79</v>
      </c>
      <c r="B83" s="60"/>
      <c r="C83" s="47"/>
      <c r="D83" s="154"/>
      <c r="E83" s="60"/>
      <c r="F83" s="125">
        <f t="shared" si="13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14"/>
        <v>0</v>
      </c>
      <c r="T83" s="170"/>
      <c r="U83" s="80"/>
      <c r="V83" s="167"/>
      <c r="W83" s="168"/>
      <c r="X83" s="168"/>
      <c r="Y83" s="168"/>
      <c r="Z83" s="168"/>
      <c r="AA83" s="168"/>
      <c r="AB83" s="93"/>
      <c r="AC83" s="174">
        <f t="shared" si="15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16"/>
        <v>0</v>
      </c>
      <c r="AT83" s="174">
        <f t="shared" si="17"/>
        <v>0</v>
      </c>
      <c r="AU83" s="174">
        <f t="shared" si="18"/>
        <v>0</v>
      </c>
      <c r="AV83" s="99"/>
      <c r="AW83" s="106"/>
      <c r="AX83" s="106"/>
      <c r="AY83" s="106"/>
      <c r="AZ83" s="106"/>
      <c r="BA83" s="174">
        <f t="shared" si="19"/>
        <v>0</v>
      </c>
      <c r="BB83" s="178"/>
      <c r="BC83" s="180"/>
      <c r="BD83" s="163" t="str">
        <f t="shared" si="20"/>
        <v>正确</v>
      </c>
    </row>
    <row r="84" s="6" customFormat="1" ht="33" customHeight="1" spans="1:56">
      <c r="A84" s="59">
        <f t="shared" si="12"/>
        <v>80</v>
      </c>
      <c r="B84" s="60"/>
      <c r="C84" s="47"/>
      <c r="D84" s="154"/>
      <c r="E84" s="60"/>
      <c r="F84" s="125">
        <f t="shared" si="13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14"/>
        <v>0</v>
      </c>
      <c r="T84" s="170"/>
      <c r="U84" s="80"/>
      <c r="V84" s="167"/>
      <c r="W84" s="168"/>
      <c r="X84" s="168"/>
      <c r="Y84" s="168"/>
      <c r="Z84" s="168"/>
      <c r="AA84" s="168"/>
      <c r="AB84" s="93"/>
      <c r="AC84" s="174">
        <f t="shared" si="15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16"/>
        <v>0</v>
      </c>
      <c r="AT84" s="174">
        <f t="shared" si="17"/>
        <v>0</v>
      </c>
      <c r="AU84" s="174">
        <f t="shared" si="18"/>
        <v>0</v>
      </c>
      <c r="AV84" s="99"/>
      <c r="AW84" s="106"/>
      <c r="AX84" s="106"/>
      <c r="AY84" s="106"/>
      <c r="AZ84" s="106"/>
      <c r="BA84" s="174">
        <f t="shared" si="19"/>
        <v>0</v>
      </c>
      <c r="BB84" s="178"/>
      <c r="BC84" s="180"/>
      <c r="BD84" s="163" t="str">
        <f t="shared" si="20"/>
        <v>正确</v>
      </c>
    </row>
    <row r="85" s="6" customFormat="1" ht="33" customHeight="1" spans="1:56">
      <c r="A85" s="59">
        <f t="shared" si="12"/>
        <v>81</v>
      </c>
      <c r="B85" s="60"/>
      <c r="C85" s="47"/>
      <c r="D85" s="154"/>
      <c r="E85" s="60"/>
      <c r="F85" s="125">
        <f t="shared" si="13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14"/>
        <v>0</v>
      </c>
      <c r="T85" s="170"/>
      <c r="U85" s="80"/>
      <c r="V85" s="167"/>
      <c r="W85" s="168"/>
      <c r="X85" s="168"/>
      <c r="Y85" s="168"/>
      <c r="Z85" s="168"/>
      <c r="AA85" s="168"/>
      <c r="AB85" s="93"/>
      <c r="AC85" s="174">
        <f t="shared" si="15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16"/>
        <v>0</v>
      </c>
      <c r="AT85" s="174">
        <f t="shared" si="17"/>
        <v>0</v>
      </c>
      <c r="AU85" s="174">
        <f t="shared" si="18"/>
        <v>0</v>
      </c>
      <c r="AV85" s="99"/>
      <c r="AW85" s="106"/>
      <c r="AX85" s="106"/>
      <c r="AY85" s="106"/>
      <c r="AZ85" s="106"/>
      <c r="BA85" s="174">
        <f t="shared" si="19"/>
        <v>0</v>
      </c>
      <c r="BB85" s="178"/>
      <c r="BC85" s="180"/>
      <c r="BD85" s="163" t="str">
        <f t="shared" si="20"/>
        <v>正确</v>
      </c>
    </row>
    <row r="86" s="6" customFormat="1" ht="33" customHeight="1" spans="1:56">
      <c r="A86" s="59">
        <f t="shared" si="12"/>
        <v>82</v>
      </c>
      <c r="B86" s="60"/>
      <c r="C86" s="47"/>
      <c r="D86" s="154"/>
      <c r="E86" s="60"/>
      <c r="F86" s="125">
        <f t="shared" si="13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14"/>
        <v>0</v>
      </c>
      <c r="T86" s="170"/>
      <c r="U86" s="80"/>
      <c r="V86" s="167"/>
      <c r="W86" s="168"/>
      <c r="X86" s="168"/>
      <c r="Y86" s="168"/>
      <c r="Z86" s="168"/>
      <c r="AA86" s="168"/>
      <c r="AB86" s="93"/>
      <c r="AC86" s="174">
        <f t="shared" si="15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16"/>
        <v>0</v>
      </c>
      <c r="AT86" s="174">
        <f t="shared" si="17"/>
        <v>0</v>
      </c>
      <c r="AU86" s="174">
        <f t="shared" si="18"/>
        <v>0</v>
      </c>
      <c r="AV86" s="99"/>
      <c r="AW86" s="106"/>
      <c r="AX86" s="106"/>
      <c r="AY86" s="106"/>
      <c r="AZ86" s="106"/>
      <c r="BA86" s="174">
        <f t="shared" si="19"/>
        <v>0</v>
      </c>
      <c r="BB86" s="178"/>
      <c r="BC86" s="180"/>
      <c r="BD86" s="163" t="str">
        <f t="shared" si="20"/>
        <v>正确</v>
      </c>
    </row>
    <row r="87" s="6" customFormat="1" ht="33" customHeight="1" spans="1:56">
      <c r="A87" s="59">
        <f t="shared" si="12"/>
        <v>83</v>
      </c>
      <c r="B87" s="60"/>
      <c r="C87" s="47"/>
      <c r="D87" s="154"/>
      <c r="E87" s="60"/>
      <c r="F87" s="125">
        <f t="shared" si="13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14"/>
        <v>0</v>
      </c>
      <c r="T87" s="170"/>
      <c r="U87" s="80"/>
      <c r="V87" s="167"/>
      <c r="W87" s="168"/>
      <c r="X87" s="168"/>
      <c r="Y87" s="168"/>
      <c r="Z87" s="168"/>
      <c r="AA87" s="168"/>
      <c r="AB87" s="93"/>
      <c r="AC87" s="174">
        <f t="shared" si="15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175">
        <f t="shared" si="16"/>
        <v>0</v>
      </c>
      <c r="AT87" s="174">
        <f t="shared" si="17"/>
        <v>0</v>
      </c>
      <c r="AU87" s="174">
        <f t="shared" si="18"/>
        <v>0</v>
      </c>
      <c r="AV87" s="99"/>
      <c r="AW87" s="106"/>
      <c r="AX87" s="106"/>
      <c r="AY87" s="106"/>
      <c r="AZ87" s="106"/>
      <c r="BA87" s="174">
        <f t="shared" si="19"/>
        <v>0</v>
      </c>
      <c r="BB87" s="178"/>
      <c r="BC87" s="180"/>
      <c r="BD87" s="163" t="str">
        <f t="shared" si="20"/>
        <v>正确</v>
      </c>
    </row>
    <row r="88" s="6" customFormat="1" ht="33" customHeight="1" spans="1:56">
      <c r="A88" s="59">
        <f t="shared" si="12"/>
        <v>84</v>
      </c>
      <c r="B88" s="60"/>
      <c r="C88" s="47"/>
      <c r="D88" s="154"/>
      <c r="E88" s="60"/>
      <c r="F88" s="125">
        <f t="shared" si="13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14"/>
        <v>0</v>
      </c>
      <c r="T88" s="170"/>
      <c r="U88" s="80"/>
      <c r="V88" s="167"/>
      <c r="W88" s="168"/>
      <c r="X88" s="168"/>
      <c r="Y88" s="168"/>
      <c r="Z88" s="168"/>
      <c r="AA88" s="168"/>
      <c r="AB88" s="93"/>
      <c r="AC88" s="174">
        <f t="shared" si="15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16"/>
        <v>0</v>
      </c>
      <c r="AT88" s="174">
        <f t="shared" si="17"/>
        <v>0</v>
      </c>
      <c r="AU88" s="174">
        <f t="shared" si="18"/>
        <v>0</v>
      </c>
      <c r="AV88" s="99"/>
      <c r="AW88" s="106"/>
      <c r="AX88" s="106"/>
      <c r="AY88" s="106"/>
      <c r="AZ88" s="106"/>
      <c r="BA88" s="174">
        <f t="shared" si="19"/>
        <v>0</v>
      </c>
      <c r="BB88" s="178"/>
      <c r="BC88" s="180"/>
      <c r="BD88" s="163" t="str">
        <f t="shared" si="20"/>
        <v>正确</v>
      </c>
    </row>
    <row r="89" s="6" customFormat="1" ht="33" customHeight="1" spans="1:56">
      <c r="A89" s="59">
        <f t="shared" si="12"/>
        <v>85</v>
      </c>
      <c r="B89" s="60"/>
      <c r="C89" s="47"/>
      <c r="D89" s="154"/>
      <c r="E89" s="60"/>
      <c r="F89" s="125">
        <f t="shared" si="13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14"/>
        <v>0</v>
      </c>
      <c r="T89" s="170"/>
      <c r="U89" s="80"/>
      <c r="V89" s="167"/>
      <c r="W89" s="168"/>
      <c r="X89" s="168"/>
      <c r="Y89" s="168"/>
      <c r="Z89" s="168"/>
      <c r="AA89" s="168"/>
      <c r="AB89" s="93"/>
      <c r="AC89" s="174">
        <f t="shared" si="15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16"/>
        <v>0</v>
      </c>
      <c r="AT89" s="174">
        <f t="shared" si="17"/>
        <v>0</v>
      </c>
      <c r="AU89" s="174">
        <f t="shared" si="18"/>
        <v>0</v>
      </c>
      <c r="AV89" s="99"/>
      <c r="AW89" s="106"/>
      <c r="AX89" s="106"/>
      <c r="AY89" s="106"/>
      <c r="AZ89" s="106"/>
      <c r="BA89" s="174">
        <f t="shared" si="19"/>
        <v>0</v>
      </c>
      <c r="BB89" s="178"/>
      <c r="BC89" s="180"/>
      <c r="BD89" s="163" t="str">
        <f t="shared" si="20"/>
        <v>正确</v>
      </c>
    </row>
    <row r="90" s="6" customFormat="1" ht="33" customHeight="1" spans="1:56">
      <c r="A90" s="59">
        <f t="shared" si="12"/>
        <v>86</v>
      </c>
      <c r="B90" s="60"/>
      <c r="C90" s="47"/>
      <c r="D90" s="154"/>
      <c r="E90" s="60"/>
      <c r="F90" s="125">
        <f t="shared" si="13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14"/>
        <v>0</v>
      </c>
      <c r="T90" s="170"/>
      <c r="U90" s="80"/>
      <c r="V90" s="167"/>
      <c r="W90" s="168"/>
      <c r="X90" s="168"/>
      <c r="Y90" s="168"/>
      <c r="Z90" s="168"/>
      <c r="AA90" s="168"/>
      <c r="AB90" s="93"/>
      <c r="AC90" s="174">
        <f t="shared" si="15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16"/>
        <v>0</v>
      </c>
      <c r="AT90" s="174">
        <f t="shared" si="17"/>
        <v>0</v>
      </c>
      <c r="AU90" s="174">
        <f t="shared" si="18"/>
        <v>0</v>
      </c>
      <c r="AV90" s="99"/>
      <c r="AW90" s="106"/>
      <c r="AX90" s="106"/>
      <c r="AY90" s="106"/>
      <c r="AZ90" s="106"/>
      <c r="BA90" s="174">
        <f t="shared" si="19"/>
        <v>0</v>
      </c>
      <c r="BB90" s="178"/>
      <c r="BC90" s="180"/>
      <c r="BD90" s="163" t="str">
        <f t="shared" si="20"/>
        <v>正确</v>
      </c>
    </row>
    <row r="91" s="6" customFormat="1" ht="33" customHeight="1" spans="1:56">
      <c r="A91" s="59">
        <f t="shared" si="12"/>
        <v>87</v>
      </c>
      <c r="B91" s="60"/>
      <c r="C91" s="47"/>
      <c r="D91" s="154"/>
      <c r="E91" s="60"/>
      <c r="F91" s="125">
        <f t="shared" si="13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14"/>
        <v>0</v>
      </c>
      <c r="T91" s="170"/>
      <c r="U91" s="80"/>
      <c r="V91" s="167"/>
      <c r="W91" s="168"/>
      <c r="X91" s="168"/>
      <c r="Y91" s="168"/>
      <c r="Z91" s="168"/>
      <c r="AA91" s="168"/>
      <c r="AB91" s="93"/>
      <c r="AC91" s="174">
        <f t="shared" si="15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16"/>
        <v>0</v>
      </c>
      <c r="AT91" s="174">
        <f t="shared" si="17"/>
        <v>0</v>
      </c>
      <c r="AU91" s="174">
        <f t="shared" si="18"/>
        <v>0</v>
      </c>
      <c r="AV91" s="99"/>
      <c r="AW91" s="106"/>
      <c r="AX91" s="106"/>
      <c r="AY91" s="106"/>
      <c r="AZ91" s="106"/>
      <c r="BA91" s="174">
        <f t="shared" si="19"/>
        <v>0</v>
      </c>
      <c r="BB91" s="178"/>
      <c r="BC91" s="180"/>
      <c r="BD91" s="163" t="str">
        <f t="shared" si="20"/>
        <v>正确</v>
      </c>
    </row>
    <row r="92" s="6" customFormat="1" ht="33" customHeight="1" spans="1:56">
      <c r="A92" s="59">
        <f t="shared" si="12"/>
        <v>88</v>
      </c>
      <c r="B92" s="60"/>
      <c r="C92" s="47"/>
      <c r="D92" s="154"/>
      <c r="E92" s="60"/>
      <c r="F92" s="125">
        <f t="shared" si="13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14"/>
        <v>0</v>
      </c>
      <c r="T92" s="170"/>
      <c r="U92" s="80"/>
      <c r="V92" s="167"/>
      <c r="W92" s="168"/>
      <c r="X92" s="168"/>
      <c r="Y92" s="168"/>
      <c r="Z92" s="168"/>
      <c r="AA92" s="168"/>
      <c r="AB92" s="93"/>
      <c r="AC92" s="174">
        <f t="shared" si="15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16"/>
        <v>0</v>
      </c>
      <c r="AT92" s="174">
        <f t="shared" si="17"/>
        <v>0</v>
      </c>
      <c r="AU92" s="174">
        <f t="shared" si="18"/>
        <v>0</v>
      </c>
      <c r="AV92" s="99"/>
      <c r="AW92" s="106"/>
      <c r="AX92" s="106"/>
      <c r="AY92" s="106"/>
      <c r="AZ92" s="106"/>
      <c r="BA92" s="174">
        <f t="shared" si="19"/>
        <v>0</v>
      </c>
      <c r="BB92" s="178"/>
      <c r="BC92" s="180"/>
      <c r="BD92" s="163" t="str">
        <f t="shared" si="20"/>
        <v>正确</v>
      </c>
    </row>
    <row r="93" s="6" customFormat="1" ht="33" customHeight="1" spans="1:56">
      <c r="A93" s="59">
        <f t="shared" si="12"/>
        <v>89</v>
      </c>
      <c r="B93" s="60"/>
      <c r="C93" s="47"/>
      <c r="D93" s="154"/>
      <c r="E93" s="60"/>
      <c r="F93" s="125">
        <f t="shared" si="13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14"/>
        <v>0</v>
      </c>
      <c r="T93" s="170"/>
      <c r="U93" s="80"/>
      <c r="V93" s="167"/>
      <c r="W93" s="168"/>
      <c r="X93" s="168"/>
      <c r="Y93" s="168"/>
      <c r="Z93" s="168"/>
      <c r="AA93" s="168"/>
      <c r="AB93" s="93"/>
      <c r="AC93" s="174">
        <f t="shared" si="15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16"/>
        <v>0</v>
      </c>
      <c r="AT93" s="174">
        <f t="shared" si="17"/>
        <v>0</v>
      </c>
      <c r="AU93" s="174">
        <f t="shared" si="18"/>
        <v>0</v>
      </c>
      <c r="AV93" s="99"/>
      <c r="AW93" s="106"/>
      <c r="AX93" s="106"/>
      <c r="AY93" s="106"/>
      <c r="AZ93" s="106"/>
      <c r="BA93" s="174">
        <f t="shared" si="19"/>
        <v>0</v>
      </c>
      <c r="BB93" s="178"/>
      <c r="BC93" s="180"/>
      <c r="BD93" s="163" t="str">
        <f t="shared" si="20"/>
        <v>正确</v>
      </c>
    </row>
    <row r="94" s="6" customFormat="1" ht="33" customHeight="1" spans="1:56">
      <c r="A94" s="59">
        <f t="shared" si="12"/>
        <v>90</v>
      </c>
      <c r="B94" s="60"/>
      <c r="C94" s="47"/>
      <c r="D94" s="154"/>
      <c r="E94" s="60"/>
      <c r="F94" s="125">
        <f t="shared" si="13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14"/>
        <v>0</v>
      </c>
      <c r="T94" s="170"/>
      <c r="U94" s="80"/>
      <c r="V94" s="167"/>
      <c r="W94" s="168"/>
      <c r="X94" s="168"/>
      <c r="Y94" s="168"/>
      <c r="Z94" s="168"/>
      <c r="AA94" s="168"/>
      <c r="AB94" s="93"/>
      <c r="AC94" s="174">
        <f t="shared" si="15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16"/>
        <v>0</v>
      </c>
      <c r="AT94" s="174">
        <f t="shared" si="17"/>
        <v>0</v>
      </c>
      <c r="AU94" s="174">
        <f t="shared" si="18"/>
        <v>0</v>
      </c>
      <c r="AV94" s="99"/>
      <c r="AW94" s="106"/>
      <c r="AX94" s="106"/>
      <c r="AY94" s="106"/>
      <c r="AZ94" s="106"/>
      <c r="BA94" s="174">
        <f t="shared" si="19"/>
        <v>0</v>
      </c>
      <c r="BB94" s="178"/>
      <c r="BC94" s="180"/>
      <c r="BD94" s="163" t="str">
        <f t="shared" si="20"/>
        <v>正确</v>
      </c>
    </row>
    <row r="95" s="6" customFormat="1" ht="33" customHeight="1" spans="1:56">
      <c r="A95" s="59">
        <f t="shared" si="12"/>
        <v>91</v>
      </c>
      <c r="B95" s="60"/>
      <c r="C95" s="47"/>
      <c r="D95" s="154"/>
      <c r="E95" s="60"/>
      <c r="F95" s="125">
        <f t="shared" si="13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14"/>
        <v>0</v>
      </c>
      <c r="T95" s="170"/>
      <c r="U95" s="80"/>
      <c r="V95" s="167"/>
      <c r="W95" s="168"/>
      <c r="X95" s="168"/>
      <c r="Y95" s="168"/>
      <c r="Z95" s="168"/>
      <c r="AA95" s="168"/>
      <c r="AB95" s="93"/>
      <c r="AC95" s="174">
        <f t="shared" si="15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16"/>
        <v>0</v>
      </c>
      <c r="AT95" s="174">
        <f t="shared" si="17"/>
        <v>0</v>
      </c>
      <c r="AU95" s="174">
        <f t="shared" si="18"/>
        <v>0</v>
      </c>
      <c r="AV95" s="99"/>
      <c r="AW95" s="106"/>
      <c r="AX95" s="106"/>
      <c r="AY95" s="106"/>
      <c r="AZ95" s="106"/>
      <c r="BA95" s="174">
        <f t="shared" si="19"/>
        <v>0</v>
      </c>
      <c r="BB95" s="178"/>
      <c r="BC95" s="180"/>
      <c r="BD95" s="163" t="str">
        <f t="shared" si="20"/>
        <v>正确</v>
      </c>
    </row>
    <row r="96" s="6" customFormat="1" ht="33" customHeight="1" spans="1:56">
      <c r="A96" s="59">
        <f t="shared" si="12"/>
        <v>92</v>
      </c>
      <c r="B96" s="60"/>
      <c r="C96" s="47"/>
      <c r="D96" s="154"/>
      <c r="E96" s="60"/>
      <c r="F96" s="125">
        <f t="shared" si="13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14"/>
        <v>0</v>
      </c>
      <c r="T96" s="170"/>
      <c r="U96" s="80"/>
      <c r="V96" s="167"/>
      <c r="W96" s="168"/>
      <c r="X96" s="168"/>
      <c r="Y96" s="168"/>
      <c r="Z96" s="168"/>
      <c r="AA96" s="168"/>
      <c r="AB96" s="93"/>
      <c r="AC96" s="174">
        <f t="shared" si="15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16"/>
        <v>0</v>
      </c>
      <c r="AT96" s="174">
        <f t="shared" si="17"/>
        <v>0</v>
      </c>
      <c r="AU96" s="174">
        <f t="shared" si="18"/>
        <v>0</v>
      </c>
      <c r="AV96" s="99"/>
      <c r="AW96" s="106"/>
      <c r="AX96" s="106"/>
      <c r="AY96" s="106"/>
      <c r="AZ96" s="106"/>
      <c r="BA96" s="174">
        <f t="shared" si="19"/>
        <v>0</v>
      </c>
      <c r="BB96" s="178"/>
      <c r="BC96" s="180"/>
      <c r="BD96" s="163" t="str">
        <f t="shared" si="20"/>
        <v>正确</v>
      </c>
    </row>
    <row r="97" s="6" customFormat="1" ht="33" customHeight="1" spans="1:56">
      <c r="A97" s="59">
        <f t="shared" si="12"/>
        <v>93</v>
      </c>
      <c r="B97" s="60"/>
      <c r="C97" s="47"/>
      <c r="D97" s="154"/>
      <c r="E97" s="60"/>
      <c r="F97" s="125">
        <f t="shared" si="13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14"/>
        <v>0</v>
      </c>
      <c r="T97" s="170"/>
      <c r="U97" s="80"/>
      <c r="V97" s="167"/>
      <c r="W97" s="168"/>
      <c r="X97" s="168"/>
      <c r="Y97" s="168"/>
      <c r="Z97" s="168"/>
      <c r="AA97" s="168"/>
      <c r="AB97" s="93"/>
      <c r="AC97" s="174">
        <f t="shared" si="15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16"/>
        <v>0</v>
      </c>
      <c r="AT97" s="174">
        <f t="shared" si="17"/>
        <v>0</v>
      </c>
      <c r="AU97" s="174">
        <f t="shared" si="18"/>
        <v>0</v>
      </c>
      <c r="AV97" s="99"/>
      <c r="AW97" s="106"/>
      <c r="AX97" s="106"/>
      <c r="AY97" s="106"/>
      <c r="AZ97" s="106"/>
      <c r="BA97" s="174">
        <f t="shared" si="19"/>
        <v>0</v>
      </c>
      <c r="BB97" s="178"/>
      <c r="BC97" s="180"/>
      <c r="BD97" s="163" t="str">
        <f t="shared" si="20"/>
        <v>正确</v>
      </c>
    </row>
    <row r="98" s="6" customFormat="1" ht="33" customHeight="1" spans="1:56">
      <c r="A98" s="59">
        <f t="shared" si="12"/>
        <v>94</v>
      </c>
      <c r="B98" s="60"/>
      <c r="C98" s="47"/>
      <c r="D98" s="154"/>
      <c r="E98" s="60"/>
      <c r="F98" s="125">
        <f t="shared" si="13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14"/>
        <v>0</v>
      </c>
      <c r="T98" s="170"/>
      <c r="U98" s="80"/>
      <c r="V98" s="167"/>
      <c r="W98" s="168"/>
      <c r="X98" s="168"/>
      <c r="Y98" s="168"/>
      <c r="Z98" s="168"/>
      <c r="AA98" s="168"/>
      <c r="AB98" s="93"/>
      <c r="AC98" s="174">
        <f t="shared" si="15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16"/>
        <v>0</v>
      </c>
      <c r="AT98" s="174">
        <f t="shared" si="17"/>
        <v>0</v>
      </c>
      <c r="AU98" s="174">
        <f t="shared" si="18"/>
        <v>0</v>
      </c>
      <c r="AV98" s="99"/>
      <c r="AW98" s="106"/>
      <c r="AX98" s="106"/>
      <c r="AY98" s="106"/>
      <c r="AZ98" s="106"/>
      <c r="BA98" s="174">
        <f t="shared" si="19"/>
        <v>0</v>
      </c>
      <c r="BB98" s="178"/>
      <c r="BC98" s="180"/>
      <c r="BD98" s="163" t="str">
        <f t="shared" si="20"/>
        <v>正确</v>
      </c>
    </row>
    <row r="99" s="6" customFormat="1" ht="33" customHeight="1" spans="1:56">
      <c r="A99" s="59">
        <f t="shared" si="12"/>
        <v>95</v>
      </c>
      <c r="B99" s="60"/>
      <c r="C99" s="47"/>
      <c r="D99" s="154"/>
      <c r="E99" s="60"/>
      <c r="F99" s="125">
        <f t="shared" si="13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14"/>
        <v>0</v>
      </c>
      <c r="T99" s="170"/>
      <c r="U99" s="80"/>
      <c r="V99" s="167"/>
      <c r="W99" s="168"/>
      <c r="X99" s="168"/>
      <c r="Y99" s="168"/>
      <c r="Z99" s="168"/>
      <c r="AA99" s="168"/>
      <c r="AB99" s="93"/>
      <c r="AC99" s="174">
        <f t="shared" si="15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16"/>
        <v>0</v>
      </c>
      <c r="AT99" s="174">
        <f t="shared" si="17"/>
        <v>0</v>
      </c>
      <c r="AU99" s="174">
        <f t="shared" si="18"/>
        <v>0</v>
      </c>
      <c r="AV99" s="99"/>
      <c r="AW99" s="106"/>
      <c r="AX99" s="106"/>
      <c r="AY99" s="106"/>
      <c r="AZ99" s="106"/>
      <c r="BA99" s="174">
        <f t="shared" si="19"/>
        <v>0</v>
      </c>
      <c r="BB99" s="178"/>
      <c r="BC99" s="180"/>
      <c r="BD99" s="163" t="str">
        <f t="shared" si="20"/>
        <v>正确</v>
      </c>
    </row>
    <row r="100" s="6" customFormat="1" ht="33" customHeight="1" spans="1:56">
      <c r="A100" s="59">
        <f t="shared" si="12"/>
        <v>96</v>
      </c>
      <c r="B100" s="60"/>
      <c r="C100" s="47"/>
      <c r="D100" s="154"/>
      <c r="E100" s="60"/>
      <c r="F100" s="125">
        <f t="shared" si="13"/>
        <v>30</v>
      </c>
      <c r="G100" s="57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64">
        <f t="shared" si="14"/>
        <v>0</v>
      </c>
      <c r="T100" s="170"/>
      <c r="U100" s="80"/>
      <c r="V100" s="167"/>
      <c r="W100" s="168"/>
      <c r="X100" s="168"/>
      <c r="Y100" s="168"/>
      <c r="Z100" s="168"/>
      <c r="AA100" s="168"/>
      <c r="AB100" s="93"/>
      <c r="AC100" s="174">
        <f t="shared" si="15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16"/>
        <v>0</v>
      </c>
      <c r="AT100" s="174">
        <f t="shared" si="17"/>
        <v>0</v>
      </c>
      <c r="AU100" s="174">
        <f t="shared" si="18"/>
        <v>0</v>
      </c>
      <c r="AV100" s="99"/>
      <c r="AW100" s="106"/>
      <c r="AX100" s="106"/>
      <c r="AY100" s="106"/>
      <c r="AZ100" s="106"/>
      <c r="BA100" s="174">
        <f t="shared" si="19"/>
        <v>0</v>
      </c>
      <c r="BB100" s="178"/>
      <c r="BC100" s="180"/>
      <c r="BD100" s="163" t="str">
        <f t="shared" si="20"/>
        <v>正确</v>
      </c>
    </row>
    <row r="101" s="6" customFormat="1" ht="33" customHeight="1" spans="1:56">
      <c r="A101" s="59">
        <f t="shared" si="12"/>
        <v>97</v>
      </c>
      <c r="B101" s="60"/>
      <c r="C101" s="47"/>
      <c r="D101" s="154"/>
      <c r="E101" s="60"/>
      <c r="F101" s="125">
        <f t="shared" si="13"/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si="14"/>
        <v>0</v>
      </c>
      <c r="T101" s="170"/>
      <c r="U101" s="80"/>
      <c r="V101" s="167"/>
      <c r="W101" s="168"/>
      <c r="X101" s="168"/>
      <c r="Y101" s="168"/>
      <c r="Z101" s="168"/>
      <c r="AA101" s="168"/>
      <c r="AB101" s="93"/>
      <c r="AC101" s="174">
        <f t="shared" si="15"/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175">
        <f t="shared" si="16"/>
        <v>0</v>
      </c>
      <c r="AT101" s="174">
        <f t="shared" si="17"/>
        <v>0</v>
      </c>
      <c r="AU101" s="174">
        <f t="shared" si="18"/>
        <v>0</v>
      </c>
      <c r="AV101" s="99"/>
      <c r="AW101" s="106"/>
      <c r="AX101" s="106"/>
      <c r="AY101" s="106"/>
      <c r="AZ101" s="106"/>
      <c r="BA101" s="174">
        <f t="shared" si="19"/>
        <v>0</v>
      </c>
      <c r="BB101" s="178"/>
      <c r="BC101" s="180"/>
      <c r="BD101" s="163" t="str">
        <f t="shared" si="20"/>
        <v>正确</v>
      </c>
    </row>
    <row r="102" s="6" customFormat="1" ht="33" customHeight="1" spans="1:56">
      <c r="A102" s="59">
        <f t="shared" si="12"/>
        <v>98</v>
      </c>
      <c r="B102" s="60"/>
      <c r="C102" s="47"/>
      <c r="D102" s="154"/>
      <c r="E102" s="60"/>
      <c r="F102" s="125">
        <f t="shared" si="13"/>
        <v>30</v>
      </c>
      <c r="G102" s="57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64">
        <f t="shared" si="14"/>
        <v>0</v>
      </c>
      <c r="T102" s="170"/>
      <c r="U102" s="80"/>
      <c r="V102" s="167"/>
      <c r="W102" s="168"/>
      <c r="X102" s="168"/>
      <c r="Y102" s="168"/>
      <c r="Z102" s="168"/>
      <c r="AA102" s="168"/>
      <c r="AB102" s="93"/>
      <c r="AC102" s="174">
        <f t="shared" si="15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16"/>
        <v>0</v>
      </c>
      <c r="AT102" s="174">
        <f t="shared" si="17"/>
        <v>0</v>
      </c>
      <c r="AU102" s="174">
        <f t="shared" si="18"/>
        <v>0</v>
      </c>
      <c r="AV102" s="99"/>
      <c r="AW102" s="106"/>
      <c r="AX102" s="106"/>
      <c r="AY102" s="106"/>
      <c r="AZ102" s="106"/>
      <c r="BA102" s="174">
        <f t="shared" si="19"/>
        <v>0</v>
      </c>
      <c r="BB102" s="178"/>
      <c r="BC102" s="180"/>
      <c r="BD102" s="163" t="str">
        <f t="shared" si="20"/>
        <v>正确</v>
      </c>
    </row>
    <row r="103" s="6" customFormat="1" ht="33" customHeight="1" spans="1:56">
      <c r="A103" s="59">
        <f t="shared" si="12"/>
        <v>99</v>
      </c>
      <c r="B103" s="60"/>
      <c r="C103" s="47"/>
      <c r="D103" s="154"/>
      <c r="E103" s="60"/>
      <c r="F103" s="125">
        <f t="shared" si="13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14"/>
        <v>0</v>
      </c>
      <c r="T103" s="170"/>
      <c r="U103" s="80"/>
      <c r="V103" s="167"/>
      <c r="W103" s="168"/>
      <c r="X103" s="168"/>
      <c r="Y103" s="168"/>
      <c r="Z103" s="168"/>
      <c r="AA103" s="168"/>
      <c r="AB103" s="93"/>
      <c r="AC103" s="174">
        <f t="shared" si="15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16"/>
        <v>0</v>
      </c>
      <c r="AT103" s="174">
        <f t="shared" si="17"/>
        <v>0</v>
      </c>
      <c r="AU103" s="174">
        <f t="shared" si="18"/>
        <v>0</v>
      </c>
      <c r="AV103" s="99"/>
      <c r="AW103" s="106"/>
      <c r="AX103" s="106"/>
      <c r="AY103" s="106"/>
      <c r="AZ103" s="106"/>
      <c r="BA103" s="174">
        <f t="shared" si="19"/>
        <v>0</v>
      </c>
      <c r="BB103" s="178"/>
      <c r="BC103" s="180"/>
      <c r="BD103" s="163" t="str">
        <f t="shared" si="20"/>
        <v>正确</v>
      </c>
    </row>
    <row r="104" s="6" customFormat="1" ht="33" customHeight="1" spans="1:56">
      <c r="A104" s="59">
        <f t="shared" si="12"/>
        <v>100</v>
      </c>
      <c r="B104" s="60"/>
      <c r="C104" s="47"/>
      <c r="D104" s="154"/>
      <c r="E104" s="60"/>
      <c r="F104" s="125">
        <f t="shared" si="13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14"/>
        <v>0</v>
      </c>
      <c r="T104" s="170"/>
      <c r="U104" s="80"/>
      <c r="V104" s="167"/>
      <c r="W104" s="168"/>
      <c r="X104" s="168"/>
      <c r="Y104" s="168"/>
      <c r="Z104" s="168"/>
      <c r="AA104" s="168"/>
      <c r="AB104" s="93"/>
      <c r="AC104" s="174">
        <f t="shared" si="15"/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16"/>
        <v>0</v>
      </c>
      <c r="AT104" s="174">
        <f t="shared" si="17"/>
        <v>0</v>
      </c>
      <c r="AU104" s="174">
        <f t="shared" si="18"/>
        <v>0</v>
      </c>
      <c r="AV104" s="99"/>
      <c r="AW104" s="106"/>
      <c r="AX104" s="106"/>
      <c r="AY104" s="106"/>
      <c r="AZ104" s="106"/>
      <c r="BA104" s="174">
        <f t="shared" si="19"/>
        <v>0</v>
      </c>
      <c r="BB104" s="178"/>
      <c r="BC104" s="180"/>
      <c r="BD104" s="163" t="str">
        <f t="shared" si="20"/>
        <v>正确</v>
      </c>
    </row>
    <row r="105" s="6" customFormat="1" ht="33" customHeight="1" spans="1:56">
      <c r="A105" s="59">
        <f t="shared" si="12"/>
        <v>101</v>
      </c>
      <c r="B105" s="60"/>
      <c r="C105" s="47"/>
      <c r="D105" s="154"/>
      <c r="E105" s="60"/>
      <c r="F105" s="125">
        <f t="shared" si="13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14"/>
        <v>0</v>
      </c>
      <c r="T105" s="170"/>
      <c r="U105" s="80"/>
      <c r="V105" s="167"/>
      <c r="W105" s="168"/>
      <c r="X105" s="168"/>
      <c r="Y105" s="168"/>
      <c r="Z105" s="168"/>
      <c r="AA105" s="168"/>
      <c r="AB105" s="93"/>
      <c r="AC105" s="174">
        <f t="shared" si="15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175">
        <f t="shared" si="16"/>
        <v>0</v>
      </c>
      <c r="AT105" s="174">
        <f t="shared" si="17"/>
        <v>0</v>
      </c>
      <c r="AU105" s="174">
        <f t="shared" si="18"/>
        <v>0</v>
      </c>
      <c r="AV105" s="99"/>
      <c r="AW105" s="106"/>
      <c r="AX105" s="106"/>
      <c r="AY105" s="106"/>
      <c r="AZ105" s="106"/>
      <c r="BA105" s="174">
        <f t="shared" si="19"/>
        <v>0</v>
      </c>
      <c r="BB105" s="178"/>
      <c r="BC105" s="180"/>
      <c r="BD105" s="163" t="str">
        <f t="shared" si="20"/>
        <v>正确</v>
      </c>
    </row>
    <row r="106" s="6" customFormat="1" ht="33" customHeight="1" spans="1:56">
      <c r="A106" s="59">
        <f t="shared" si="12"/>
        <v>102</v>
      </c>
      <c r="B106" s="60"/>
      <c r="C106" s="47"/>
      <c r="D106" s="154"/>
      <c r="E106" s="60"/>
      <c r="F106" s="125">
        <f t="shared" si="13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14"/>
        <v>0</v>
      </c>
      <c r="T106" s="170"/>
      <c r="U106" s="80"/>
      <c r="V106" s="167"/>
      <c r="W106" s="168"/>
      <c r="X106" s="168"/>
      <c r="Y106" s="168"/>
      <c r="Z106" s="168"/>
      <c r="AA106" s="168"/>
      <c r="AB106" s="93"/>
      <c r="AC106" s="174">
        <f t="shared" si="15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16"/>
        <v>0</v>
      </c>
      <c r="AT106" s="174">
        <f t="shared" si="17"/>
        <v>0</v>
      </c>
      <c r="AU106" s="174">
        <f t="shared" si="18"/>
        <v>0</v>
      </c>
      <c r="AV106" s="99"/>
      <c r="AW106" s="106"/>
      <c r="AX106" s="106"/>
      <c r="AY106" s="106"/>
      <c r="AZ106" s="106"/>
      <c r="BA106" s="174">
        <f t="shared" si="19"/>
        <v>0</v>
      </c>
      <c r="BB106" s="178"/>
      <c r="BC106" s="180"/>
      <c r="BD106" s="163" t="str">
        <f t="shared" si="20"/>
        <v>正确</v>
      </c>
    </row>
    <row r="107" s="6" customFormat="1" ht="33" customHeight="1" spans="1:56">
      <c r="A107" s="59">
        <f t="shared" si="12"/>
        <v>103</v>
      </c>
      <c r="B107" s="60"/>
      <c r="C107" s="47"/>
      <c r="D107" s="154"/>
      <c r="E107" s="60"/>
      <c r="F107" s="125">
        <f t="shared" si="13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14"/>
        <v>0</v>
      </c>
      <c r="T107" s="170"/>
      <c r="U107" s="80"/>
      <c r="V107" s="167"/>
      <c r="W107" s="168"/>
      <c r="X107" s="168"/>
      <c r="Y107" s="168"/>
      <c r="Z107" s="168"/>
      <c r="AA107" s="168"/>
      <c r="AB107" s="93"/>
      <c r="AC107" s="174">
        <f t="shared" si="15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16"/>
        <v>0</v>
      </c>
      <c r="AT107" s="174">
        <f t="shared" si="17"/>
        <v>0</v>
      </c>
      <c r="AU107" s="174">
        <f t="shared" si="18"/>
        <v>0</v>
      </c>
      <c r="AV107" s="99"/>
      <c r="AW107" s="106"/>
      <c r="AX107" s="106"/>
      <c r="AY107" s="106"/>
      <c r="AZ107" s="106"/>
      <c r="BA107" s="174">
        <f t="shared" si="19"/>
        <v>0</v>
      </c>
      <c r="BB107" s="178"/>
      <c r="BC107" s="180"/>
      <c r="BD107" s="163" t="str">
        <f t="shared" si="20"/>
        <v>正确</v>
      </c>
    </row>
    <row r="108" s="6" customFormat="1" ht="33" customHeight="1" spans="1:56">
      <c r="A108" s="59">
        <f t="shared" si="12"/>
        <v>104</v>
      </c>
      <c r="B108" s="60"/>
      <c r="C108" s="47"/>
      <c r="D108" s="154"/>
      <c r="E108" s="60"/>
      <c r="F108" s="125">
        <f t="shared" si="13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14"/>
        <v>0</v>
      </c>
      <c r="T108" s="170"/>
      <c r="U108" s="80"/>
      <c r="V108" s="167"/>
      <c r="W108" s="168"/>
      <c r="X108" s="168"/>
      <c r="Y108" s="168"/>
      <c r="Z108" s="168"/>
      <c r="AA108" s="168"/>
      <c r="AB108" s="93"/>
      <c r="AC108" s="174">
        <f t="shared" si="15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16"/>
        <v>0</v>
      </c>
      <c r="AT108" s="174">
        <f t="shared" si="17"/>
        <v>0</v>
      </c>
      <c r="AU108" s="174">
        <f t="shared" si="18"/>
        <v>0</v>
      </c>
      <c r="AV108" s="99"/>
      <c r="AW108" s="106"/>
      <c r="AX108" s="106"/>
      <c r="AY108" s="106"/>
      <c r="AZ108" s="106"/>
      <c r="BA108" s="174">
        <f t="shared" si="19"/>
        <v>0</v>
      </c>
      <c r="BB108" s="178"/>
      <c r="BC108" s="180"/>
      <c r="BD108" s="163" t="str">
        <f t="shared" si="20"/>
        <v>正确</v>
      </c>
    </row>
    <row r="109" s="6" customFormat="1" ht="33" customHeight="1" spans="1:56">
      <c r="A109" s="59">
        <f t="shared" si="12"/>
        <v>105</v>
      </c>
      <c r="B109" s="60"/>
      <c r="C109" s="47"/>
      <c r="D109" s="154"/>
      <c r="E109" s="60"/>
      <c r="F109" s="125">
        <f t="shared" si="13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14"/>
        <v>0</v>
      </c>
      <c r="T109" s="170"/>
      <c r="U109" s="80"/>
      <c r="V109" s="167"/>
      <c r="W109" s="168"/>
      <c r="X109" s="168"/>
      <c r="Y109" s="168"/>
      <c r="Z109" s="168"/>
      <c r="AA109" s="168"/>
      <c r="AB109" s="93"/>
      <c r="AC109" s="174">
        <f t="shared" si="15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16"/>
        <v>0</v>
      </c>
      <c r="AT109" s="174">
        <f t="shared" si="17"/>
        <v>0</v>
      </c>
      <c r="AU109" s="174">
        <f t="shared" si="18"/>
        <v>0</v>
      </c>
      <c r="AV109" s="99"/>
      <c r="AW109" s="106"/>
      <c r="AX109" s="106"/>
      <c r="AY109" s="106"/>
      <c r="AZ109" s="106"/>
      <c r="BA109" s="174">
        <f t="shared" si="19"/>
        <v>0</v>
      </c>
      <c r="BB109" s="178"/>
      <c r="BC109" s="180"/>
      <c r="BD109" s="163" t="str">
        <f t="shared" si="20"/>
        <v>正确</v>
      </c>
    </row>
    <row r="110" s="6" customFormat="1" ht="33" customHeight="1" spans="1:56">
      <c r="A110" s="59">
        <f t="shared" si="12"/>
        <v>106</v>
      </c>
      <c r="B110" s="60"/>
      <c r="C110" s="47"/>
      <c r="D110" s="154"/>
      <c r="E110" s="60"/>
      <c r="F110" s="125">
        <f t="shared" si="13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14"/>
        <v>0</v>
      </c>
      <c r="T110" s="170"/>
      <c r="U110" s="80"/>
      <c r="V110" s="167"/>
      <c r="W110" s="168"/>
      <c r="X110" s="168"/>
      <c r="Y110" s="168"/>
      <c r="Z110" s="168"/>
      <c r="AA110" s="168"/>
      <c r="AB110" s="93"/>
      <c r="AC110" s="174">
        <f t="shared" si="15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16"/>
        <v>0</v>
      </c>
      <c r="AT110" s="174">
        <f t="shared" si="17"/>
        <v>0</v>
      </c>
      <c r="AU110" s="174">
        <f t="shared" si="18"/>
        <v>0</v>
      </c>
      <c r="AV110" s="99"/>
      <c r="AW110" s="106"/>
      <c r="AX110" s="106"/>
      <c r="AY110" s="106"/>
      <c r="AZ110" s="106"/>
      <c r="BA110" s="174">
        <f t="shared" si="19"/>
        <v>0</v>
      </c>
      <c r="BB110" s="178"/>
      <c r="BC110" s="180"/>
      <c r="BD110" s="163" t="str">
        <f t="shared" si="20"/>
        <v>正确</v>
      </c>
    </row>
    <row r="111" s="6" customFormat="1" ht="33" customHeight="1" spans="1:56">
      <c r="A111" s="59">
        <f t="shared" si="12"/>
        <v>107</v>
      </c>
      <c r="B111" s="60"/>
      <c r="C111" s="47"/>
      <c r="D111" s="154"/>
      <c r="E111" s="60"/>
      <c r="F111" s="125">
        <f t="shared" si="13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14"/>
        <v>0</v>
      </c>
      <c r="T111" s="170"/>
      <c r="U111" s="80"/>
      <c r="V111" s="167"/>
      <c r="W111" s="168"/>
      <c r="X111" s="168"/>
      <c r="Y111" s="168"/>
      <c r="Z111" s="168"/>
      <c r="AA111" s="168"/>
      <c r="AB111" s="93"/>
      <c r="AC111" s="174">
        <f t="shared" si="15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16"/>
        <v>0</v>
      </c>
      <c r="AT111" s="174">
        <f t="shared" si="17"/>
        <v>0</v>
      </c>
      <c r="AU111" s="174">
        <f t="shared" si="18"/>
        <v>0</v>
      </c>
      <c r="AV111" s="99"/>
      <c r="AW111" s="106"/>
      <c r="AX111" s="106"/>
      <c r="AY111" s="106"/>
      <c r="AZ111" s="106"/>
      <c r="BA111" s="174">
        <f t="shared" si="19"/>
        <v>0</v>
      </c>
      <c r="BB111" s="178"/>
      <c r="BC111" s="180"/>
      <c r="BD111" s="163" t="str">
        <f t="shared" si="20"/>
        <v>正确</v>
      </c>
    </row>
    <row r="112" s="6" customFormat="1" ht="33" customHeight="1" spans="1:56">
      <c r="A112" s="59">
        <f t="shared" si="12"/>
        <v>108</v>
      </c>
      <c r="B112" s="60"/>
      <c r="C112" s="47"/>
      <c r="D112" s="154"/>
      <c r="E112" s="60"/>
      <c r="F112" s="125">
        <f t="shared" si="13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14"/>
        <v>0</v>
      </c>
      <c r="T112" s="170"/>
      <c r="U112" s="80"/>
      <c r="V112" s="167"/>
      <c r="W112" s="168"/>
      <c r="X112" s="168"/>
      <c r="Y112" s="168"/>
      <c r="Z112" s="168"/>
      <c r="AA112" s="168"/>
      <c r="AB112" s="93"/>
      <c r="AC112" s="174">
        <f t="shared" si="15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16"/>
        <v>0</v>
      </c>
      <c r="AT112" s="174">
        <f t="shared" si="17"/>
        <v>0</v>
      </c>
      <c r="AU112" s="174">
        <f t="shared" si="18"/>
        <v>0</v>
      </c>
      <c r="AV112" s="99"/>
      <c r="AW112" s="106"/>
      <c r="AX112" s="106"/>
      <c r="AY112" s="106"/>
      <c r="AZ112" s="106"/>
      <c r="BA112" s="174">
        <f t="shared" si="19"/>
        <v>0</v>
      </c>
      <c r="BB112" s="178"/>
      <c r="BC112" s="180"/>
      <c r="BD112" s="163" t="str">
        <f t="shared" si="20"/>
        <v>正确</v>
      </c>
    </row>
    <row r="113" s="6" customFormat="1" ht="33" customHeight="1" spans="1:56">
      <c r="A113" s="59">
        <f t="shared" si="12"/>
        <v>109</v>
      </c>
      <c r="B113" s="60"/>
      <c r="C113" s="47"/>
      <c r="D113" s="154"/>
      <c r="E113" s="60"/>
      <c r="F113" s="125">
        <f t="shared" si="13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14"/>
        <v>0</v>
      </c>
      <c r="T113" s="170"/>
      <c r="U113" s="80"/>
      <c r="V113" s="167"/>
      <c r="W113" s="168"/>
      <c r="X113" s="168"/>
      <c r="Y113" s="168"/>
      <c r="Z113" s="168"/>
      <c r="AA113" s="168"/>
      <c r="AB113" s="93"/>
      <c r="AC113" s="174">
        <f t="shared" si="15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175">
        <f t="shared" si="16"/>
        <v>0</v>
      </c>
      <c r="AT113" s="174">
        <f t="shared" si="17"/>
        <v>0</v>
      </c>
      <c r="AU113" s="174">
        <f t="shared" si="18"/>
        <v>0</v>
      </c>
      <c r="AV113" s="99"/>
      <c r="AW113" s="106"/>
      <c r="AX113" s="106"/>
      <c r="AY113" s="106"/>
      <c r="AZ113" s="106"/>
      <c r="BA113" s="174">
        <f t="shared" si="19"/>
        <v>0</v>
      </c>
      <c r="BB113" s="178"/>
      <c r="BC113" s="180"/>
      <c r="BD113" s="163" t="str">
        <f t="shared" si="20"/>
        <v>正确</v>
      </c>
    </row>
    <row r="114" s="6" customFormat="1" ht="33" customHeight="1" spans="1:56">
      <c r="A114" s="59">
        <f t="shared" si="12"/>
        <v>110</v>
      </c>
      <c r="B114" s="60"/>
      <c r="C114" s="47"/>
      <c r="D114" s="154"/>
      <c r="E114" s="60"/>
      <c r="F114" s="125">
        <f t="shared" si="13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14"/>
        <v>0</v>
      </c>
      <c r="T114" s="170"/>
      <c r="U114" s="80"/>
      <c r="V114" s="167"/>
      <c r="W114" s="168"/>
      <c r="X114" s="168"/>
      <c r="Y114" s="168"/>
      <c r="Z114" s="168"/>
      <c r="AA114" s="168"/>
      <c r="AB114" s="93"/>
      <c r="AC114" s="174">
        <f t="shared" si="15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16"/>
        <v>0</v>
      </c>
      <c r="AT114" s="174">
        <f t="shared" si="17"/>
        <v>0</v>
      </c>
      <c r="AU114" s="174">
        <f t="shared" si="18"/>
        <v>0</v>
      </c>
      <c r="AV114" s="99"/>
      <c r="AW114" s="106"/>
      <c r="AX114" s="106"/>
      <c r="AY114" s="106"/>
      <c r="AZ114" s="106"/>
      <c r="BA114" s="174">
        <f t="shared" si="19"/>
        <v>0</v>
      </c>
      <c r="BB114" s="178"/>
      <c r="BC114" s="180"/>
      <c r="BD114" s="163" t="str">
        <f t="shared" si="20"/>
        <v>正确</v>
      </c>
    </row>
    <row r="115" s="6" customFormat="1" ht="33" customHeight="1" spans="1:56">
      <c r="A115" s="59">
        <f t="shared" si="12"/>
        <v>111</v>
      </c>
      <c r="B115" s="60"/>
      <c r="C115" s="47"/>
      <c r="D115" s="154"/>
      <c r="E115" s="60"/>
      <c r="F115" s="125">
        <f t="shared" si="13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14"/>
        <v>0</v>
      </c>
      <c r="T115" s="170"/>
      <c r="U115" s="80"/>
      <c r="V115" s="167"/>
      <c r="W115" s="168"/>
      <c r="X115" s="168"/>
      <c r="Y115" s="168"/>
      <c r="Z115" s="168"/>
      <c r="AA115" s="168"/>
      <c r="AB115" s="93"/>
      <c r="AC115" s="174">
        <f t="shared" si="15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16"/>
        <v>0</v>
      </c>
      <c r="AT115" s="174">
        <f t="shared" si="17"/>
        <v>0</v>
      </c>
      <c r="AU115" s="174">
        <f t="shared" si="18"/>
        <v>0</v>
      </c>
      <c r="AV115" s="99"/>
      <c r="AW115" s="106"/>
      <c r="AX115" s="106"/>
      <c r="AY115" s="106"/>
      <c r="AZ115" s="106"/>
      <c r="BA115" s="174">
        <f t="shared" si="19"/>
        <v>0</v>
      </c>
      <c r="BB115" s="178"/>
      <c r="BC115" s="180"/>
      <c r="BD115" s="163" t="str">
        <f t="shared" si="20"/>
        <v>正确</v>
      </c>
    </row>
    <row r="116" s="6" customFormat="1" ht="33" customHeight="1" spans="1:56">
      <c r="A116" s="59">
        <f t="shared" si="12"/>
        <v>112</v>
      </c>
      <c r="B116" s="60"/>
      <c r="C116" s="47"/>
      <c r="D116" s="154"/>
      <c r="E116" s="60"/>
      <c r="F116" s="125">
        <f t="shared" si="13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14"/>
        <v>0</v>
      </c>
      <c r="T116" s="170"/>
      <c r="U116" s="80"/>
      <c r="V116" s="167"/>
      <c r="W116" s="168"/>
      <c r="X116" s="168"/>
      <c r="Y116" s="168"/>
      <c r="Z116" s="168"/>
      <c r="AA116" s="168"/>
      <c r="AB116" s="93"/>
      <c r="AC116" s="174">
        <f t="shared" si="15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16"/>
        <v>0</v>
      </c>
      <c r="AT116" s="174">
        <f t="shared" si="17"/>
        <v>0</v>
      </c>
      <c r="AU116" s="174">
        <f t="shared" si="18"/>
        <v>0</v>
      </c>
      <c r="AV116" s="99"/>
      <c r="AW116" s="106"/>
      <c r="AX116" s="106"/>
      <c r="AY116" s="106"/>
      <c r="AZ116" s="106"/>
      <c r="BA116" s="174">
        <f t="shared" si="19"/>
        <v>0</v>
      </c>
      <c r="BB116" s="178"/>
      <c r="BC116" s="180"/>
      <c r="BD116" s="163" t="str">
        <f t="shared" si="20"/>
        <v>正确</v>
      </c>
    </row>
    <row r="117" s="6" customFormat="1" ht="33" customHeight="1" spans="1:56">
      <c r="A117" s="59">
        <f t="shared" si="12"/>
        <v>113</v>
      </c>
      <c r="B117" s="60"/>
      <c r="C117" s="47"/>
      <c r="D117" s="154"/>
      <c r="E117" s="60"/>
      <c r="F117" s="125">
        <f t="shared" si="13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14"/>
        <v>0</v>
      </c>
      <c r="T117" s="170"/>
      <c r="U117" s="80"/>
      <c r="V117" s="167"/>
      <c r="W117" s="168"/>
      <c r="X117" s="168"/>
      <c r="Y117" s="168"/>
      <c r="Z117" s="168"/>
      <c r="AA117" s="168"/>
      <c r="AB117" s="93"/>
      <c r="AC117" s="174">
        <f t="shared" si="15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175">
        <f t="shared" si="16"/>
        <v>0</v>
      </c>
      <c r="AT117" s="174">
        <f t="shared" si="17"/>
        <v>0</v>
      </c>
      <c r="AU117" s="174">
        <f t="shared" si="18"/>
        <v>0</v>
      </c>
      <c r="AV117" s="99"/>
      <c r="AW117" s="106"/>
      <c r="AX117" s="106"/>
      <c r="AY117" s="106"/>
      <c r="AZ117" s="106"/>
      <c r="BA117" s="174">
        <f t="shared" si="19"/>
        <v>0</v>
      </c>
      <c r="BB117" s="178"/>
      <c r="BC117" s="180"/>
      <c r="BD117" s="163" t="str">
        <f t="shared" si="20"/>
        <v>正确</v>
      </c>
    </row>
    <row r="118" s="6" customFormat="1" ht="33" customHeight="1" spans="1:56">
      <c r="A118" s="59">
        <f t="shared" si="12"/>
        <v>114</v>
      </c>
      <c r="B118" s="60"/>
      <c r="C118" s="47"/>
      <c r="D118" s="154"/>
      <c r="E118" s="60"/>
      <c r="F118" s="125">
        <f t="shared" si="13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14"/>
        <v>0</v>
      </c>
      <c r="T118" s="170"/>
      <c r="U118" s="80"/>
      <c r="V118" s="167"/>
      <c r="W118" s="168"/>
      <c r="X118" s="168"/>
      <c r="Y118" s="168"/>
      <c r="Z118" s="168"/>
      <c r="AA118" s="168"/>
      <c r="AB118" s="93"/>
      <c r="AC118" s="174">
        <f t="shared" si="15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16"/>
        <v>0</v>
      </c>
      <c r="AT118" s="174">
        <f t="shared" si="17"/>
        <v>0</v>
      </c>
      <c r="AU118" s="174">
        <f t="shared" si="18"/>
        <v>0</v>
      </c>
      <c r="AV118" s="99"/>
      <c r="AW118" s="106"/>
      <c r="AX118" s="106"/>
      <c r="AY118" s="106"/>
      <c r="AZ118" s="106"/>
      <c r="BA118" s="174">
        <f t="shared" si="19"/>
        <v>0</v>
      </c>
      <c r="BB118" s="178"/>
      <c r="BC118" s="180"/>
      <c r="BD118" s="163" t="str">
        <f t="shared" si="20"/>
        <v>正确</v>
      </c>
    </row>
    <row r="119" s="6" customFormat="1" ht="33" customHeight="1" spans="1:56">
      <c r="A119" s="59">
        <f t="shared" si="12"/>
        <v>115</v>
      </c>
      <c r="B119" s="60"/>
      <c r="C119" s="47"/>
      <c r="D119" s="154"/>
      <c r="E119" s="60"/>
      <c r="F119" s="125">
        <f t="shared" si="13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14"/>
        <v>0</v>
      </c>
      <c r="T119" s="170"/>
      <c r="U119" s="80"/>
      <c r="V119" s="167"/>
      <c r="W119" s="168"/>
      <c r="X119" s="168"/>
      <c r="Y119" s="168"/>
      <c r="Z119" s="168"/>
      <c r="AA119" s="168"/>
      <c r="AB119" s="93"/>
      <c r="AC119" s="174">
        <f t="shared" si="15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16"/>
        <v>0</v>
      </c>
      <c r="AT119" s="174">
        <f t="shared" si="17"/>
        <v>0</v>
      </c>
      <c r="AU119" s="174">
        <f t="shared" si="18"/>
        <v>0</v>
      </c>
      <c r="AV119" s="99"/>
      <c r="AW119" s="106"/>
      <c r="AX119" s="106"/>
      <c r="AY119" s="106"/>
      <c r="AZ119" s="106"/>
      <c r="BA119" s="174">
        <f t="shared" si="19"/>
        <v>0</v>
      </c>
      <c r="BB119" s="178"/>
      <c r="BC119" s="180"/>
      <c r="BD119" s="163" t="str">
        <f t="shared" si="20"/>
        <v>正确</v>
      </c>
    </row>
    <row r="120" s="6" customFormat="1" ht="33" customHeight="1" spans="1:56">
      <c r="A120" s="59">
        <f t="shared" si="12"/>
        <v>116</v>
      </c>
      <c r="B120" s="60"/>
      <c r="C120" s="47"/>
      <c r="D120" s="154"/>
      <c r="E120" s="60"/>
      <c r="F120" s="125">
        <f t="shared" si="13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14"/>
        <v>0</v>
      </c>
      <c r="T120" s="170"/>
      <c r="U120" s="80"/>
      <c r="V120" s="167"/>
      <c r="W120" s="168"/>
      <c r="X120" s="168"/>
      <c r="Y120" s="168"/>
      <c r="Z120" s="168"/>
      <c r="AA120" s="168"/>
      <c r="AB120" s="93"/>
      <c r="AC120" s="174">
        <f t="shared" si="15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16"/>
        <v>0</v>
      </c>
      <c r="AT120" s="174">
        <f t="shared" si="17"/>
        <v>0</v>
      </c>
      <c r="AU120" s="174">
        <f t="shared" si="18"/>
        <v>0</v>
      </c>
      <c r="AV120" s="99"/>
      <c r="AW120" s="106"/>
      <c r="AX120" s="106"/>
      <c r="AY120" s="106"/>
      <c r="AZ120" s="106"/>
      <c r="BA120" s="174">
        <f t="shared" si="19"/>
        <v>0</v>
      </c>
      <c r="BB120" s="178"/>
      <c r="BC120" s="180"/>
      <c r="BD120" s="163" t="str">
        <f t="shared" si="20"/>
        <v>正确</v>
      </c>
    </row>
    <row r="121" s="6" customFormat="1" ht="33" customHeight="1" spans="1:56">
      <c r="A121" s="59">
        <f t="shared" si="12"/>
        <v>117</v>
      </c>
      <c r="B121" s="60"/>
      <c r="C121" s="47"/>
      <c r="D121" s="154"/>
      <c r="E121" s="60"/>
      <c r="F121" s="125">
        <f t="shared" si="13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14"/>
        <v>0</v>
      </c>
      <c r="T121" s="170"/>
      <c r="U121" s="80"/>
      <c r="V121" s="167"/>
      <c r="W121" s="168"/>
      <c r="X121" s="168"/>
      <c r="Y121" s="168"/>
      <c r="Z121" s="168"/>
      <c r="AA121" s="168"/>
      <c r="AB121" s="93"/>
      <c r="AC121" s="174">
        <f t="shared" si="15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16"/>
        <v>0</v>
      </c>
      <c r="AT121" s="174">
        <f t="shared" si="17"/>
        <v>0</v>
      </c>
      <c r="AU121" s="174">
        <f t="shared" si="18"/>
        <v>0</v>
      </c>
      <c r="AV121" s="99"/>
      <c r="AW121" s="106"/>
      <c r="AX121" s="106"/>
      <c r="AY121" s="106"/>
      <c r="AZ121" s="106"/>
      <c r="BA121" s="174">
        <f t="shared" si="19"/>
        <v>0</v>
      </c>
      <c r="BB121" s="178"/>
      <c r="BC121" s="180"/>
      <c r="BD121" s="163" t="str">
        <f t="shared" si="20"/>
        <v>正确</v>
      </c>
    </row>
    <row r="122" s="6" customFormat="1" ht="33" customHeight="1" spans="1:56">
      <c r="A122" s="59">
        <f t="shared" si="12"/>
        <v>118</v>
      </c>
      <c r="B122" s="60"/>
      <c r="C122" s="47"/>
      <c r="D122" s="154"/>
      <c r="E122" s="60"/>
      <c r="F122" s="125">
        <f t="shared" si="13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14"/>
        <v>0</v>
      </c>
      <c r="T122" s="170"/>
      <c r="U122" s="80"/>
      <c r="V122" s="167"/>
      <c r="W122" s="168"/>
      <c r="X122" s="168"/>
      <c r="Y122" s="168"/>
      <c r="Z122" s="168"/>
      <c r="AA122" s="168"/>
      <c r="AB122" s="93"/>
      <c r="AC122" s="174">
        <f t="shared" si="15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16"/>
        <v>0</v>
      </c>
      <c r="AT122" s="174">
        <f t="shared" si="17"/>
        <v>0</v>
      </c>
      <c r="AU122" s="174">
        <f t="shared" si="18"/>
        <v>0</v>
      </c>
      <c r="AV122" s="99"/>
      <c r="AW122" s="106"/>
      <c r="AX122" s="106"/>
      <c r="AY122" s="106"/>
      <c r="AZ122" s="106"/>
      <c r="BA122" s="174">
        <f t="shared" si="19"/>
        <v>0</v>
      </c>
      <c r="BB122" s="178"/>
      <c r="BC122" s="180"/>
      <c r="BD122" s="163" t="str">
        <f t="shared" si="20"/>
        <v>正确</v>
      </c>
    </row>
    <row r="123" s="6" customFormat="1" ht="33" customHeight="1" spans="1:56">
      <c r="A123" s="59">
        <f t="shared" si="12"/>
        <v>119</v>
      </c>
      <c r="B123" s="60"/>
      <c r="C123" s="47"/>
      <c r="D123" s="154"/>
      <c r="E123" s="60"/>
      <c r="F123" s="125">
        <f t="shared" si="13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14"/>
        <v>0</v>
      </c>
      <c r="T123" s="170"/>
      <c r="U123" s="80"/>
      <c r="V123" s="167"/>
      <c r="W123" s="168"/>
      <c r="X123" s="168"/>
      <c r="Y123" s="168"/>
      <c r="Z123" s="168"/>
      <c r="AA123" s="168"/>
      <c r="AB123" s="93"/>
      <c r="AC123" s="174">
        <f t="shared" si="15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16"/>
        <v>0</v>
      </c>
      <c r="AT123" s="174">
        <f t="shared" si="17"/>
        <v>0</v>
      </c>
      <c r="AU123" s="174">
        <f t="shared" si="18"/>
        <v>0</v>
      </c>
      <c r="AV123" s="99"/>
      <c r="AW123" s="106"/>
      <c r="AX123" s="106"/>
      <c r="AY123" s="106"/>
      <c r="AZ123" s="106"/>
      <c r="BA123" s="174">
        <f t="shared" si="19"/>
        <v>0</v>
      </c>
      <c r="BB123" s="178"/>
      <c r="BC123" s="180"/>
      <c r="BD123" s="163" t="str">
        <f t="shared" si="20"/>
        <v>正确</v>
      </c>
    </row>
    <row r="124" s="6" customFormat="1" ht="33" customHeight="1" spans="1:56">
      <c r="A124" s="59">
        <f t="shared" si="12"/>
        <v>120</v>
      </c>
      <c r="B124" s="60"/>
      <c r="C124" s="47"/>
      <c r="D124" s="154"/>
      <c r="E124" s="60"/>
      <c r="F124" s="125">
        <f t="shared" si="13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14"/>
        <v>0</v>
      </c>
      <c r="T124" s="170"/>
      <c r="U124" s="80"/>
      <c r="V124" s="167"/>
      <c r="W124" s="168"/>
      <c r="X124" s="168"/>
      <c r="Y124" s="168"/>
      <c r="Z124" s="168"/>
      <c r="AA124" s="168"/>
      <c r="AB124" s="93"/>
      <c r="AC124" s="174">
        <f t="shared" si="15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16"/>
        <v>0</v>
      </c>
      <c r="AT124" s="174">
        <f t="shared" si="17"/>
        <v>0</v>
      </c>
      <c r="AU124" s="174">
        <f t="shared" si="18"/>
        <v>0</v>
      </c>
      <c r="AV124" s="99"/>
      <c r="AW124" s="106"/>
      <c r="AX124" s="106"/>
      <c r="AY124" s="106"/>
      <c r="AZ124" s="106"/>
      <c r="BA124" s="174">
        <f t="shared" si="19"/>
        <v>0</v>
      </c>
      <c r="BB124" s="178"/>
      <c r="BC124" s="180"/>
      <c r="BD124" s="163" t="str">
        <f t="shared" si="20"/>
        <v>正确</v>
      </c>
    </row>
    <row r="125" s="6" customFormat="1" ht="33" customHeight="1" spans="1:56">
      <c r="A125" s="59">
        <f t="shared" si="12"/>
        <v>121</v>
      </c>
      <c r="B125" s="60"/>
      <c r="C125" s="47"/>
      <c r="D125" s="154"/>
      <c r="E125" s="60"/>
      <c r="F125" s="125">
        <f t="shared" si="13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14"/>
        <v>0</v>
      </c>
      <c r="T125" s="170"/>
      <c r="U125" s="80"/>
      <c r="V125" s="167"/>
      <c r="W125" s="168"/>
      <c r="X125" s="168"/>
      <c r="Y125" s="168"/>
      <c r="Z125" s="168"/>
      <c r="AA125" s="168"/>
      <c r="AB125" s="93"/>
      <c r="AC125" s="174">
        <f t="shared" si="15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16"/>
        <v>0</v>
      </c>
      <c r="AT125" s="174">
        <f t="shared" si="17"/>
        <v>0</v>
      </c>
      <c r="AU125" s="174">
        <f t="shared" si="18"/>
        <v>0</v>
      </c>
      <c r="AV125" s="99"/>
      <c r="AW125" s="106"/>
      <c r="AX125" s="106"/>
      <c r="AY125" s="106"/>
      <c r="AZ125" s="106"/>
      <c r="BA125" s="174">
        <f t="shared" si="19"/>
        <v>0</v>
      </c>
      <c r="BB125" s="178"/>
      <c r="BC125" s="180"/>
      <c r="BD125" s="163" t="str">
        <f t="shared" si="20"/>
        <v>正确</v>
      </c>
    </row>
    <row r="126" s="6" customFormat="1" ht="33" customHeight="1" spans="1:56">
      <c r="A126" s="59">
        <f t="shared" si="12"/>
        <v>122</v>
      </c>
      <c r="B126" s="60"/>
      <c r="C126" s="47"/>
      <c r="D126" s="154"/>
      <c r="E126" s="60"/>
      <c r="F126" s="125">
        <f t="shared" si="13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14"/>
        <v>0</v>
      </c>
      <c r="T126" s="170"/>
      <c r="U126" s="80"/>
      <c r="V126" s="167"/>
      <c r="W126" s="168"/>
      <c r="X126" s="168"/>
      <c r="Y126" s="168"/>
      <c r="Z126" s="168"/>
      <c r="AA126" s="168"/>
      <c r="AB126" s="93"/>
      <c r="AC126" s="174">
        <f t="shared" si="15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16"/>
        <v>0</v>
      </c>
      <c r="AT126" s="174">
        <f t="shared" si="17"/>
        <v>0</v>
      </c>
      <c r="AU126" s="174">
        <f t="shared" si="18"/>
        <v>0</v>
      </c>
      <c r="AV126" s="99"/>
      <c r="AW126" s="106"/>
      <c r="AX126" s="106"/>
      <c r="AY126" s="106"/>
      <c r="AZ126" s="106"/>
      <c r="BA126" s="174">
        <f t="shared" si="19"/>
        <v>0</v>
      </c>
      <c r="BB126" s="178"/>
      <c r="BC126" s="180"/>
      <c r="BD126" s="163" t="str">
        <f t="shared" si="20"/>
        <v>正确</v>
      </c>
    </row>
    <row r="127" s="6" customFormat="1" ht="33" customHeight="1" spans="1:56">
      <c r="A127" s="59">
        <f t="shared" si="12"/>
        <v>123</v>
      </c>
      <c r="B127" s="60"/>
      <c r="C127" s="47"/>
      <c r="D127" s="154"/>
      <c r="E127" s="60"/>
      <c r="F127" s="125">
        <f t="shared" si="13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14"/>
        <v>0</v>
      </c>
      <c r="T127" s="170"/>
      <c r="U127" s="80"/>
      <c r="V127" s="167"/>
      <c r="W127" s="168"/>
      <c r="X127" s="168"/>
      <c r="Y127" s="168"/>
      <c r="Z127" s="168"/>
      <c r="AA127" s="168"/>
      <c r="AB127" s="93"/>
      <c r="AC127" s="174">
        <f t="shared" si="15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16"/>
        <v>0</v>
      </c>
      <c r="AT127" s="174">
        <f t="shared" si="17"/>
        <v>0</v>
      </c>
      <c r="AU127" s="174">
        <f t="shared" si="18"/>
        <v>0</v>
      </c>
      <c r="AV127" s="99"/>
      <c r="AW127" s="106"/>
      <c r="AX127" s="106"/>
      <c r="AY127" s="106"/>
      <c r="AZ127" s="106"/>
      <c r="BA127" s="174">
        <f t="shared" si="19"/>
        <v>0</v>
      </c>
      <c r="BB127" s="178"/>
      <c r="BC127" s="180"/>
      <c r="BD127" s="163" t="str">
        <f t="shared" si="20"/>
        <v>正确</v>
      </c>
    </row>
    <row r="128" s="6" customFormat="1" ht="33" customHeight="1" spans="1:56">
      <c r="A128" s="59">
        <f t="shared" si="12"/>
        <v>124</v>
      </c>
      <c r="B128" s="60"/>
      <c r="C128" s="47"/>
      <c r="D128" s="154"/>
      <c r="E128" s="60"/>
      <c r="F128" s="125">
        <f t="shared" si="13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14"/>
        <v>0</v>
      </c>
      <c r="T128" s="170"/>
      <c r="U128" s="80"/>
      <c r="V128" s="167"/>
      <c r="W128" s="168"/>
      <c r="X128" s="168"/>
      <c r="Y128" s="168"/>
      <c r="Z128" s="168"/>
      <c r="AA128" s="168"/>
      <c r="AB128" s="93"/>
      <c r="AC128" s="174">
        <f t="shared" si="15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16"/>
        <v>0</v>
      </c>
      <c r="AT128" s="174">
        <f t="shared" si="17"/>
        <v>0</v>
      </c>
      <c r="AU128" s="174">
        <f t="shared" si="18"/>
        <v>0</v>
      </c>
      <c r="AV128" s="99"/>
      <c r="AW128" s="106"/>
      <c r="AX128" s="106"/>
      <c r="AY128" s="106"/>
      <c r="AZ128" s="106"/>
      <c r="BA128" s="174">
        <f t="shared" si="19"/>
        <v>0</v>
      </c>
      <c r="BB128" s="178"/>
      <c r="BC128" s="180"/>
      <c r="BD128" s="163" t="str">
        <f t="shared" si="20"/>
        <v>正确</v>
      </c>
    </row>
    <row r="129" s="6" customFormat="1" ht="33" customHeight="1" spans="1:56">
      <c r="A129" s="59">
        <f t="shared" si="12"/>
        <v>125</v>
      </c>
      <c r="B129" s="60"/>
      <c r="C129" s="47"/>
      <c r="D129" s="154"/>
      <c r="E129" s="60"/>
      <c r="F129" s="125">
        <f t="shared" si="13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14"/>
        <v>0</v>
      </c>
      <c r="T129" s="170"/>
      <c r="U129" s="80"/>
      <c r="V129" s="167"/>
      <c r="W129" s="168"/>
      <c r="X129" s="168"/>
      <c r="Y129" s="168"/>
      <c r="Z129" s="168"/>
      <c r="AA129" s="168"/>
      <c r="AB129" s="93"/>
      <c r="AC129" s="174">
        <f t="shared" si="15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16"/>
        <v>0</v>
      </c>
      <c r="AT129" s="174">
        <f t="shared" si="17"/>
        <v>0</v>
      </c>
      <c r="AU129" s="174">
        <f t="shared" si="18"/>
        <v>0</v>
      </c>
      <c r="AV129" s="99"/>
      <c r="AW129" s="106"/>
      <c r="AX129" s="106"/>
      <c r="AY129" s="106"/>
      <c r="AZ129" s="106"/>
      <c r="BA129" s="174">
        <f t="shared" si="19"/>
        <v>0</v>
      </c>
      <c r="BB129" s="178"/>
      <c r="BC129" s="180"/>
      <c r="BD129" s="163" t="str">
        <f t="shared" si="20"/>
        <v>正确</v>
      </c>
    </row>
    <row r="130" s="6" customFormat="1" ht="33" customHeight="1" spans="1:56">
      <c r="A130" s="59">
        <f t="shared" si="12"/>
        <v>126</v>
      </c>
      <c r="B130" s="60"/>
      <c r="C130" s="47"/>
      <c r="D130" s="154"/>
      <c r="E130" s="60"/>
      <c r="F130" s="125">
        <f t="shared" si="13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14"/>
        <v>0</v>
      </c>
      <c r="T130" s="170"/>
      <c r="U130" s="80"/>
      <c r="V130" s="167"/>
      <c r="W130" s="168"/>
      <c r="X130" s="168"/>
      <c r="Y130" s="168"/>
      <c r="Z130" s="168"/>
      <c r="AA130" s="168"/>
      <c r="AB130" s="93"/>
      <c r="AC130" s="174">
        <f t="shared" si="15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16"/>
        <v>0</v>
      </c>
      <c r="AT130" s="174">
        <f t="shared" si="17"/>
        <v>0</v>
      </c>
      <c r="AU130" s="174">
        <f t="shared" si="18"/>
        <v>0</v>
      </c>
      <c r="AV130" s="99"/>
      <c r="AW130" s="106"/>
      <c r="AX130" s="106"/>
      <c r="AY130" s="106"/>
      <c r="AZ130" s="106"/>
      <c r="BA130" s="174">
        <f t="shared" si="19"/>
        <v>0</v>
      </c>
      <c r="BB130" s="178"/>
      <c r="BC130" s="180"/>
      <c r="BD130" s="163" t="str">
        <f t="shared" si="20"/>
        <v>正确</v>
      </c>
    </row>
    <row r="131" s="6" customFormat="1" ht="33" customHeight="1" spans="1:56">
      <c r="A131" s="59">
        <f t="shared" si="12"/>
        <v>127</v>
      </c>
      <c r="B131" s="60"/>
      <c r="C131" s="47"/>
      <c r="D131" s="154"/>
      <c r="E131" s="60"/>
      <c r="F131" s="125">
        <f t="shared" si="13"/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si="14"/>
        <v>0</v>
      </c>
      <c r="T131" s="170"/>
      <c r="U131" s="80"/>
      <c r="V131" s="167"/>
      <c r="W131" s="168"/>
      <c r="X131" s="168"/>
      <c r="Y131" s="168"/>
      <c r="Z131" s="168"/>
      <c r="AA131" s="168"/>
      <c r="AB131" s="93"/>
      <c r="AC131" s="174">
        <f t="shared" si="15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si="16"/>
        <v>0</v>
      </c>
      <c r="AT131" s="174">
        <f t="shared" si="17"/>
        <v>0</v>
      </c>
      <c r="AU131" s="174">
        <f t="shared" si="18"/>
        <v>0</v>
      </c>
      <c r="AV131" s="99"/>
      <c r="AW131" s="106"/>
      <c r="AX131" s="106"/>
      <c r="AY131" s="106"/>
      <c r="AZ131" s="106"/>
      <c r="BA131" s="174">
        <f t="shared" si="19"/>
        <v>0</v>
      </c>
      <c r="BB131" s="178"/>
      <c r="BC131" s="180"/>
      <c r="BD131" s="163" t="str">
        <f t="shared" si="20"/>
        <v>正确</v>
      </c>
    </row>
    <row r="132" s="6" customFormat="1" ht="33" customHeight="1" spans="1:56">
      <c r="A132" s="59">
        <f t="shared" ref="A132:A163" si="21">ROW()-4</f>
        <v>128</v>
      </c>
      <c r="B132" s="60"/>
      <c r="C132" s="47"/>
      <c r="D132" s="154"/>
      <c r="E132" s="60"/>
      <c r="F132" s="125">
        <f t="shared" ref="F132:F163" si="22">IF($C$2-D132+1&lt;$E$2,$C$2-D132+1,$E$2)</f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ref="S132:S163" si="23">P132+Q132-R132</f>
        <v>0</v>
      </c>
      <c r="T132" s="170"/>
      <c r="U132" s="80"/>
      <c r="V132" s="167"/>
      <c r="W132" s="168"/>
      <c r="X132" s="168"/>
      <c r="Y132" s="168"/>
      <c r="Z132" s="168"/>
      <c r="AA132" s="168"/>
      <c r="AB132" s="93"/>
      <c r="AC132" s="174">
        <f t="shared" ref="AC132:AC163" si="24">IF(G132="是",30,0)</f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ref="AS132:AS163" si="25">IFERROR(U132/$E$2*2*H132+I132*2,0)</f>
        <v>0</v>
      </c>
      <c r="AT132" s="174">
        <f t="shared" ref="AT132:AT163" si="26">IFERROR(U132/$E$2*(J132+K132*0.2+L132+M132*0.5),0)</f>
        <v>0</v>
      </c>
      <c r="AU132" s="174">
        <f t="shared" ref="AU132:AU163" si="27">ROUND(SUM(V132:AP132)-SUM(AQ132:AT132),2)</f>
        <v>0</v>
      </c>
      <c r="AV132" s="99"/>
      <c r="AW132" s="106"/>
      <c r="AX132" s="106"/>
      <c r="AY132" s="106"/>
      <c r="AZ132" s="106"/>
      <c r="BA132" s="174">
        <f t="shared" ref="BA132:BA163" si="28">ROUND(AU132-SUM(AV132:AZ132),2)</f>
        <v>0</v>
      </c>
      <c r="BB132" s="178"/>
      <c r="BC132" s="180"/>
      <c r="BD132" s="163" t="str">
        <f t="shared" ref="BD132:BD163" si="29">IF(U132-SUM(V132:AB132)=0,"正确","错误")</f>
        <v>正确</v>
      </c>
    </row>
    <row r="133" s="6" customFormat="1" ht="33" customHeight="1" spans="1:56">
      <c r="A133" s="59">
        <f t="shared" si="21"/>
        <v>129</v>
      </c>
      <c r="B133" s="60"/>
      <c r="C133" s="47"/>
      <c r="D133" s="154"/>
      <c r="E133" s="60"/>
      <c r="F133" s="125">
        <f t="shared" si="22"/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si="23"/>
        <v>0</v>
      </c>
      <c r="T133" s="170"/>
      <c r="U133" s="80"/>
      <c r="V133" s="167"/>
      <c r="W133" s="168"/>
      <c r="X133" s="168"/>
      <c r="Y133" s="168"/>
      <c r="Z133" s="168"/>
      <c r="AA133" s="168"/>
      <c r="AB133" s="93"/>
      <c r="AC133" s="174">
        <f t="shared" si="24"/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si="25"/>
        <v>0</v>
      </c>
      <c r="AT133" s="174">
        <f t="shared" si="26"/>
        <v>0</v>
      </c>
      <c r="AU133" s="174">
        <f t="shared" si="27"/>
        <v>0</v>
      </c>
      <c r="AV133" s="99"/>
      <c r="AW133" s="106"/>
      <c r="AX133" s="106"/>
      <c r="AY133" s="106"/>
      <c r="AZ133" s="106"/>
      <c r="BA133" s="174">
        <f t="shared" si="28"/>
        <v>0</v>
      </c>
      <c r="BB133" s="178"/>
      <c r="BC133" s="180"/>
      <c r="BD133" s="163" t="str">
        <f t="shared" si="29"/>
        <v>正确</v>
      </c>
    </row>
    <row r="134" s="6" customFormat="1" ht="33" customHeight="1" spans="1:56">
      <c r="A134" s="59">
        <f t="shared" si="21"/>
        <v>130</v>
      </c>
      <c r="B134" s="60"/>
      <c r="C134" s="47"/>
      <c r="D134" s="154"/>
      <c r="E134" s="60"/>
      <c r="F134" s="125">
        <f t="shared" si="22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23"/>
        <v>0</v>
      </c>
      <c r="T134" s="170"/>
      <c r="U134" s="80"/>
      <c r="V134" s="167"/>
      <c r="W134" s="168"/>
      <c r="X134" s="168"/>
      <c r="Y134" s="168"/>
      <c r="Z134" s="168"/>
      <c r="AA134" s="168"/>
      <c r="AB134" s="93"/>
      <c r="AC134" s="174">
        <f t="shared" si="24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25"/>
        <v>0</v>
      </c>
      <c r="AT134" s="174">
        <f t="shared" si="26"/>
        <v>0</v>
      </c>
      <c r="AU134" s="174">
        <f t="shared" si="27"/>
        <v>0</v>
      </c>
      <c r="AV134" s="99"/>
      <c r="AW134" s="106"/>
      <c r="AX134" s="106"/>
      <c r="AY134" s="106"/>
      <c r="AZ134" s="106"/>
      <c r="BA134" s="174">
        <f t="shared" si="28"/>
        <v>0</v>
      </c>
      <c r="BB134" s="178"/>
      <c r="BC134" s="180"/>
      <c r="BD134" s="163" t="str">
        <f t="shared" si="29"/>
        <v>正确</v>
      </c>
    </row>
    <row r="135" s="6" customFormat="1" ht="33" customHeight="1" spans="1:56">
      <c r="A135" s="59">
        <f t="shared" si="21"/>
        <v>131</v>
      </c>
      <c r="B135" s="60"/>
      <c r="C135" s="47"/>
      <c r="D135" s="154"/>
      <c r="E135" s="60"/>
      <c r="F135" s="125">
        <f t="shared" si="22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23"/>
        <v>0</v>
      </c>
      <c r="T135" s="170"/>
      <c r="U135" s="80"/>
      <c r="V135" s="167"/>
      <c r="W135" s="168"/>
      <c r="X135" s="168"/>
      <c r="Y135" s="168"/>
      <c r="Z135" s="168"/>
      <c r="AA135" s="168"/>
      <c r="AB135" s="93"/>
      <c r="AC135" s="174">
        <f t="shared" si="24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25"/>
        <v>0</v>
      </c>
      <c r="AT135" s="174">
        <f t="shared" si="26"/>
        <v>0</v>
      </c>
      <c r="AU135" s="174">
        <f t="shared" si="27"/>
        <v>0</v>
      </c>
      <c r="AV135" s="99"/>
      <c r="AW135" s="106"/>
      <c r="AX135" s="106"/>
      <c r="AY135" s="106"/>
      <c r="AZ135" s="106"/>
      <c r="BA135" s="174">
        <f t="shared" si="28"/>
        <v>0</v>
      </c>
      <c r="BB135" s="178"/>
      <c r="BC135" s="180"/>
      <c r="BD135" s="163" t="str">
        <f t="shared" si="29"/>
        <v>正确</v>
      </c>
    </row>
    <row r="136" s="6" customFormat="1" ht="33" customHeight="1" spans="1:56">
      <c r="A136" s="59">
        <f t="shared" si="21"/>
        <v>132</v>
      </c>
      <c r="B136" s="60"/>
      <c r="C136" s="47"/>
      <c r="D136" s="154"/>
      <c r="E136" s="60"/>
      <c r="F136" s="125">
        <f t="shared" si="22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23"/>
        <v>0</v>
      </c>
      <c r="T136" s="170"/>
      <c r="U136" s="80"/>
      <c r="V136" s="167"/>
      <c r="W136" s="168"/>
      <c r="X136" s="168"/>
      <c r="Y136" s="168"/>
      <c r="Z136" s="168"/>
      <c r="AA136" s="168"/>
      <c r="AB136" s="93"/>
      <c r="AC136" s="174">
        <f t="shared" si="24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25"/>
        <v>0</v>
      </c>
      <c r="AT136" s="174">
        <f t="shared" si="26"/>
        <v>0</v>
      </c>
      <c r="AU136" s="174">
        <f t="shared" si="27"/>
        <v>0</v>
      </c>
      <c r="AV136" s="99"/>
      <c r="AW136" s="106"/>
      <c r="AX136" s="106"/>
      <c r="AY136" s="106"/>
      <c r="AZ136" s="106"/>
      <c r="BA136" s="174">
        <f t="shared" si="28"/>
        <v>0</v>
      </c>
      <c r="BB136" s="178"/>
      <c r="BC136" s="180"/>
      <c r="BD136" s="163" t="str">
        <f t="shared" si="29"/>
        <v>正确</v>
      </c>
    </row>
    <row r="137" s="6" customFormat="1" ht="33" customHeight="1" spans="1:56">
      <c r="A137" s="59">
        <f t="shared" si="21"/>
        <v>133</v>
      </c>
      <c r="B137" s="60"/>
      <c r="C137" s="47"/>
      <c r="D137" s="154"/>
      <c r="E137" s="60"/>
      <c r="F137" s="125">
        <f t="shared" si="22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23"/>
        <v>0</v>
      </c>
      <c r="T137" s="170"/>
      <c r="U137" s="80"/>
      <c r="V137" s="167"/>
      <c r="W137" s="168"/>
      <c r="X137" s="168"/>
      <c r="Y137" s="168"/>
      <c r="Z137" s="168"/>
      <c r="AA137" s="168"/>
      <c r="AB137" s="93"/>
      <c r="AC137" s="174">
        <f t="shared" si="24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25"/>
        <v>0</v>
      </c>
      <c r="AT137" s="174">
        <f t="shared" si="26"/>
        <v>0</v>
      </c>
      <c r="AU137" s="174">
        <f t="shared" si="27"/>
        <v>0</v>
      </c>
      <c r="AV137" s="99"/>
      <c r="AW137" s="106"/>
      <c r="AX137" s="106"/>
      <c r="AY137" s="106"/>
      <c r="AZ137" s="106"/>
      <c r="BA137" s="174">
        <f t="shared" si="28"/>
        <v>0</v>
      </c>
      <c r="BB137" s="178"/>
      <c r="BC137" s="180"/>
      <c r="BD137" s="163" t="str">
        <f t="shared" si="29"/>
        <v>正确</v>
      </c>
    </row>
    <row r="138" s="6" customFormat="1" ht="33" customHeight="1" spans="1:56">
      <c r="A138" s="59">
        <f t="shared" si="21"/>
        <v>134</v>
      </c>
      <c r="B138" s="60"/>
      <c r="C138" s="47"/>
      <c r="D138" s="154"/>
      <c r="E138" s="60"/>
      <c r="F138" s="125">
        <f t="shared" si="22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23"/>
        <v>0</v>
      </c>
      <c r="T138" s="170"/>
      <c r="U138" s="80"/>
      <c r="V138" s="167"/>
      <c r="W138" s="168"/>
      <c r="X138" s="168"/>
      <c r="Y138" s="168"/>
      <c r="Z138" s="168"/>
      <c r="AA138" s="168"/>
      <c r="AB138" s="93"/>
      <c r="AC138" s="174">
        <f t="shared" si="24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175">
        <f t="shared" si="25"/>
        <v>0</v>
      </c>
      <c r="AT138" s="174">
        <f t="shared" si="26"/>
        <v>0</v>
      </c>
      <c r="AU138" s="174">
        <f t="shared" si="27"/>
        <v>0</v>
      </c>
      <c r="AV138" s="99"/>
      <c r="AW138" s="106"/>
      <c r="AX138" s="106"/>
      <c r="AY138" s="106"/>
      <c r="AZ138" s="106"/>
      <c r="BA138" s="174">
        <f t="shared" si="28"/>
        <v>0</v>
      </c>
      <c r="BB138" s="178"/>
      <c r="BC138" s="180"/>
      <c r="BD138" s="163" t="str">
        <f t="shared" si="29"/>
        <v>正确</v>
      </c>
    </row>
    <row r="139" s="6" customFormat="1" ht="33" customHeight="1" spans="1:56">
      <c r="A139" s="59">
        <f t="shared" si="21"/>
        <v>135</v>
      </c>
      <c r="B139" s="60"/>
      <c r="C139" s="47"/>
      <c r="D139" s="154"/>
      <c r="E139" s="60"/>
      <c r="F139" s="125">
        <f t="shared" si="22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23"/>
        <v>0</v>
      </c>
      <c r="T139" s="170"/>
      <c r="U139" s="80"/>
      <c r="V139" s="167"/>
      <c r="W139" s="168"/>
      <c r="X139" s="168"/>
      <c r="Y139" s="168"/>
      <c r="Z139" s="168"/>
      <c r="AA139" s="168"/>
      <c r="AB139" s="93"/>
      <c r="AC139" s="174">
        <f t="shared" si="24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175">
        <f t="shared" si="25"/>
        <v>0</v>
      </c>
      <c r="AT139" s="174">
        <f t="shared" si="26"/>
        <v>0</v>
      </c>
      <c r="AU139" s="174">
        <f t="shared" si="27"/>
        <v>0</v>
      </c>
      <c r="AV139" s="99"/>
      <c r="AW139" s="106"/>
      <c r="AX139" s="106"/>
      <c r="AY139" s="106"/>
      <c r="AZ139" s="106"/>
      <c r="BA139" s="174">
        <f t="shared" si="28"/>
        <v>0</v>
      </c>
      <c r="BB139" s="178"/>
      <c r="BC139" s="180"/>
      <c r="BD139" s="163" t="str">
        <f t="shared" si="29"/>
        <v>正确</v>
      </c>
    </row>
    <row r="140" s="6" customFormat="1" ht="33" customHeight="1" spans="1:56">
      <c r="A140" s="59">
        <f t="shared" si="21"/>
        <v>136</v>
      </c>
      <c r="B140" s="60"/>
      <c r="C140" s="47"/>
      <c r="D140" s="154"/>
      <c r="E140" s="60"/>
      <c r="F140" s="125">
        <f t="shared" si="22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23"/>
        <v>0</v>
      </c>
      <c r="T140" s="170"/>
      <c r="U140" s="80"/>
      <c r="V140" s="167"/>
      <c r="W140" s="168"/>
      <c r="X140" s="168"/>
      <c r="Y140" s="168"/>
      <c r="Z140" s="168"/>
      <c r="AA140" s="168"/>
      <c r="AB140" s="93"/>
      <c r="AC140" s="174">
        <f t="shared" si="24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25"/>
        <v>0</v>
      </c>
      <c r="AT140" s="174">
        <f t="shared" si="26"/>
        <v>0</v>
      </c>
      <c r="AU140" s="174">
        <f t="shared" si="27"/>
        <v>0</v>
      </c>
      <c r="AV140" s="99"/>
      <c r="AW140" s="106"/>
      <c r="AX140" s="106"/>
      <c r="AY140" s="106"/>
      <c r="AZ140" s="106"/>
      <c r="BA140" s="174">
        <f t="shared" si="28"/>
        <v>0</v>
      </c>
      <c r="BB140" s="178"/>
      <c r="BC140" s="180"/>
      <c r="BD140" s="163" t="str">
        <f t="shared" si="29"/>
        <v>正确</v>
      </c>
    </row>
    <row r="141" s="6" customFormat="1" ht="33" customHeight="1" spans="1:56">
      <c r="A141" s="59">
        <f t="shared" si="21"/>
        <v>137</v>
      </c>
      <c r="B141" s="60"/>
      <c r="C141" s="47"/>
      <c r="D141" s="154"/>
      <c r="E141" s="60"/>
      <c r="F141" s="125">
        <f t="shared" si="22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23"/>
        <v>0</v>
      </c>
      <c r="T141" s="170"/>
      <c r="U141" s="80"/>
      <c r="V141" s="167"/>
      <c r="W141" s="168"/>
      <c r="X141" s="168"/>
      <c r="Y141" s="168"/>
      <c r="Z141" s="168"/>
      <c r="AA141" s="168"/>
      <c r="AB141" s="93"/>
      <c r="AC141" s="174">
        <f t="shared" si="24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25"/>
        <v>0</v>
      </c>
      <c r="AT141" s="174">
        <f t="shared" si="26"/>
        <v>0</v>
      </c>
      <c r="AU141" s="174">
        <f t="shared" si="27"/>
        <v>0</v>
      </c>
      <c r="AV141" s="99"/>
      <c r="AW141" s="106"/>
      <c r="AX141" s="106"/>
      <c r="AY141" s="106"/>
      <c r="AZ141" s="106"/>
      <c r="BA141" s="174">
        <f t="shared" si="28"/>
        <v>0</v>
      </c>
      <c r="BB141" s="178"/>
      <c r="BC141" s="180"/>
      <c r="BD141" s="163" t="str">
        <f t="shared" si="29"/>
        <v>正确</v>
      </c>
    </row>
    <row r="142" s="6" customFormat="1" ht="33" customHeight="1" spans="1:56">
      <c r="A142" s="59">
        <f t="shared" si="21"/>
        <v>138</v>
      </c>
      <c r="B142" s="60"/>
      <c r="C142" s="47"/>
      <c r="D142" s="154"/>
      <c r="E142" s="60"/>
      <c r="F142" s="125">
        <f t="shared" si="22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23"/>
        <v>0</v>
      </c>
      <c r="T142" s="170"/>
      <c r="U142" s="80"/>
      <c r="V142" s="167"/>
      <c r="W142" s="168"/>
      <c r="X142" s="168"/>
      <c r="Y142" s="168"/>
      <c r="Z142" s="168"/>
      <c r="AA142" s="168"/>
      <c r="AB142" s="93"/>
      <c r="AC142" s="174">
        <f t="shared" si="24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25"/>
        <v>0</v>
      </c>
      <c r="AT142" s="174">
        <f t="shared" si="26"/>
        <v>0</v>
      </c>
      <c r="AU142" s="174">
        <f t="shared" si="27"/>
        <v>0</v>
      </c>
      <c r="AV142" s="99"/>
      <c r="AW142" s="106"/>
      <c r="AX142" s="106"/>
      <c r="AY142" s="106"/>
      <c r="AZ142" s="106"/>
      <c r="BA142" s="174">
        <f t="shared" si="28"/>
        <v>0</v>
      </c>
      <c r="BB142" s="178"/>
      <c r="BC142" s="180"/>
      <c r="BD142" s="163" t="str">
        <f t="shared" si="29"/>
        <v>正确</v>
      </c>
    </row>
    <row r="143" s="6" customFormat="1" ht="33" customHeight="1" spans="1:56">
      <c r="A143" s="59">
        <f t="shared" si="21"/>
        <v>139</v>
      </c>
      <c r="B143" s="60"/>
      <c r="C143" s="47"/>
      <c r="D143" s="154"/>
      <c r="E143" s="60"/>
      <c r="F143" s="125">
        <f t="shared" si="22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23"/>
        <v>0</v>
      </c>
      <c r="T143" s="170"/>
      <c r="U143" s="80"/>
      <c r="V143" s="167"/>
      <c r="W143" s="168"/>
      <c r="X143" s="168"/>
      <c r="Y143" s="168"/>
      <c r="Z143" s="168"/>
      <c r="AA143" s="168"/>
      <c r="AB143" s="93"/>
      <c r="AC143" s="174">
        <f t="shared" si="24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25"/>
        <v>0</v>
      </c>
      <c r="AT143" s="174">
        <f t="shared" si="26"/>
        <v>0</v>
      </c>
      <c r="AU143" s="174">
        <f t="shared" si="27"/>
        <v>0</v>
      </c>
      <c r="AV143" s="99"/>
      <c r="AW143" s="106"/>
      <c r="AX143" s="106"/>
      <c r="AY143" s="106"/>
      <c r="AZ143" s="106"/>
      <c r="BA143" s="174">
        <f t="shared" si="28"/>
        <v>0</v>
      </c>
      <c r="BB143" s="178"/>
      <c r="BC143" s="180"/>
      <c r="BD143" s="163" t="str">
        <f t="shared" si="29"/>
        <v>正确</v>
      </c>
    </row>
    <row r="144" s="6" customFormat="1" ht="33" customHeight="1" spans="1:56">
      <c r="A144" s="59">
        <f t="shared" si="21"/>
        <v>140</v>
      </c>
      <c r="B144" s="60"/>
      <c r="C144" s="47"/>
      <c r="D144" s="154"/>
      <c r="E144" s="60"/>
      <c r="F144" s="125">
        <f t="shared" si="22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23"/>
        <v>0</v>
      </c>
      <c r="T144" s="170"/>
      <c r="U144" s="80"/>
      <c r="V144" s="167"/>
      <c r="W144" s="168"/>
      <c r="X144" s="168"/>
      <c r="Y144" s="168"/>
      <c r="Z144" s="168"/>
      <c r="AA144" s="168"/>
      <c r="AB144" s="93"/>
      <c r="AC144" s="174">
        <f t="shared" si="24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25"/>
        <v>0</v>
      </c>
      <c r="AT144" s="174">
        <f t="shared" si="26"/>
        <v>0</v>
      </c>
      <c r="AU144" s="174">
        <f t="shared" si="27"/>
        <v>0</v>
      </c>
      <c r="AV144" s="99"/>
      <c r="AW144" s="106"/>
      <c r="AX144" s="106"/>
      <c r="AY144" s="106"/>
      <c r="AZ144" s="106"/>
      <c r="BA144" s="174">
        <f t="shared" si="28"/>
        <v>0</v>
      </c>
      <c r="BB144" s="178"/>
      <c r="BC144" s="180"/>
      <c r="BD144" s="163" t="str">
        <f t="shared" si="29"/>
        <v>正确</v>
      </c>
    </row>
    <row r="145" s="6" customFormat="1" ht="33" customHeight="1" spans="1:56">
      <c r="A145" s="59">
        <f t="shared" si="21"/>
        <v>141</v>
      </c>
      <c r="B145" s="60"/>
      <c r="C145" s="47"/>
      <c r="D145" s="154"/>
      <c r="E145" s="60"/>
      <c r="F145" s="125">
        <f t="shared" si="22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23"/>
        <v>0</v>
      </c>
      <c r="T145" s="170"/>
      <c r="U145" s="80"/>
      <c r="V145" s="167"/>
      <c r="W145" s="168"/>
      <c r="X145" s="168"/>
      <c r="Y145" s="168"/>
      <c r="Z145" s="168"/>
      <c r="AA145" s="168"/>
      <c r="AB145" s="93"/>
      <c r="AC145" s="174">
        <f t="shared" si="24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25"/>
        <v>0</v>
      </c>
      <c r="AT145" s="174">
        <f t="shared" si="26"/>
        <v>0</v>
      </c>
      <c r="AU145" s="174">
        <f t="shared" si="27"/>
        <v>0</v>
      </c>
      <c r="AV145" s="99"/>
      <c r="AW145" s="106"/>
      <c r="AX145" s="106"/>
      <c r="AY145" s="106"/>
      <c r="AZ145" s="106"/>
      <c r="BA145" s="174">
        <f t="shared" si="28"/>
        <v>0</v>
      </c>
      <c r="BB145" s="178"/>
      <c r="BC145" s="180"/>
      <c r="BD145" s="163" t="str">
        <f t="shared" si="29"/>
        <v>正确</v>
      </c>
    </row>
    <row r="146" s="6" customFormat="1" ht="33" customHeight="1" spans="1:56">
      <c r="A146" s="59">
        <f t="shared" si="21"/>
        <v>142</v>
      </c>
      <c r="B146" s="60"/>
      <c r="C146" s="47"/>
      <c r="D146" s="154"/>
      <c r="E146" s="60"/>
      <c r="F146" s="125">
        <f t="shared" si="22"/>
        <v>30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23"/>
        <v>0</v>
      </c>
      <c r="T146" s="170"/>
      <c r="U146" s="80"/>
      <c r="V146" s="167"/>
      <c r="W146" s="168"/>
      <c r="X146" s="168"/>
      <c r="Y146" s="168"/>
      <c r="Z146" s="168"/>
      <c r="AA146" s="168"/>
      <c r="AB146" s="93"/>
      <c r="AC146" s="174">
        <f t="shared" si="24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25"/>
        <v>0</v>
      </c>
      <c r="AT146" s="174">
        <f t="shared" si="26"/>
        <v>0</v>
      </c>
      <c r="AU146" s="174">
        <f t="shared" si="27"/>
        <v>0</v>
      </c>
      <c r="AV146" s="99"/>
      <c r="AW146" s="106"/>
      <c r="AX146" s="106"/>
      <c r="AY146" s="106"/>
      <c r="AZ146" s="106"/>
      <c r="BA146" s="174">
        <f t="shared" si="28"/>
        <v>0</v>
      </c>
      <c r="BB146" s="178"/>
      <c r="BC146" s="180"/>
      <c r="BD146" s="163" t="str">
        <f t="shared" si="29"/>
        <v>正确</v>
      </c>
    </row>
    <row r="147" s="6" customFormat="1" ht="33" customHeight="1" spans="1:56">
      <c r="A147" s="59">
        <f t="shared" si="21"/>
        <v>143</v>
      </c>
      <c r="B147" s="60"/>
      <c r="C147" s="47"/>
      <c r="D147" s="154"/>
      <c r="E147" s="60"/>
      <c r="F147" s="125">
        <f t="shared" si="22"/>
        <v>30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23"/>
        <v>0</v>
      </c>
      <c r="T147" s="170"/>
      <c r="U147" s="80"/>
      <c r="V147" s="167"/>
      <c r="W147" s="168"/>
      <c r="X147" s="168"/>
      <c r="Y147" s="168"/>
      <c r="Z147" s="168"/>
      <c r="AA147" s="168"/>
      <c r="AB147" s="93"/>
      <c r="AC147" s="174">
        <f t="shared" si="24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25"/>
        <v>0</v>
      </c>
      <c r="AT147" s="174">
        <f t="shared" si="26"/>
        <v>0</v>
      </c>
      <c r="AU147" s="174">
        <f t="shared" si="27"/>
        <v>0</v>
      </c>
      <c r="AV147" s="99"/>
      <c r="AW147" s="106"/>
      <c r="AX147" s="106"/>
      <c r="AY147" s="106"/>
      <c r="AZ147" s="106"/>
      <c r="BA147" s="174">
        <f t="shared" si="28"/>
        <v>0</v>
      </c>
      <c r="BB147" s="178"/>
      <c r="BC147" s="180"/>
      <c r="BD147" s="163" t="str">
        <f t="shared" si="29"/>
        <v>正确</v>
      </c>
    </row>
    <row r="148" s="6" customFormat="1" ht="33" customHeight="1" spans="1:56">
      <c r="A148" s="59">
        <f t="shared" si="21"/>
        <v>144</v>
      </c>
      <c r="B148" s="60"/>
      <c r="C148" s="47"/>
      <c r="D148" s="154"/>
      <c r="E148" s="60"/>
      <c r="F148" s="125">
        <f t="shared" si="22"/>
        <v>30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23"/>
        <v>0</v>
      </c>
      <c r="T148" s="170"/>
      <c r="U148" s="80"/>
      <c r="V148" s="167"/>
      <c r="W148" s="168"/>
      <c r="X148" s="168"/>
      <c r="Y148" s="168"/>
      <c r="Z148" s="168"/>
      <c r="AA148" s="168"/>
      <c r="AB148" s="93"/>
      <c r="AC148" s="174">
        <f t="shared" si="24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25"/>
        <v>0</v>
      </c>
      <c r="AT148" s="174">
        <f t="shared" si="26"/>
        <v>0</v>
      </c>
      <c r="AU148" s="174">
        <f t="shared" si="27"/>
        <v>0</v>
      </c>
      <c r="AV148" s="99"/>
      <c r="AW148" s="106"/>
      <c r="AX148" s="106"/>
      <c r="AY148" s="106"/>
      <c r="AZ148" s="106"/>
      <c r="BA148" s="174">
        <f t="shared" si="28"/>
        <v>0</v>
      </c>
      <c r="BB148" s="178"/>
      <c r="BC148" s="180"/>
      <c r="BD148" s="163" t="str">
        <f t="shared" si="29"/>
        <v>正确</v>
      </c>
    </row>
    <row r="149" s="6" customFormat="1" ht="33" customHeight="1" spans="1:56">
      <c r="A149" s="59">
        <f t="shared" si="21"/>
        <v>145</v>
      </c>
      <c r="B149" s="60"/>
      <c r="C149" s="47"/>
      <c r="D149" s="154"/>
      <c r="E149" s="60"/>
      <c r="F149" s="125">
        <f t="shared" si="22"/>
        <v>30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23"/>
        <v>0</v>
      </c>
      <c r="T149" s="170"/>
      <c r="U149" s="80"/>
      <c r="V149" s="167"/>
      <c r="W149" s="168"/>
      <c r="X149" s="168"/>
      <c r="Y149" s="168"/>
      <c r="Z149" s="168"/>
      <c r="AA149" s="168"/>
      <c r="AB149" s="93"/>
      <c r="AC149" s="174">
        <f t="shared" si="24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25"/>
        <v>0</v>
      </c>
      <c r="AT149" s="174">
        <f t="shared" si="26"/>
        <v>0</v>
      </c>
      <c r="AU149" s="174">
        <f t="shared" si="27"/>
        <v>0</v>
      </c>
      <c r="AV149" s="99"/>
      <c r="AW149" s="106"/>
      <c r="AX149" s="106"/>
      <c r="AY149" s="106"/>
      <c r="AZ149" s="106"/>
      <c r="BA149" s="174">
        <f t="shared" si="28"/>
        <v>0</v>
      </c>
      <c r="BB149" s="178"/>
      <c r="BC149" s="180"/>
      <c r="BD149" s="163" t="str">
        <f t="shared" si="29"/>
        <v>正确</v>
      </c>
    </row>
    <row r="150" s="6" customFormat="1" ht="33" customHeight="1" spans="1:56">
      <c r="A150" s="59">
        <f t="shared" si="21"/>
        <v>146</v>
      </c>
      <c r="B150" s="60"/>
      <c r="C150" s="47"/>
      <c r="D150" s="154"/>
      <c r="E150" s="60"/>
      <c r="F150" s="125">
        <f t="shared" si="22"/>
        <v>30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23"/>
        <v>0</v>
      </c>
      <c r="T150" s="170"/>
      <c r="U150" s="80"/>
      <c r="V150" s="167"/>
      <c r="W150" s="168"/>
      <c r="X150" s="168"/>
      <c r="Y150" s="168"/>
      <c r="Z150" s="168"/>
      <c r="AA150" s="168"/>
      <c r="AB150" s="93"/>
      <c r="AC150" s="174">
        <f t="shared" si="24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25"/>
        <v>0</v>
      </c>
      <c r="AT150" s="174">
        <f t="shared" si="26"/>
        <v>0</v>
      </c>
      <c r="AU150" s="174">
        <f t="shared" si="27"/>
        <v>0</v>
      </c>
      <c r="AV150" s="99"/>
      <c r="AW150" s="106"/>
      <c r="AX150" s="106"/>
      <c r="AY150" s="106"/>
      <c r="AZ150" s="106"/>
      <c r="BA150" s="174">
        <f t="shared" si="28"/>
        <v>0</v>
      </c>
      <c r="BB150" s="178"/>
      <c r="BC150" s="180"/>
      <c r="BD150" s="163" t="str">
        <f t="shared" si="29"/>
        <v>正确</v>
      </c>
    </row>
    <row r="151" s="6" customFormat="1" ht="33" customHeight="1" spans="1:56">
      <c r="A151" s="59">
        <f t="shared" si="21"/>
        <v>147</v>
      </c>
      <c r="B151" s="60"/>
      <c r="C151" s="47"/>
      <c r="D151" s="154"/>
      <c r="E151" s="60"/>
      <c r="F151" s="125">
        <f t="shared" si="22"/>
        <v>30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23"/>
        <v>0</v>
      </c>
      <c r="T151" s="170"/>
      <c r="U151" s="80"/>
      <c r="V151" s="167"/>
      <c r="W151" s="168"/>
      <c r="X151" s="168"/>
      <c r="Y151" s="168"/>
      <c r="Z151" s="168"/>
      <c r="AA151" s="168"/>
      <c r="AB151" s="93"/>
      <c r="AC151" s="174">
        <f t="shared" si="24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25"/>
        <v>0</v>
      </c>
      <c r="AT151" s="174">
        <f t="shared" si="26"/>
        <v>0</v>
      </c>
      <c r="AU151" s="174">
        <f t="shared" si="27"/>
        <v>0</v>
      </c>
      <c r="AV151" s="99"/>
      <c r="AW151" s="106"/>
      <c r="AX151" s="106"/>
      <c r="AY151" s="106"/>
      <c r="AZ151" s="106"/>
      <c r="BA151" s="174">
        <f t="shared" si="28"/>
        <v>0</v>
      </c>
      <c r="BB151" s="178"/>
      <c r="BC151" s="180"/>
      <c r="BD151" s="163" t="str">
        <f t="shared" si="29"/>
        <v>正确</v>
      </c>
    </row>
    <row r="152" s="6" customFormat="1" ht="33" customHeight="1" spans="1:56">
      <c r="A152" s="59">
        <f t="shared" si="21"/>
        <v>148</v>
      </c>
      <c r="B152" s="60"/>
      <c r="C152" s="47"/>
      <c r="D152" s="154"/>
      <c r="E152" s="60"/>
      <c r="F152" s="125">
        <f t="shared" si="22"/>
        <v>30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23"/>
        <v>0</v>
      </c>
      <c r="T152" s="170"/>
      <c r="U152" s="80"/>
      <c r="V152" s="167"/>
      <c r="W152" s="168"/>
      <c r="X152" s="168"/>
      <c r="Y152" s="168"/>
      <c r="Z152" s="168"/>
      <c r="AA152" s="168"/>
      <c r="AB152" s="93"/>
      <c r="AC152" s="174">
        <f t="shared" si="24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25"/>
        <v>0</v>
      </c>
      <c r="AT152" s="174">
        <f t="shared" si="26"/>
        <v>0</v>
      </c>
      <c r="AU152" s="174">
        <f t="shared" si="27"/>
        <v>0</v>
      </c>
      <c r="AV152" s="99"/>
      <c r="AW152" s="106"/>
      <c r="AX152" s="106"/>
      <c r="AY152" s="106"/>
      <c r="AZ152" s="106"/>
      <c r="BA152" s="174">
        <f t="shared" si="28"/>
        <v>0</v>
      </c>
      <c r="BB152" s="178"/>
      <c r="BC152" s="180"/>
      <c r="BD152" s="163" t="str">
        <f t="shared" si="29"/>
        <v>正确</v>
      </c>
    </row>
    <row r="153" s="6" customFormat="1" ht="33" customHeight="1" spans="1:56">
      <c r="A153" s="59">
        <f t="shared" si="21"/>
        <v>149</v>
      </c>
      <c r="B153" s="60"/>
      <c r="C153" s="47"/>
      <c r="D153" s="154"/>
      <c r="E153" s="60"/>
      <c r="F153" s="125">
        <f t="shared" si="22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23"/>
        <v>0</v>
      </c>
      <c r="T153" s="170"/>
      <c r="U153" s="80"/>
      <c r="V153" s="167"/>
      <c r="W153" s="168"/>
      <c r="X153" s="168"/>
      <c r="Y153" s="168"/>
      <c r="Z153" s="168"/>
      <c r="AA153" s="168"/>
      <c r="AB153" s="93"/>
      <c r="AC153" s="174">
        <f t="shared" si="24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25"/>
        <v>0</v>
      </c>
      <c r="AT153" s="174">
        <f t="shared" si="26"/>
        <v>0</v>
      </c>
      <c r="AU153" s="174">
        <f t="shared" si="27"/>
        <v>0</v>
      </c>
      <c r="AV153" s="99"/>
      <c r="AW153" s="106"/>
      <c r="AX153" s="106"/>
      <c r="AY153" s="106"/>
      <c r="AZ153" s="106"/>
      <c r="BA153" s="174">
        <f t="shared" si="28"/>
        <v>0</v>
      </c>
      <c r="BB153" s="178"/>
      <c r="BC153" s="180"/>
      <c r="BD153" s="163" t="str">
        <f t="shared" si="29"/>
        <v>正确</v>
      </c>
    </row>
    <row r="154" s="6" customFormat="1" ht="33" customHeight="1" spans="1:56">
      <c r="A154" s="59">
        <f t="shared" si="21"/>
        <v>150</v>
      </c>
      <c r="B154" s="60"/>
      <c r="C154" s="47"/>
      <c r="D154" s="154"/>
      <c r="E154" s="60"/>
      <c r="F154" s="125">
        <f t="shared" si="22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23"/>
        <v>0</v>
      </c>
      <c r="T154" s="170"/>
      <c r="U154" s="80"/>
      <c r="V154" s="167"/>
      <c r="W154" s="168"/>
      <c r="X154" s="168"/>
      <c r="Y154" s="168"/>
      <c r="Z154" s="168"/>
      <c r="AA154" s="168"/>
      <c r="AB154" s="93"/>
      <c r="AC154" s="174">
        <f t="shared" si="24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175">
        <f t="shared" si="25"/>
        <v>0</v>
      </c>
      <c r="AT154" s="174">
        <f t="shared" si="26"/>
        <v>0</v>
      </c>
      <c r="AU154" s="174">
        <f t="shared" si="27"/>
        <v>0</v>
      </c>
      <c r="AV154" s="99"/>
      <c r="AW154" s="106"/>
      <c r="AX154" s="106"/>
      <c r="AY154" s="106"/>
      <c r="AZ154" s="106"/>
      <c r="BA154" s="174">
        <f t="shared" si="28"/>
        <v>0</v>
      </c>
      <c r="BB154" s="178"/>
      <c r="BC154" s="180"/>
      <c r="BD154" s="163" t="str">
        <f t="shared" si="29"/>
        <v>正确</v>
      </c>
    </row>
    <row r="155" s="6" customFormat="1" ht="33" customHeight="1" spans="1:56">
      <c r="A155" s="59">
        <f t="shared" si="21"/>
        <v>151</v>
      </c>
      <c r="B155" s="60"/>
      <c r="C155" s="47"/>
      <c r="D155" s="154"/>
      <c r="E155" s="60"/>
      <c r="F155" s="125">
        <f t="shared" si="22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23"/>
        <v>0</v>
      </c>
      <c r="T155" s="170"/>
      <c r="U155" s="80"/>
      <c r="V155" s="167"/>
      <c r="W155" s="168"/>
      <c r="X155" s="168"/>
      <c r="Y155" s="168"/>
      <c r="Z155" s="168"/>
      <c r="AA155" s="168"/>
      <c r="AB155" s="93"/>
      <c r="AC155" s="174">
        <f t="shared" si="24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25"/>
        <v>0</v>
      </c>
      <c r="AT155" s="174">
        <f t="shared" si="26"/>
        <v>0</v>
      </c>
      <c r="AU155" s="174">
        <f t="shared" si="27"/>
        <v>0</v>
      </c>
      <c r="AV155" s="99"/>
      <c r="AW155" s="106"/>
      <c r="AX155" s="106"/>
      <c r="AY155" s="106"/>
      <c r="AZ155" s="106"/>
      <c r="BA155" s="174">
        <f t="shared" si="28"/>
        <v>0</v>
      </c>
      <c r="BB155" s="178"/>
      <c r="BC155" s="180"/>
      <c r="BD155" s="163" t="str">
        <f t="shared" si="29"/>
        <v>正确</v>
      </c>
    </row>
    <row r="156" s="6" customFormat="1" ht="33" customHeight="1" spans="1:56">
      <c r="A156" s="59">
        <f t="shared" si="21"/>
        <v>152</v>
      </c>
      <c r="B156" s="60"/>
      <c r="C156" s="47"/>
      <c r="D156" s="154"/>
      <c r="E156" s="60"/>
      <c r="F156" s="125">
        <f t="shared" si="22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23"/>
        <v>0</v>
      </c>
      <c r="T156" s="170"/>
      <c r="U156" s="80"/>
      <c r="V156" s="167"/>
      <c r="W156" s="168"/>
      <c r="X156" s="168"/>
      <c r="Y156" s="168"/>
      <c r="Z156" s="168"/>
      <c r="AA156" s="168"/>
      <c r="AB156" s="93"/>
      <c r="AC156" s="174">
        <f t="shared" si="24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25"/>
        <v>0</v>
      </c>
      <c r="AT156" s="174">
        <f t="shared" si="26"/>
        <v>0</v>
      </c>
      <c r="AU156" s="174">
        <f t="shared" si="27"/>
        <v>0</v>
      </c>
      <c r="AV156" s="99"/>
      <c r="AW156" s="106"/>
      <c r="AX156" s="106"/>
      <c r="AY156" s="106"/>
      <c r="AZ156" s="106"/>
      <c r="BA156" s="174">
        <f t="shared" si="28"/>
        <v>0</v>
      </c>
      <c r="BB156" s="178"/>
      <c r="BC156" s="180"/>
      <c r="BD156" s="163" t="str">
        <f t="shared" si="29"/>
        <v>正确</v>
      </c>
    </row>
    <row r="157" s="6" customFormat="1" ht="33" customHeight="1" spans="1:56">
      <c r="A157" s="59">
        <f t="shared" si="21"/>
        <v>153</v>
      </c>
      <c r="B157" s="60"/>
      <c r="C157" s="47"/>
      <c r="D157" s="154"/>
      <c r="E157" s="60"/>
      <c r="F157" s="125">
        <f t="shared" si="22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23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24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25"/>
        <v>0</v>
      </c>
      <c r="AT157" s="174">
        <f t="shared" si="26"/>
        <v>0</v>
      </c>
      <c r="AU157" s="174">
        <f t="shared" si="27"/>
        <v>0</v>
      </c>
      <c r="AV157" s="99"/>
      <c r="AW157" s="106"/>
      <c r="AX157" s="106"/>
      <c r="AY157" s="106"/>
      <c r="AZ157" s="106"/>
      <c r="BA157" s="174">
        <f t="shared" si="28"/>
        <v>0</v>
      </c>
      <c r="BB157" s="178"/>
      <c r="BC157" s="180"/>
      <c r="BD157" s="163" t="str">
        <f t="shared" si="29"/>
        <v>正确</v>
      </c>
    </row>
    <row r="158" s="6" customFormat="1" ht="33" customHeight="1" spans="1:56">
      <c r="A158" s="59">
        <f t="shared" si="21"/>
        <v>154</v>
      </c>
      <c r="B158" s="60"/>
      <c r="C158" s="47"/>
      <c r="D158" s="154"/>
      <c r="E158" s="60"/>
      <c r="F158" s="125">
        <f t="shared" si="22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23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24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25"/>
        <v>0</v>
      </c>
      <c r="AT158" s="174">
        <f t="shared" si="26"/>
        <v>0</v>
      </c>
      <c r="AU158" s="174">
        <f t="shared" si="27"/>
        <v>0</v>
      </c>
      <c r="AV158" s="99"/>
      <c r="AW158" s="106"/>
      <c r="AX158" s="106"/>
      <c r="AY158" s="106"/>
      <c r="AZ158" s="106"/>
      <c r="BA158" s="174">
        <f t="shared" si="28"/>
        <v>0</v>
      </c>
      <c r="BB158" s="178"/>
      <c r="BC158" s="180"/>
      <c r="BD158" s="163" t="str">
        <f t="shared" si="29"/>
        <v>正确</v>
      </c>
    </row>
    <row r="159" s="6" customFormat="1" ht="33" customHeight="1" spans="1:56">
      <c r="A159" s="59">
        <f t="shared" si="21"/>
        <v>155</v>
      </c>
      <c r="B159" s="60"/>
      <c r="C159" s="47"/>
      <c r="D159" s="154"/>
      <c r="E159" s="60"/>
      <c r="F159" s="125">
        <f t="shared" si="22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23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24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25"/>
        <v>0</v>
      </c>
      <c r="AT159" s="174">
        <f t="shared" si="26"/>
        <v>0</v>
      </c>
      <c r="AU159" s="174">
        <f t="shared" si="27"/>
        <v>0</v>
      </c>
      <c r="AV159" s="99"/>
      <c r="AW159" s="106"/>
      <c r="AX159" s="106"/>
      <c r="AY159" s="106"/>
      <c r="AZ159" s="106"/>
      <c r="BA159" s="174">
        <f t="shared" si="28"/>
        <v>0</v>
      </c>
      <c r="BB159" s="178"/>
      <c r="BC159" s="180"/>
      <c r="BD159" s="163" t="str">
        <f t="shared" si="29"/>
        <v>正确</v>
      </c>
    </row>
    <row r="160" s="6" customFormat="1" ht="33" customHeight="1" spans="1:56">
      <c r="A160" s="59">
        <f t="shared" si="21"/>
        <v>156</v>
      </c>
      <c r="B160" s="60"/>
      <c r="C160" s="47"/>
      <c r="D160" s="154"/>
      <c r="E160" s="60"/>
      <c r="F160" s="125">
        <f t="shared" si="22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23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24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25"/>
        <v>0</v>
      </c>
      <c r="AT160" s="174">
        <f t="shared" si="26"/>
        <v>0</v>
      </c>
      <c r="AU160" s="174">
        <f t="shared" si="27"/>
        <v>0</v>
      </c>
      <c r="AV160" s="99"/>
      <c r="AW160" s="106"/>
      <c r="AX160" s="106"/>
      <c r="AY160" s="106"/>
      <c r="AZ160" s="106"/>
      <c r="BA160" s="174">
        <f t="shared" si="28"/>
        <v>0</v>
      </c>
      <c r="BB160" s="178"/>
      <c r="BC160" s="180"/>
      <c r="BD160" s="163" t="str">
        <f t="shared" si="29"/>
        <v>正确</v>
      </c>
    </row>
    <row r="161" s="6" customFormat="1" ht="33" customHeight="1" spans="1:56">
      <c r="A161" s="59">
        <f t="shared" si="21"/>
        <v>157</v>
      </c>
      <c r="B161" s="60"/>
      <c r="C161" s="47"/>
      <c r="D161" s="154"/>
      <c r="E161" s="60"/>
      <c r="F161" s="125">
        <f t="shared" si="22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23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24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25"/>
        <v>0</v>
      </c>
      <c r="AT161" s="174">
        <f t="shared" si="26"/>
        <v>0</v>
      </c>
      <c r="AU161" s="174">
        <f t="shared" si="27"/>
        <v>0</v>
      </c>
      <c r="AV161" s="99"/>
      <c r="AW161" s="106"/>
      <c r="AX161" s="106"/>
      <c r="AY161" s="106"/>
      <c r="AZ161" s="106"/>
      <c r="BA161" s="174">
        <f t="shared" si="28"/>
        <v>0</v>
      </c>
      <c r="BB161" s="178"/>
      <c r="BC161" s="180"/>
      <c r="BD161" s="163" t="str">
        <f t="shared" si="29"/>
        <v>正确</v>
      </c>
    </row>
    <row r="162" s="6" customFormat="1" ht="33" customHeight="1" spans="1:56">
      <c r="A162" s="59">
        <f t="shared" si="21"/>
        <v>158</v>
      </c>
      <c r="B162" s="60"/>
      <c r="C162" s="47"/>
      <c r="D162" s="154"/>
      <c r="E162" s="60"/>
      <c r="F162" s="125">
        <f t="shared" si="22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23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24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25"/>
        <v>0</v>
      </c>
      <c r="AT162" s="174">
        <f t="shared" si="26"/>
        <v>0</v>
      </c>
      <c r="AU162" s="174">
        <f t="shared" si="27"/>
        <v>0</v>
      </c>
      <c r="AV162" s="99"/>
      <c r="AW162" s="106"/>
      <c r="AX162" s="106"/>
      <c r="AY162" s="106"/>
      <c r="AZ162" s="106"/>
      <c r="BA162" s="174">
        <f t="shared" si="28"/>
        <v>0</v>
      </c>
      <c r="BB162" s="178"/>
      <c r="BC162" s="180"/>
      <c r="BD162" s="163" t="str">
        <f t="shared" si="29"/>
        <v>正确</v>
      </c>
    </row>
    <row r="163" s="6" customFormat="1" ht="33" customHeight="1" spans="1:56">
      <c r="A163" s="59">
        <f t="shared" si="21"/>
        <v>159</v>
      </c>
      <c r="B163" s="60"/>
      <c r="C163" s="47"/>
      <c r="D163" s="154"/>
      <c r="E163" s="60"/>
      <c r="F163" s="125">
        <f t="shared" si="22"/>
        <v>30</v>
      </c>
      <c r="G163" s="57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64">
        <f t="shared" si="23"/>
        <v>0</v>
      </c>
      <c r="T163" s="170"/>
      <c r="U163" s="80"/>
      <c r="V163" s="167"/>
      <c r="W163" s="168"/>
      <c r="X163" s="168"/>
      <c r="Y163" s="168"/>
      <c r="Z163" s="168"/>
      <c r="AA163" s="168"/>
      <c r="AB163" s="93"/>
      <c r="AC163" s="174">
        <f t="shared" si="24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175">
        <f t="shared" si="25"/>
        <v>0</v>
      </c>
      <c r="AT163" s="174">
        <f t="shared" si="26"/>
        <v>0</v>
      </c>
      <c r="AU163" s="174">
        <f t="shared" si="27"/>
        <v>0</v>
      </c>
      <c r="AV163" s="99"/>
      <c r="AW163" s="106"/>
      <c r="AX163" s="106"/>
      <c r="AY163" s="106"/>
      <c r="AZ163" s="106"/>
      <c r="BA163" s="174">
        <f t="shared" si="28"/>
        <v>0</v>
      </c>
      <c r="BB163" s="178"/>
      <c r="BC163" s="180"/>
      <c r="BD163" s="163" t="str">
        <f t="shared" si="29"/>
        <v>正确</v>
      </c>
    </row>
  </sheetData>
  <sheetProtection algorithmName="SHA-512" hashValue="xswAqUV5dLDXjrLhZQWS9xVRg7ohhCoPaR578JvaQD/C9wp3xy6xOE/7gYgmWw0hBfKTC3VIo6zI7AjICU42zg==" saltValue="4NLa1fEdGfzTd98HqAoDGQ==" spinCount="100000" sheet="1" objects="1"/>
  <autoFilter xmlns:etc="http://www.wps.cn/officeDocument/2017/etCustomData" ref="A1:BD163" etc:filterBottomFollowUsedRange="0">
    <extLst/>
  </autoFilter>
  <mergeCells count="2">
    <mergeCell ref="A1:BB1"/>
    <mergeCell ref="A4:E4"/>
  </mergeCells>
  <conditionalFormatting sqref="B5">
    <cfRule type="duplicateValues" dxfId="0" priority="7"/>
  </conditionalFormatting>
  <conditionalFormatting sqref="C5">
    <cfRule type="duplicateValues" dxfId="0" priority="6"/>
  </conditionalFormatting>
  <conditionalFormatting sqref="B6">
    <cfRule type="duplicateValues" dxfId="0" priority="5"/>
  </conditionalFormatting>
  <conditionalFormatting sqref="C6">
    <cfRule type="duplicateValues" dxfId="0" priority="4"/>
  </conditionalFormatting>
  <conditionalFormatting sqref="B7">
    <cfRule type="duplicateValues" dxfId="0" priority="9"/>
  </conditionalFormatting>
  <conditionalFormatting sqref="C7">
    <cfRule type="duplicateValues" dxfId="0" priority="8"/>
  </conditionalFormatting>
  <conditionalFormatting sqref="C8">
    <cfRule type="duplicateValues" dxfId="0" priority="56"/>
  </conditionalFormatting>
  <conditionalFormatting sqref="C9">
    <cfRule type="duplicateValues" dxfId="0" priority="54"/>
  </conditionalFormatting>
  <conditionalFormatting sqref="C10">
    <cfRule type="duplicateValues" dxfId="0" priority="55"/>
  </conditionalFormatting>
  <conditionalFormatting sqref="C12">
    <cfRule type="duplicateValues" dxfId="0" priority="53"/>
  </conditionalFormatting>
  <conditionalFormatting sqref="C13">
    <cfRule type="duplicateValues" dxfId="0" priority="51"/>
  </conditionalFormatting>
  <conditionalFormatting sqref="C14">
    <cfRule type="duplicateValues" dxfId="0" priority="50"/>
  </conditionalFormatting>
  <conditionalFormatting sqref="C15">
    <cfRule type="duplicateValues" dxfId="0" priority="52"/>
  </conditionalFormatting>
  <conditionalFormatting sqref="C16">
    <cfRule type="duplicateValues" dxfId="0" priority="49"/>
  </conditionalFormatting>
  <conditionalFormatting sqref="C17">
    <cfRule type="duplicateValues" dxfId="0" priority="48"/>
  </conditionalFormatting>
  <conditionalFormatting sqref="C18">
    <cfRule type="duplicateValues" dxfId="0" priority="47"/>
  </conditionalFormatting>
  <conditionalFormatting sqref="C19">
    <cfRule type="duplicateValues" dxfId="0" priority="46"/>
  </conditionalFormatting>
  <conditionalFormatting sqref="C20">
    <cfRule type="duplicateValues" dxfId="0" priority="43"/>
  </conditionalFormatting>
  <conditionalFormatting sqref="C21">
    <cfRule type="duplicateValues" dxfId="0" priority="44"/>
  </conditionalFormatting>
  <conditionalFormatting sqref="C22">
    <cfRule type="duplicateValues" dxfId="0" priority="45"/>
  </conditionalFormatting>
  <conditionalFormatting sqref="C23">
    <cfRule type="duplicateValues" dxfId="0" priority="38"/>
  </conditionalFormatting>
  <conditionalFormatting sqref="C24">
    <cfRule type="duplicateValues" dxfId="0" priority="37"/>
  </conditionalFormatting>
  <conditionalFormatting sqref="C25">
    <cfRule type="duplicateValues" dxfId="0" priority="36"/>
  </conditionalFormatting>
  <conditionalFormatting sqref="C26">
    <cfRule type="duplicateValues" dxfId="0" priority="35"/>
  </conditionalFormatting>
  <conditionalFormatting sqref="C27">
    <cfRule type="duplicateValues" dxfId="0" priority="15"/>
  </conditionalFormatting>
  <conditionalFormatting sqref="C28">
    <cfRule type="duplicateValues" dxfId="0" priority="34"/>
  </conditionalFormatting>
  <conditionalFormatting sqref="C29">
    <cfRule type="duplicateValues" dxfId="0" priority="33"/>
  </conditionalFormatting>
  <conditionalFormatting sqref="C30">
    <cfRule type="duplicateValues" dxfId="0" priority="32"/>
  </conditionalFormatting>
  <conditionalFormatting sqref="C31">
    <cfRule type="duplicateValues" dxfId="0" priority="21"/>
  </conditionalFormatting>
  <conditionalFormatting sqref="C32">
    <cfRule type="duplicateValues" dxfId="0" priority="22"/>
  </conditionalFormatting>
  <conditionalFormatting sqref="C33">
    <cfRule type="duplicateValues" dxfId="0" priority="23"/>
  </conditionalFormatting>
  <conditionalFormatting sqref="C34">
    <cfRule type="duplicateValues" dxfId="0" priority="18"/>
  </conditionalFormatting>
  <conditionalFormatting sqref="C35">
    <cfRule type="duplicateValues" dxfId="0" priority="17"/>
  </conditionalFormatting>
  <conditionalFormatting sqref="C37">
    <cfRule type="duplicateValues" dxfId="0" priority="42"/>
  </conditionalFormatting>
  <conditionalFormatting sqref="C38">
    <cfRule type="duplicateValues" dxfId="0" priority="41"/>
  </conditionalFormatting>
  <conditionalFormatting sqref="C39">
    <cfRule type="duplicateValues" dxfId="0" priority="31"/>
  </conditionalFormatting>
  <conditionalFormatting sqref="C40">
    <cfRule type="duplicateValues" dxfId="0" priority="30"/>
  </conditionalFormatting>
  <conditionalFormatting sqref="C41">
    <cfRule type="duplicateValues" dxfId="0" priority="29"/>
  </conditionalFormatting>
  <conditionalFormatting sqref="C42">
    <cfRule type="duplicateValues" dxfId="0" priority="28"/>
  </conditionalFormatting>
  <conditionalFormatting sqref="C43">
    <cfRule type="duplicateValues" dxfId="0" priority="20"/>
  </conditionalFormatting>
  <conditionalFormatting sqref="C44">
    <cfRule type="duplicateValues" dxfId="0" priority="16"/>
  </conditionalFormatting>
  <conditionalFormatting sqref="C45">
    <cfRule type="duplicateValues" dxfId="0" priority="40"/>
  </conditionalFormatting>
  <conditionalFormatting sqref="C46">
    <cfRule type="duplicateValues" dxfId="0" priority="39"/>
  </conditionalFormatting>
  <conditionalFormatting sqref="C48">
    <cfRule type="duplicateValues" dxfId="0" priority="27"/>
  </conditionalFormatting>
  <conditionalFormatting sqref="C49">
    <cfRule type="duplicateValues" dxfId="0" priority="26"/>
  </conditionalFormatting>
  <conditionalFormatting sqref="C50">
    <cfRule type="duplicateValues" dxfId="0" priority="25"/>
  </conditionalFormatting>
  <conditionalFormatting sqref="C51">
    <cfRule type="duplicateValues" dxfId="0" priority="24"/>
  </conditionalFormatting>
  <conditionalFormatting sqref="C52">
    <cfRule type="duplicateValues" dxfId="0" priority="19"/>
  </conditionalFormatting>
  <conditionalFormatting sqref="C53">
    <cfRule type="duplicateValues" dxfId="0" priority="14"/>
  </conditionalFormatting>
  <conditionalFormatting sqref="C54">
    <cfRule type="duplicateValues" dxfId="0" priority="10"/>
  </conditionalFormatting>
  <conditionalFormatting sqref="B8:B11 B54">
    <cfRule type="duplicateValues" dxfId="0" priority="60"/>
  </conditionalFormatting>
  <conditionalFormatting sqref="C11 C47">
    <cfRule type="duplicateValues" dxfId="0" priority="57"/>
  </conditionalFormatting>
  <conditionalFormatting sqref="B12:B47 B49:B53 B55:B163">
    <cfRule type="duplicateValues" dxfId="0" priority="62"/>
  </conditionalFormatting>
  <conditionalFormatting sqref="C36 C55:C163">
    <cfRule type="duplicateValues" dxfId="0" priority="61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80" zoomScaleNormal="80" workbookViewId="0">
      <pane xSplit="6" ySplit="4" topLeftCell="AS5" activePane="bottomRight" state="frozen"/>
      <selection/>
      <selection pane="topRight"/>
      <selection pane="bottomLeft"/>
      <selection pane="bottomRight" activeCell="AY19" sqref="AY19"/>
    </sheetView>
  </sheetViews>
  <sheetFormatPr defaultColWidth="12.7583333333333" defaultRowHeight="20.25"/>
  <cols>
    <col min="1" max="1" width="8.5" style="5" customWidth="1"/>
    <col min="2" max="2" width="16.5" style="181" customWidth="1"/>
    <col min="3" max="3" width="11.5" style="6" customWidth="1"/>
    <col min="4" max="4" width="11.1333333333333" style="110" customWidth="1"/>
    <col min="5" max="5" width="9.88333333333333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833333333333" style="6" customWidth="1"/>
    <col min="10" max="10" width="11.8833333333333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833333333333" style="6" customWidth="1"/>
    <col min="15" max="15" width="8.75833333333333" style="6" customWidth="1"/>
    <col min="16" max="16" width="7.88333333333333" style="6" customWidth="1"/>
    <col min="17" max="17" width="8.38333333333333" style="6" customWidth="1"/>
    <col min="18" max="18" width="7.88333333333333" style="6" customWidth="1"/>
    <col min="19" max="19" width="8.5" style="6" customWidth="1"/>
    <col min="20" max="20" width="36" style="112" customWidth="1"/>
    <col min="21" max="21" width="13.5" style="113" customWidth="1"/>
    <col min="22" max="28" width="10.1333333333333" style="6" customWidth="1"/>
    <col min="29" max="29" width="10.1333333333333" style="114" customWidth="1"/>
    <col min="30" max="32" width="10" style="6" customWidth="1"/>
    <col min="33" max="33" width="10.1333333333333" style="6" customWidth="1"/>
    <col min="34" max="34" width="11.3833333333333" style="6" customWidth="1"/>
    <col min="35" max="35" width="14.5" style="6" customWidth="1"/>
    <col min="36" max="36" width="15" style="6" customWidth="1"/>
    <col min="37" max="37" width="10" style="6" customWidth="1"/>
    <col min="38" max="38" width="9.63333333333333" style="6" customWidth="1"/>
    <col min="39" max="39" width="8.88333333333333" style="6" customWidth="1"/>
    <col min="40" max="40" width="9.5" style="6" customWidth="1"/>
    <col min="41" max="41" width="9.13333333333333" style="6" customWidth="1"/>
    <col min="42" max="42" width="12.1333333333333" style="6" customWidth="1"/>
    <col min="43" max="43" width="16" style="6" customWidth="1"/>
    <col min="44" max="44" width="20.2583333333333" style="6" customWidth="1"/>
    <col min="45" max="45" width="13.8833333333333" style="6" customWidth="1"/>
    <col min="46" max="46" width="14" style="6" customWidth="1"/>
    <col min="47" max="47" width="16.3833333333333" style="6" customWidth="1"/>
    <col min="48" max="48" width="10.3833333333333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3" style="6" customWidth="1"/>
    <col min="57" max="61" width="12.7583333333333" style="116" customWidth="1"/>
    <col min="62" max="16382" width="12.7583333333333" style="116" hidden="1" customWidth="1"/>
    <col min="16383" max="16384" width="12.7583333333333" style="116"/>
  </cols>
  <sheetData>
    <row r="1" s="6" customFormat="1" ht="38" customHeight="1" spans="1:56">
      <c r="A1" s="13" t="s">
        <v>793</v>
      </c>
      <c r="B1" s="182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160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183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184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185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 t="shared" ref="V4:BA4" si="0">SUBTOTAL(9,V5:V164)</f>
        <v>37200</v>
      </c>
      <c r="W4" s="163">
        <f t="shared" si="0"/>
        <v>6550</v>
      </c>
      <c r="X4" s="163">
        <f t="shared" si="0"/>
        <v>4100</v>
      </c>
      <c r="Y4" s="163">
        <f t="shared" si="0"/>
        <v>3650</v>
      </c>
      <c r="Z4" s="163">
        <f t="shared" si="0"/>
        <v>2750</v>
      </c>
      <c r="AA4" s="163">
        <f t="shared" si="0"/>
        <v>2800</v>
      </c>
      <c r="AB4" s="163">
        <f t="shared" si="0"/>
        <v>2050</v>
      </c>
      <c r="AC4" s="163">
        <f t="shared" si="0"/>
        <v>0</v>
      </c>
      <c r="AD4" s="163">
        <f t="shared" si="0"/>
        <v>0</v>
      </c>
      <c r="AE4" s="163">
        <f t="shared" si="0"/>
        <v>0</v>
      </c>
      <c r="AF4" s="163">
        <f t="shared" si="0"/>
        <v>0</v>
      </c>
      <c r="AG4" s="163">
        <f t="shared" si="0"/>
        <v>0</v>
      </c>
      <c r="AH4" s="163">
        <f t="shared" si="0"/>
        <v>0</v>
      </c>
      <c r="AI4" s="163">
        <f t="shared" si="0"/>
        <v>2800</v>
      </c>
      <c r="AJ4" s="163">
        <f t="shared" si="0"/>
        <v>0</v>
      </c>
      <c r="AK4" s="163">
        <f t="shared" si="0"/>
        <v>0</v>
      </c>
      <c r="AL4" s="163">
        <f t="shared" si="0"/>
        <v>0</v>
      </c>
      <c r="AM4" s="163">
        <f t="shared" si="0"/>
        <v>200</v>
      </c>
      <c r="AN4" s="163">
        <f t="shared" si="0"/>
        <v>0</v>
      </c>
      <c r="AO4" s="163">
        <f t="shared" si="0"/>
        <v>10</v>
      </c>
      <c r="AP4" s="163">
        <f t="shared" si="0"/>
        <v>0</v>
      </c>
      <c r="AQ4" s="163">
        <f t="shared" si="0"/>
        <v>0</v>
      </c>
      <c r="AR4" s="163">
        <f t="shared" si="0"/>
        <v>0</v>
      </c>
      <c r="AS4" s="163">
        <f t="shared" si="0"/>
        <v>0</v>
      </c>
      <c r="AT4" s="163">
        <f t="shared" si="0"/>
        <v>0</v>
      </c>
      <c r="AU4" s="163">
        <f t="shared" si="0"/>
        <v>62110</v>
      </c>
      <c r="AV4" s="163">
        <f t="shared" si="0"/>
        <v>3299.4</v>
      </c>
      <c r="AW4" s="163">
        <f t="shared" si="0"/>
        <v>885</v>
      </c>
      <c r="AX4" s="163">
        <f t="shared" si="0"/>
        <v>0</v>
      </c>
      <c r="AY4" s="163">
        <f t="shared" si="0"/>
        <v>0</v>
      </c>
      <c r="AZ4" s="163">
        <f t="shared" si="0"/>
        <v>0</v>
      </c>
      <c r="BA4" s="163">
        <f t="shared" si="0"/>
        <v>57925.6</v>
      </c>
      <c r="BB4" s="163"/>
      <c r="BC4" s="177"/>
      <c r="BD4" s="163"/>
    </row>
    <row r="5" s="6" customFormat="1" ht="31" customHeight="1" spans="1:56">
      <c r="A5" s="186">
        <f t="shared" ref="A5:A68" si="1">ROW()-4</f>
        <v>1</v>
      </c>
      <c r="B5" s="187" t="s">
        <v>794</v>
      </c>
      <c r="C5" s="188" t="s">
        <v>795</v>
      </c>
      <c r="D5" s="189">
        <v>45593</v>
      </c>
      <c r="E5" s="190" t="s">
        <v>74</v>
      </c>
      <c r="F5" s="191">
        <f t="shared" ref="F5:F68" si="2">IF($C$2-D5+1&lt;$E$2,$C$2-D5+1,$E$2)</f>
        <v>30</v>
      </c>
      <c r="G5" s="192" t="s">
        <v>75</v>
      </c>
      <c r="H5" s="126"/>
      <c r="I5" s="126"/>
      <c r="J5" s="126"/>
      <c r="K5" s="126"/>
      <c r="L5" s="126"/>
      <c r="M5" s="126"/>
      <c r="N5" s="126"/>
      <c r="O5" s="126"/>
      <c r="P5" s="126">
        <v>6</v>
      </c>
      <c r="Q5" s="126">
        <v>0</v>
      </c>
      <c r="R5" s="126">
        <v>5</v>
      </c>
      <c r="S5" s="164">
        <f t="shared" ref="S5:S68" si="3">P5+Q5-R5</f>
        <v>1</v>
      </c>
      <c r="T5" s="170" t="s">
        <v>796</v>
      </c>
      <c r="U5" s="80" t="s">
        <v>236</v>
      </c>
      <c r="V5" s="167">
        <v>1200</v>
      </c>
      <c r="W5" s="168">
        <v>400</v>
      </c>
      <c r="X5" s="168">
        <v>300</v>
      </c>
      <c r="Y5" s="168">
        <v>200</v>
      </c>
      <c r="Z5" s="168">
        <v>300</v>
      </c>
      <c r="AA5" s="168">
        <v>200</v>
      </c>
      <c r="AB5" s="93">
        <v>200</v>
      </c>
      <c r="AC5" s="174">
        <f t="shared" ref="AC5:AC68" si="4">IF(G5="是",30,0)</f>
        <v>0</v>
      </c>
      <c r="AD5" s="93"/>
      <c r="AE5" s="93"/>
      <c r="AF5" s="93"/>
      <c r="AG5" s="93"/>
      <c r="AH5" s="93"/>
      <c r="AI5" s="93">
        <v>2700</v>
      </c>
      <c r="AJ5" s="93"/>
      <c r="AK5" s="93"/>
      <c r="AL5" s="93"/>
      <c r="AM5" s="93">
        <v>200</v>
      </c>
      <c r="AN5" s="93"/>
      <c r="AO5" s="93">
        <v>10</v>
      </c>
      <c r="AP5" s="93"/>
      <c r="AQ5" s="93"/>
      <c r="AR5" s="93"/>
      <c r="AS5" s="175">
        <f t="shared" ref="AS5:AS68" si="5">IFERROR(U5/$E$2*2*H5+I5*2,0)</f>
        <v>0</v>
      </c>
      <c r="AT5" s="174">
        <f t="shared" ref="AT5:AT68" si="6">IFERROR(U5/$E$2*(J5+K5*0.2+L5+M5*0.5),0)</f>
        <v>0</v>
      </c>
      <c r="AU5" s="174">
        <f t="shared" ref="AU5:AU68" si="7">ROUND(SUM(V5:AP5)-SUM(AQ5:AT5),2)</f>
        <v>5710</v>
      </c>
      <c r="AV5" s="99"/>
      <c r="AW5" s="106"/>
      <c r="AX5" s="106"/>
      <c r="AY5" s="106"/>
      <c r="AZ5" s="106"/>
      <c r="BA5" s="174">
        <f t="shared" ref="BA5:BA68" si="8">ROUND(AU5-SUM(AV5:AZ5),2)</f>
        <v>5710</v>
      </c>
      <c r="BB5" s="178"/>
      <c r="BC5" s="180" t="s">
        <v>797</v>
      </c>
      <c r="BD5" s="163" t="str">
        <f t="shared" ref="BD5:BD68" si="9">IF(U5-SUM(V5:AB5)=0,"正确","错误")</f>
        <v>正确</v>
      </c>
    </row>
    <row r="6" s="6" customFormat="1" ht="31" customHeight="1" spans="1:56">
      <c r="A6" s="59">
        <f t="shared" si="1"/>
        <v>2</v>
      </c>
      <c r="B6" s="193" t="s">
        <v>798</v>
      </c>
      <c r="C6" s="194" t="s">
        <v>134</v>
      </c>
      <c r="D6" s="189">
        <v>45778</v>
      </c>
      <c r="E6" s="195" t="s">
        <v>92</v>
      </c>
      <c r="F6" s="125">
        <f t="shared" si="2"/>
        <v>30</v>
      </c>
      <c r="G6" s="192" t="s">
        <v>75</v>
      </c>
      <c r="H6" s="126"/>
      <c r="I6" s="126"/>
      <c r="J6" s="126"/>
      <c r="K6" s="126"/>
      <c r="L6" s="126"/>
      <c r="M6" s="126"/>
      <c r="N6" s="126"/>
      <c r="O6" s="208"/>
      <c r="P6" s="126"/>
      <c r="Q6" s="126"/>
      <c r="R6" s="126"/>
      <c r="S6" s="164">
        <f t="shared" si="3"/>
        <v>0</v>
      </c>
      <c r="T6" s="170"/>
      <c r="U6" s="80" t="s">
        <v>799</v>
      </c>
      <c r="V6" s="167">
        <v>2700</v>
      </c>
      <c r="W6" s="168">
        <v>650</v>
      </c>
      <c r="X6" s="168">
        <v>400</v>
      </c>
      <c r="Y6" s="168">
        <v>250</v>
      </c>
      <c r="Z6" s="168">
        <v>200</v>
      </c>
      <c r="AA6" s="168">
        <v>275</v>
      </c>
      <c r="AB6" s="93">
        <v>150</v>
      </c>
      <c r="AC6" s="174">
        <f t="shared" si="4"/>
        <v>0</v>
      </c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175">
        <f t="shared" si="5"/>
        <v>0</v>
      </c>
      <c r="AT6" s="174">
        <f t="shared" si="6"/>
        <v>0</v>
      </c>
      <c r="AU6" s="174">
        <f t="shared" si="7"/>
        <v>4625</v>
      </c>
      <c r="AV6" s="99">
        <v>549.9</v>
      </c>
      <c r="AW6" s="106">
        <v>231</v>
      </c>
      <c r="AX6" s="106"/>
      <c r="AY6" s="106"/>
      <c r="AZ6" s="106"/>
      <c r="BA6" s="174">
        <f t="shared" si="8"/>
        <v>3844.1</v>
      </c>
      <c r="BB6" s="178"/>
      <c r="BC6" s="180"/>
      <c r="BD6" s="163" t="str">
        <f t="shared" si="9"/>
        <v>正确</v>
      </c>
    </row>
    <row r="7" s="6" customFormat="1" ht="33" customHeight="1" spans="1:56">
      <c r="A7" s="59">
        <f t="shared" si="1"/>
        <v>3</v>
      </c>
      <c r="B7" s="193" t="s">
        <v>800</v>
      </c>
      <c r="C7" s="194" t="s">
        <v>134</v>
      </c>
      <c r="D7" s="189">
        <v>45778</v>
      </c>
      <c r="E7" s="195" t="s">
        <v>92</v>
      </c>
      <c r="F7" s="125">
        <f t="shared" si="2"/>
        <v>30</v>
      </c>
      <c r="G7" s="192" t="s">
        <v>75</v>
      </c>
      <c r="H7" s="126"/>
      <c r="I7" s="126"/>
      <c r="J7" s="126"/>
      <c r="K7" s="126"/>
      <c r="L7" s="126"/>
      <c r="M7" s="126"/>
      <c r="N7" s="126"/>
      <c r="O7" s="157"/>
      <c r="P7" s="126"/>
      <c r="Q7" s="126"/>
      <c r="R7" s="126"/>
      <c r="S7" s="164">
        <f t="shared" si="3"/>
        <v>0</v>
      </c>
      <c r="T7" s="209"/>
      <c r="U7" s="80">
        <v>4475</v>
      </c>
      <c r="V7" s="167">
        <v>2700</v>
      </c>
      <c r="W7" s="168">
        <v>650</v>
      </c>
      <c r="X7" s="168">
        <v>400</v>
      </c>
      <c r="Y7" s="168">
        <v>200</v>
      </c>
      <c r="Z7" s="168">
        <v>200</v>
      </c>
      <c r="AA7" s="168">
        <v>225</v>
      </c>
      <c r="AB7" s="93">
        <v>100</v>
      </c>
      <c r="AC7" s="174">
        <f t="shared" si="4"/>
        <v>0</v>
      </c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175">
        <f t="shared" si="5"/>
        <v>0</v>
      </c>
      <c r="AT7" s="174">
        <f t="shared" si="6"/>
        <v>0</v>
      </c>
      <c r="AU7" s="174">
        <f t="shared" si="7"/>
        <v>4475</v>
      </c>
      <c r="AV7" s="99">
        <v>549.9</v>
      </c>
      <c r="AW7" s="106">
        <v>224</v>
      </c>
      <c r="AX7" s="106"/>
      <c r="AY7" s="106"/>
      <c r="AZ7" s="106"/>
      <c r="BA7" s="174">
        <f t="shared" si="8"/>
        <v>3701.1</v>
      </c>
      <c r="BB7" s="178"/>
      <c r="BC7" s="180"/>
      <c r="BD7" s="163" t="str">
        <f t="shared" si="9"/>
        <v>正确</v>
      </c>
    </row>
    <row r="8" s="6" customFormat="1" ht="33" customHeight="1" spans="1:56">
      <c r="A8" s="59">
        <f t="shared" si="1"/>
        <v>4</v>
      </c>
      <c r="B8" s="193" t="s">
        <v>801</v>
      </c>
      <c r="C8" s="194" t="s">
        <v>134</v>
      </c>
      <c r="D8" s="189">
        <v>45778</v>
      </c>
      <c r="E8" s="195" t="s">
        <v>92</v>
      </c>
      <c r="F8" s="125">
        <f t="shared" si="2"/>
        <v>30</v>
      </c>
      <c r="G8" s="192" t="s">
        <v>75</v>
      </c>
      <c r="H8" s="126"/>
      <c r="I8" s="126"/>
      <c r="J8" s="126"/>
      <c r="K8" s="126"/>
      <c r="L8" s="126"/>
      <c r="M8" s="126"/>
      <c r="N8" s="126"/>
      <c r="O8" s="158"/>
      <c r="P8" s="126"/>
      <c r="Q8" s="126"/>
      <c r="R8" s="126"/>
      <c r="S8" s="164">
        <f t="shared" si="3"/>
        <v>0</v>
      </c>
      <c r="T8" s="170"/>
      <c r="U8" s="80" t="s">
        <v>105</v>
      </c>
      <c r="V8" s="167">
        <v>2500</v>
      </c>
      <c r="W8" s="168">
        <v>600</v>
      </c>
      <c r="X8" s="168">
        <v>400</v>
      </c>
      <c r="Y8" s="168">
        <v>500</v>
      </c>
      <c r="Z8" s="168">
        <v>300</v>
      </c>
      <c r="AA8" s="168">
        <v>200</v>
      </c>
      <c r="AB8" s="93">
        <v>200</v>
      </c>
      <c r="AC8" s="174">
        <f t="shared" si="4"/>
        <v>0</v>
      </c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175">
        <f t="shared" si="5"/>
        <v>0</v>
      </c>
      <c r="AT8" s="174">
        <f t="shared" si="6"/>
        <v>0</v>
      </c>
      <c r="AU8" s="174">
        <f t="shared" si="7"/>
        <v>4700</v>
      </c>
      <c r="AV8" s="99">
        <v>549.9</v>
      </c>
      <c r="AW8" s="106">
        <v>215</v>
      </c>
      <c r="AX8" s="106"/>
      <c r="AY8" s="106"/>
      <c r="AZ8" s="106"/>
      <c r="BA8" s="174">
        <f t="shared" si="8"/>
        <v>3935.1</v>
      </c>
      <c r="BB8" s="178"/>
      <c r="BC8" s="180"/>
      <c r="BD8" s="163" t="str">
        <f t="shared" si="9"/>
        <v>正确</v>
      </c>
    </row>
    <row r="9" s="6" customFormat="1" ht="33" customHeight="1" spans="1:56">
      <c r="A9" s="59">
        <f t="shared" si="1"/>
        <v>5</v>
      </c>
      <c r="B9" s="193" t="s">
        <v>802</v>
      </c>
      <c r="C9" s="194" t="s">
        <v>134</v>
      </c>
      <c r="D9" s="189">
        <v>45778</v>
      </c>
      <c r="E9" s="195" t="s">
        <v>92</v>
      </c>
      <c r="F9" s="125">
        <f t="shared" si="2"/>
        <v>30</v>
      </c>
      <c r="G9" s="192" t="s">
        <v>75</v>
      </c>
      <c r="H9" s="126"/>
      <c r="I9" s="126"/>
      <c r="J9" s="126"/>
      <c r="L9" s="126"/>
      <c r="M9" s="126"/>
      <c r="N9" s="126"/>
      <c r="O9" s="158"/>
      <c r="P9" s="126"/>
      <c r="Q9" s="126"/>
      <c r="R9" s="126"/>
      <c r="S9" s="164">
        <f t="shared" si="3"/>
        <v>0</v>
      </c>
      <c r="T9" s="170"/>
      <c r="U9" s="80">
        <v>4300</v>
      </c>
      <c r="V9" s="167">
        <v>2500</v>
      </c>
      <c r="W9" s="168">
        <v>600</v>
      </c>
      <c r="X9" s="168">
        <v>400</v>
      </c>
      <c r="Y9" s="168">
        <v>250</v>
      </c>
      <c r="Z9" s="168">
        <v>200</v>
      </c>
      <c r="AA9" s="168">
        <v>200</v>
      </c>
      <c r="AB9" s="93">
        <v>150</v>
      </c>
      <c r="AC9" s="174">
        <f t="shared" si="4"/>
        <v>0</v>
      </c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175">
        <f t="shared" si="5"/>
        <v>0</v>
      </c>
      <c r="AT9" s="174">
        <f t="shared" si="6"/>
        <v>0</v>
      </c>
      <c r="AU9" s="174">
        <f t="shared" si="7"/>
        <v>4300</v>
      </c>
      <c r="AV9" s="99"/>
      <c r="AW9" s="106">
        <v>215</v>
      </c>
      <c r="AX9" s="106"/>
      <c r="AY9" s="106"/>
      <c r="AZ9" s="106"/>
      <c r="BA9" s="174">
        <f t="shared" si="8"/>
        <v>4085</v>
      </c>
      <c r="BB9" s="178"/>
      <c r="BC9" s="180"/>
      <c r="BD9" s="163" t="str">
        <f t="shared" si="9"/>
        <v>正确</v>
      </c>
    </row>
    <row r="10" s="6" customFormat="1" ht="33" customHeight="1" spans="1:56">
      <c r="A10" s="59">
        <f t="shared" si="1"/>
        <v>6</v>
      </c>
      <c r="B10" s="193" t="s">
        <v>803</v>
      </c>
      <c r="C10" s="194" t="s">
        <v>804</v>
      </c>
      <c r="D10" s="189">
        <v>45778</v>
      </c>
      <c r="E10" s="195" t="s">
        <v>92</v>
      </c>
      <c r="F10" s="125">
        <f t="shared" si="2"/>
        <v>30</v>
      </c>
      <c r="G10" s="192" t="s">
        <v>75</v>
      </c>
      <c r="H10" s="126"/>
      <c r="I10" s="126"/>
      <c r="J10" s="126"/>
      <c r="K10" s="126"/>
      <c r="L10" s="126"/>
      <c r="M10" s="126"/>
      <c r="N10" s="126"/>
      <c r="O10" s="156"/>
      <c r="P10" s="126"/>
      <c r="Q10" s="126"/>
      <c r="R10" s="126"/>
      <c r="S10" s="164">
        <f t="shared" si="3"/>
        <v>0</v>
      </c>
      <c r="T10" s="170"/>
      <c r="U10" s="80">
        <v>2950</v>
      </c>
      <c r="V10" s="167">
        <v>2000</v>
      </c>
      <c r="W10" s="168">
        <v>250</v>
      </c>
      <c r="X10" s="168">
        <v>200</v>
      </c>
      <c r="Y10" s="168">
        <v>150</v>
      </c>
      <c r="Z10" s="168">
        <v>100</v>
      </c>
      <c r="AA10" s="168">
        <v>150</v>
      </c>
      <c r="AB10" s="93">
        <v>100</v>
      </c>
      <c r="AC10" s="174">
        <f t="shared" si="4"/>
        <v>0</v>
      </c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175">
        <f t="shared" si="5"/>
        <v>0</v>
      </c>
      <c r="AT10" s="174">
        <f t="shared" si="6"/>
        <v>0</v>
      </c>
      <c r="AU10" s="174">
        <f t="shared" si="7"/>
        <v>2950</v>
      </c>
      <c r="AV10" s="99">
        <v>549.9</v>
      </c>
      <c r="AW10" s="106"/>
      <c r="AX10" s="106"/>
      <c r="AY10" s="106"/>
      <c r="AZ10" s="106"/>
      <c r="BA10" s="174">
        <f t="shared" si="8"/>
        <v>2400.1</v>
      </c>
      <c r="BB10" s="178"/>
      <c r="BC10" s="180"/>
      <c r="BD10" s="163" t="str">
        <f t="shared" si="9"/>
        <v>正确</v>
      </c>
    </row>
    <row r="11" s="6" customFormat="1" ht="33" customHeight="1" spans="1:56">
      <c r="A11" s="59">
        <f t="shared" si="1"/>
        <v>7</v>
      </c>
      <c r="B11" s="196" t="s">
        <v>805</v>
      </c>
      <c r="C11" s="188" t="s">
        <v>804</v>
      </c>
      <c r="D11" s="197">
        <v>45778</v>
      </c>
      <c r="E11" s="195" t="s">
        <v>92</v>
      </c>
      <c r="F11" s="125">
        <f t="shared" si="2"/>
        <v>30</v>
      </c>
      <c r="G11" s="192" t="s">
        <v>75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64">
        <f t="shared" si="3"/>
        <v>0</v>
      </c>
      <c r="T11" s="170"/>
      <c r="U11" s="80">
        <v>3150</v>
      </c>
      <c r="V11" s="167">
        <v>2200</v>
      </c>
      <c r="W11" s="168">
        <v>250</v>
      </c>
      <c r="X11" s="168">
        <v>200</v>
      </c>
      <c r="Y11" s="168">
        <v>150</v>
      </c>
      <c r="Z11" s="168">
        <v>100</v>
      </c>
      <c r="AA11" s="168">
        <v>150</v>
      </c>
      <c r="AB11" s="93">
        <v>100</v>
      </c>
      <c r="AC11" s="174">
        <f t="shared" si="4"/>
        <v>0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175">
        <f t="shared" si="5"/>
        <v>0</v>
      </c>
      <c r="AT11" s="174">
        <f t="shared" si="6"/>
        <v>0</v>
      </c>
      <c r="AU11" s="174">
        <f t="shared" si="7"/>
        <v>3150</v>
      </c>
      <c r="AV11" s="99">
        <v>549.9</v>
      </c>
      <c r="AW11" s="106"/>
      <c r="AX11" s="106"/>
      <c r="AY11" s="106"/>
      <c r="AZ11" s="106"/>
      <c r="BA11" s="174">
        <f t="shared" si="8"/>
        <v>2600.1</v>
      </c>
      <c r="BB11" s="178"/>
      <c r="BC11" s="180"/>
      <c r="BD11" s="163" t="str">
        <f t="shared" si="9"/>
        <v>正确</v>
      </c>
    </row>
    <row r="12" s="6" customFormat="1" ht="33" customHeight="1" spans="1:56">
      <c r="A12" s="59">
        <f t="shared" si="1"/>
        <v>8</v>
      </c>
      <c r="B12" s="196" t="s">
        <v>806</v>
      </c>
      <c r="C12" s="188" t="s">
        <v>804</v>
      </c>
      <c r="D12" s="197">
        <v>45778</v>
      </c>
      <c r="E12" s="195" t="s">
        <v>92</v>
      </c>
      <c r="F12" s="125">
        <f t="shared" si="2"/>
        <v>30</v>
      </c>
      <c r="G12" s="192" t="s">
        <v>75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64">
        <f t="shared" si="3"/>
        <v>0</v>
      </c>
      <c r="T12" s="170"/>
      <c r="U12" s="80">
        <v>2950</v>
      </c>
      <c r="V12" s="167">
        <v>2000</v>
      </c>
      <c r="W12" s="168">
        <v>250</v>
      </c>
      <c r="X12" s="168">
        <v>200</v>
      </c>
      <c r="Y12" s="168">
        <v>150</v>
      </c>
      <c r="Z12" s="168">
        <v>100</v>
      </c>
      <c r="AA12" s="168">
        <v>150</v>
      </c>
      <c r="AB12" s="93">
        <v>100</v>
      </c>
      <c r="AC12" s="174">
        <f t="shared" si="4"/>
        <v>0</v>
      </c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175">
        <f t="shared" si="5"/>
        <v>0</v>
      </c>
      <c r="AT12" s="174">
        <f t="shared" si="6"/>
        <v>0</v>
      </c>
      <c r="AU12" s="174">
        <f t="shared" si="7"/>
        <v>2950</v>
      </c>
      <c r="AV12" s="99">
        <v>549.9</v>
      </c>
      <c r="AW12" s="106"/>
      <c r="AX12" s="106"/>
      <c r="AY12" s="106"/>
      <c r="AZ12" s="106"/>
      <c r="BA12" s="174">
        <f t="shared" si="8"/>
        <v>2400.1</v>
      </c>
      <c r="BB12" s="178"/>
      <c r="BC12" s="180"/>
      <c r="BD12" s="163" t="str">
        <f t="shared" si="9"/>
        <v>正确</v>
      </c>
    </row>
    <row r="13" s="6" customFormat="1" ht="33" customHeight="1" spans="1:56">
      <c r="A13" s="59">
        <f t="shared" si="1"/>
        <v>9</v>
      </c>
      <c r="B13" s="198" t="s">
        <v>807</v>
      </c>
      <c r="C13" s="188" t="s">
        <v>804</v>
      </c>
      <c r="D13" s="197">
        <v>45778</v>
      </c>
      <c r="E13" s="199" t="s">
        <v>92</v>
      </c>
      <c r="F13" s="125">
        <f t="shared" si="2"/>
        <v>30</v>
      </c>
      <c r="G13" s="192" t="s">
        <v>75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64">
        <f t="shared" si="3"/>
        <v>0</v>
      </c>
      <c r="T13" s="170"/>
      <c r="U13" s="80">
        <v>2950</v>
      </c>
      <c r="V13" s="167">
        <v>2000</v>
      </c>
      <c r="W13" s="168">
        <v>250</v>
      </c>
      <c r="X13" s="168">
        <v>200</v>
      </c>
      <c r="Y13" s="168">
        <v>150</v>
      </c>
      <c r="Z13" s="168">
        <v>100</v>
      </c>
      <c r="AA13" s="168">
        <v>150</v>
      </c>
      <c r="AB13" s="93">
        <v>100</v>
      </c>
      <c r="AC13" s="174">
        <f t="shared" si="4"/>
        <v>0</v>
      </c>
      <c r="AD13" s="93"/>
      <c r="AE13" s="93"/>
      <c r="AF13" s="93"/>
      <c r="AG13" s="93"/>
      <c r="AH13" s="93"/>
      <c r="AI13" s="93">
        <v>100</v>
      </c>
      <c r="AJ13" s="93"/>
      <c r="AK13" s="93"/>
      <c r="AL13" s="93"/>
      <c r="AM13" s="93"/>
      <c r="AN13" s="93"/>
      <c r="AO13" s="93"/>
      <c r="AP13" s="93"/>
      <c r="AQ13" s="93"/>
      <c r="AR13" s="93"/>
      <c r="AS13" s="175">
        <f t="shared" si="5"/>
        <v>0</v>
      </c>
      <c r="AT13" s="174">
        <f t="shared" si="6"/>
        <v>0</v>
      </c>
      <c r="AU13" s="174">
        <f t="shared" si="7"/>
        <v>3050</v>
      </c>
      <c r="AV13" s="99"/>
      <c r="AW13" s="106"/>
      <c r="AX13" s="106"/>
      <c r="AY13" s="106"/>
      <c r="AZ13" s="106"/>
      <c r="BA13" s="174">
        <f t="shared" si="8"/>
        <v>3050</v>
      </c>
      <c r="BB13" s="178"/>
      <c r="BC13" s="180" t="s">
        <v>808</v>
      </c>
      <c r="BD13" s="163" t="str">
        <f t="shared" si="9"/>
        <v>正确</v>
      </c>
    </row>
    <row r="14" s="6" customFormat="1" ht="33" customHeight="1" spans="1:56">
      <c r="A14" s="59">
        <f t="shared" si="1"/>
        <v>10</v>
      </c>
      <c r="B14" s="200" t="s">
        <v>809</v>
      </c>
      <c r="C14" s="188" t="s">
        <v>804</v>
      </c>
      <c r="D14" s="197">
        <v>45778</v>
      </c>
      <c r="E14" s="199" t="s">
        <v>92</v>
      </c>
      <c r="F14" s="125">
        <f t="shared" si="2"/>
        <v>30</v>
      </c>
      <c r="G14" s="192" t="s">
        <v>75</v>
      </c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64">
        <f t="shared" si="3"/>
        <v>0</v>
      </c>
      <c r="T14" s="170"/>
      <c r="U14" s="80">
        <v>2950</v>
      </c>
      <c r="V14" s="167">
        <v>2000</v>
      </c>
      <c r="W14" s="168">
        <v>250</v>
      </c>
      <c r="X14" s="168">
        <v>200</v>
      </c>
      <c r="Y14" s="168">
        <v>150</v>
      </c>
      <c r="Z14" s="168">
        <v>100</v>
      </c>
      <c r="AA14" s="168">
        <v>150</v>
      </c>
      <c r="AB14" s="93">
        <v>100</v>
      </c>
      <c r="AC14" s="174">
        <f t="shared" si="4"/>
        <v>0</v>
      </c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175">
        <f t="shared" si="5"/>
        <v>0</v>
      </c>
      <c r="AT14" s="174">
        <f t="shared" si="6"/>
        <v>0</v>
      </c>
      <c r="AU14" s="174">
        <f t="shared" si="7"/>
        <v>2950</v>
      </c>
      <c r="AV14" s="99"/>
      <c r="AW14" s="106"/>
      <c r="AX14" s="106"/>
      <c r="AY14" s="106"/>
      <c r="AZ14" s="106"/>
      <c r="BA14" s="174">
        <f t="shared" si="8"/>
        <v>2950</v>
      </c>
      <c r="BB14" s="178"/>
      <c r="BC14" s="180"/>
      <c r="BD14" s="163" t="str">
        <f t="shared" si="9"/>
        <v>正确</v>
      </c>
    </row>
    <row r="15" s="6" customFormat="1" ht="33" customHeight="1" spans="1:56">
      <c r="A15" s="59">
        <f t="shared" si="1"/>
        <v>11</v>
      </c>
      <c r="B15" s="198" t="s">
        <v>810</v>
      </c>
      <c r="C15" s="188" t="s">
        <v>811</v>
      </c>
      <c r="D15" s="197">
        <v>45778</v>
      </c>
      <c r="E15" s="199" t="s">
        <v>92</v>
      </c>
      <c r="F15" s="125">
        <f t="shared" si="2"/>
        <v>30</v>
      </c>
      <c r="G15" s="192" t="s">
        <v>75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64">
        <f t="shared" si="3"/>
        <v>0</v>
      </c>
      <c r="T15" s="170"/>
      <c r="U15" s="80">
        <v>4050</v>
      </c>
      <c r="V15" s="167">
        <v>2700</v>
      </c>
      <c r="W15" s="168">
        <v>500</v>
      </c>
      <c r="X15" s="168">
        <v>200</v>
      </c>
      <c r="Y15" s="168">
        <v>200</v>
      </c>
      <c r="Z15" s="168">
        <v>200</v>
      </c>
      <c r="AA15" s="168">
        <v>150</v>
      </c>
      <c r="AB15" s="93">
        <v>100</v>
      </c>
      <c r="AC15" s="174">
        <f t="shared" si="4"/>
        <v>0</v>
      </c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175">
        <f t="shared" si="5"/>
        <v>0</v>
      </c>
      <c r="AT15" s="174">
        <f t="shared" si="6"/>
        <v>0</v>
      </c>
      <c r="AU15" s="174">
        <f t="shared" si="7"/>
        <v>4050</v>
      </c>
      <c r="AV15" s="99"/>
      <c r="AW15" s="106"/>
      <c r="AX15" s="106"/>
      <c r="AY15" s="106"/>
      <c r="AZ15" s="106"/>
      <c r="BA15" s="174">
        <f t="shared" si="8"/>
        <v>4050</v>
      </c>
      <c r="BB15" s="178"/>
      <c r="BC15" s="180"/>
      <c r="BD15" s="163" t="str">
        <f t="shared" si="9"/>
        <v>正确</v>
      </c>
    </row>
    <row r="16" s="6" customFormat="1" ht="33" customHeight="1" spans="1:56">
      <c r="A16" s="59">
        <f t="shared" si="1"/>
        <v>12</v>
      </c>
      <c r="B16" s="198" t="s">
        <v>812</v>
      </c>
      <c r="C16" s="188" t="s">
        <v>811</v>
      </c>
      <c r="D16" s="197">
        <v>45778</v>
      </c>
      <c r="E16" s="201" t="s">
        <v>92</v>
      </c>
      <c r="F16" s="125">
        <f t="shared" si="2"/>
        <v>30</v>
      </c>
      <c r="G16" s="192" t="s">
        <v>75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64">
        <f t="shared" si="3"/>
        <v>0</v>
      </c>
      <c r="T16" s="170"/>
      <c r="U16" s="80">
        <v>4000</v>
      </c>
      <c r="V16" s="167">
        <v>2700</v>
      </c>
      <c r="W16" s="168">
        <v>500</v>
      </c>
      <c r="X16" s="168">
        <v>200</v>
      </c>
      <c r="Y16" s="168">
        <v>200</v>
      </c>
      <c r="Z16" s="168">
        <v>200</v>
      </c>
      <c r="AA16" s="168">
        <v>100</v>
      </c>
      <c r="AB16" s="93">
        <v>100</v>
      </c>
      <c r="AC16" s="174">
        <f t="shared" si="4"/>
        <v>0</v>
      </c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175">
        <f t="shared" si="5"/>
        <v>0</v>
      </c>
      <c r="AT16" s="174">
        <f t="shared" si="6"/>
        <v>0</v>
      </c>
      <c r="AU16" s="174">
        <f t="shared" si="7"/>
        <v>4000</v>
      </c>
      <c r="AV16" s="99"/>
      <c r="AW16" s="106"/>
      <c r="AX16" s="106"/>
      <c r="AY16" s="106"/>
      <c r="AZ16" s="106"/>
      <c r="BA16" s="174">
        <f t="shared" si="8"/>
        <v>4000</v>
      </c>
      <c r="BB16" s="178"/>
      <c r="BC16" s="180"/>
      <c r="BD16" s="163" t="str">
        <f t="shared" si="9"/>
        <v>正确</v>
      </c>
    </row>
    <row r="17" s="6" customFormat="1" ht="33" customHeight="1" spans="1:56">
      <c r="A17" s="59">
        <f t="shared" si="1"/>
        <v>13</v>
      </c>
      <c r="B17" s="198" t="s">
        <v>813</v>
      </c>
      <c r="C17" s="188" t="s">
        <v>811</v>
      </c>
      <c r="D17" s="197">
        <v>45778</v>
      </c>
      <c r="E17" s="201" t="s">
        <v>92</v>
      </c>
      <c r="F17" s="125">
        <f t="shared" si="2"/>
        <v>30</v>
      </c>
      <c r="G17" s="192" t="s">
        <v>75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64">
        <f t="shared" si="3"/>
        <v>0</v>
      </c>
      <c r="T17" s="170"/>
      <c r="U17" s="80">
        <v>3800</v>
      </c>
      <c r="V17" s="167">
        <v>2500</v>
      </c>
      <c r="W17" s="168">
        <v>500</v>
      </c>
      <c r="X17" s="168">
        <v>200</v>
      </c>
      <c r="Y17" s="168">
        <v>200</v>
      </c>
      <c r="Z17" s="168">
        <v>200</v>
      </c>
      <c r="AA17" s="168">
        <v>100</v>
      </c>
      <c r="AB17" s="93">
        <v>100</v>
      </c>
      <c r="AC17" s="174">
        <f t="shared" si="4"/>
        <v>0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175">
        <f t="shared" si="5"/>
        <v>0</v>
      </c>
      <c r="AT17" s="174">
        <f t="shared" si="6"/>
        <v>0</v>
      </c>
      <c r="AU17" s="174">
        <f t="shared" si="7"/>
        <v>3800</v>
      </c>
      <c r="AV17" s="99"/>
      <c r="AW17" s="106"/>
      <c r="AX17" s="106"/>
      <c r="AY17" s="106"/>
      <c r="AZ17" s="106"/>
      <c r="BA17" s="174">
        <f t="shared" si="8"/>
        <v>3800</v>
      </c>
      <c r="BB17" s="178"/>
      <c r="BC17" s="180"/>
      <c r="BD17" s="163" t="str">
        <f t="shared" si="9"/>
        <v>正确</v>
      </c>
    </row>
    <row r="18" s="6" customFormat="1" ht="33" customHeight="1" spans="1:56">
      <c r="A18" s="59">
        <f t="shared" si="1"/>
        <v>14</v>
      </c>
      <c r="B18" s="202" t="s">
        <v>814</v>
      </c>
      <c r="C18" s="203" t="s">
        <v>731</v>
      </c>
      <c r="D18" s="204">
        <v>45778</v>
      </c>
      <c r="E18" s="205" t="s">
        <v>92</v>
      </c>
      <c r="F18" s="125">
        <f t="shared" si="2"/>
        <v>30</v>
      </c>
      <c r="G18" s="192" t="s">
        <v>75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64">
        <f t="shared" si="3"/>
        <v>0</v>
      </c>
      <c r="T18" s="170"/>
      <c r="U18" s="80">
        <v>3800</v>
      </c>
      <c r="V18" s="167">
        <v>2500</v>
      </c>
      <c r="W18" s="168">
        <v>300</v>
      </c>
      <c r="X18" s="168">
        <v>200</v>
      </c>
      <c r="Y18" s="168">
        <v>300</v>
      </c>
      <c r="Z18" s="168">
        <v>150</v>
      </c>
      <c r="AA18" s="168">
        <v>200</v>
      </c>
      <c r="AB18" s="93">
        <v>150</v>
      </c>
      <c r="AC18" s="174">
        <f t="shared" si="4"/>
        <v>0</v>
      </c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175">
        <f t="shared" si="5"/>
        <v>0</v>
      </c>
      <c r="AT18" s="174">
        <f t="shared" si="6"/>
        <v>0</v>
      </c>
      <c r="AU18" s="174">
        <f t="shared" si="7"/>
        <v>3800</v>
      </c>
      <c r="AV18" s="99"/>
      <c r="AW18" s="106"/>
      <c r="AX18" s="106"/>
      <c r="AY18" s="106"/>
      <c r="AZ18" s="106"/>
      <c r="BA18" s="174">
        <f t="shared" si="8"/>
        <v>3800</v>
      </c>
      <c r="BB18" s="178"/>
      <c r="BC18" s="180"/>
      <c r="BD18" s="163" t="str">
        <f t="shared" si="9"/>
        <v>正确</v>
      </c>
    </row>
    <row r="19" s="6" customFormat="1" ht="33" customHeight="1" spans="1:56">
      <c r="A19" s="59">
        <f t="shared" si="1"/>
        <v>15</v>
      </c>
      <c r="B19" s="202" t="s">
        <v>815</v>
      </c>
      <c r="C19" s="203" t="s">
        <v>731</v>
      </c>
      <c r="D19" s="206">
        <v>45789</v>
      </c>
      <c r="E19" s="205" t="s">
        <v>92</v>
      </c>
      <c r="F19" s="125">
        <f t="shared" si="2"/>
        <v>30</v>
      </c>
      <c r="G19" s="192" t="s">
        <v>75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64">
        <f t="shared" si="3"/>
        <v>0</v>
      </c>
      <c r="T19" s="170"/>
      <c r="U19" s="80">
        <v>3800</v>
      </c>
      <c r="V19" s="167">
        <v>2500</v>
      </c>
      <c r="W19" s="168">
        <v>300</v>
      </c>
      <c r="X19" s="168">
        <v>200</v>
      </c>
      <c r="Y19" s="168">
        <v>300</v>
      </c>
      <c r="Z19" s="168">
        <v>150</v>
      </c>
      <c r="AA19" s="168">
        <v>200</v>
      </c>
      <c r="AB19" s="93">
        <v>150</v>
      </c>
      <c r="AC19" s="174">
        <f t="shared" si="4"/>
        <v>0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175">
        <f t="shared" si="5"/>
        <v>0</v>
      </c>
      <c r="AT19" s="174">
        <f t="shared" si="6"/>
        <v>0</v>
      </c>
      <c r="AU19" s="174">
        <f t="shared" si="7"/>
        <v>3800</v>
      </c>
      <c r="AV19" s="99"/>
      <c r="AW19" s="106"/>
      <c r="AX19" s="106"/>
      <c r="AY19" s="106"/>
      <c r="AZ19" s="106"/>
      <c r="BA19" s="174">
        <f t="shared" si="8"/>
        <v>3800</v>
      </c>
      <c r="BB19" s="178"/>
      <c r="BC19" s="180"/>
      <c r="BD19" s="163" t="str">
        <f t="shared" si="9"/>
        <v>正确</v>
      </c>
    </row>
    <row r="20" s="6" customFormat="1" ht="33" customHeight="1" spans="1:56">
      <c r="A20" s="59">
        <f t="shared" si="1"/>
        <v>16</v>
      </c>
      <c r="B20" s="207" t="s">
        <v>816</v>
      </c>
      <c r="C20" s="203" t="s">
        <v>731</v>
      </c>
      <c r="D20" s="204">
        <v>45803</v>
      </c>
      <c r="E20" s="205" t="s">
        <v>92</v>
      </c>
      <c r="F20" s="125">
        <f t="shared" si="2"/>
        <v>30</v>
      </c>
      <c r="G20" s="192" t="s">
        <v>75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64">
        <f t="shared" si="3"/>
        <v>0</v>
      </c>
      <c r="T20" s="170"/>
      <c r="U20" s="80">
        <v>3800</v>
      </c>
      <c r="V20" s="167">
        <v>2500</v>
      </c>
      <c r="W20" s="168">
        <v>300</v>
      </c>
      <c r="X20" s="168">
        <v>200</v>
      </c>
      <c r="Y20" s="168">
        <v>300</v>
      </c>
      <c r="Z20" s="168">
        <v>150</v>
      </c>
      <c r="AA20" s="168">
        <v>200</v>
      </c>
      <c r="AB20" s="93">
        <v>150</v>
      </c>
      <c r="AC20" s="174">
        <f t="shared" si="4"/>
        <v>0</v>
      </c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175">
        <f t="shared" si="5"/>
        <v>0</v>
      </c>
      <c r="AT20" s="174">
        <f t="shared" si="6"/>
        <v>0</v>
      </c>
      <c r="AU20" s="174">
        <f t="shared" si="7"/>
        <v>3800</v>
      </c>
      <c r="AV20" s="99"/>
      <c r="AW20" s="106"/>
      <c r="AX20" s="106"/>
      <c r="AY20" s="106"/>
      <c r="AZ20" s="106"/>
      <c r="BA20" s="174">
        <f t="shared" si="8"/>
        <v>3800</v>
      </c>
      <c r="BB20" s="178"/>
      <c r="BC20" s="180"/>
      <c r="BD20" s="163" t="str">
        <f t="shared" si="9"/>
        <v>正确</v>
      </c>
    </row>
    <row r="21" s="6" customFormat="1" ht="33" customHeight="1" spans="1:56">
      <c r="A21" s="59">
        <f t="shared" si="1"/>
        <v>17</v>
      </c>
      <c r="B21" s="198"/>
      <c r="C21" s="47"/>
      <c r="D21" s="154"/>
      <c r="E21" s="60"/>
      <c r="F21" s="125">
        <f t="shared" si="2"/>
        <v>30</v>
      </c>
      <c r="G21" s="57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64">
        <f t="shared" si="3"/>
        <v>0</v>
      </c>
      <c r="T21" s="170"/>
      <c r="U21" s="80"/>
      <c r="V21" s="167"/>
      <c r="W21" s="168"/>
      <c r="X21" s="168"/>
      <c r="Y21" s="168"/>
      <c r="Z21" s="168"/>
      <c r="AA21" s="168"/>
      <c r="AB21" s="93"/>
      <c r="AC21" s="174">
        <f t="shared" si="4"/>
        <v>0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175">
        <f t="shared" si="5"/>
        <v>0</v>
      </c>
      <c r="AT21" s="174">
        <f t="shared" si="6"/>
        <v>0</v>
      </c>
      <c r="AU21" s="174">
        <f t="shared" si="7"/>
        <v>0</v>
      </c>
      <c r="AV21" s="99"/>
      <c r="AW21" s="106"/>
      <c r="AX21" s="106"/>
      <c r="AY21" s="106"/>
      <c r="AZ21" s="106"/>
      <c r="BA21" s="174">
        <f t="shared" si="8"/>
        <v>0</v>
      </c>
      <c r="BB21" s="178"/>
      <c r="BC21" s="180"/>
      <c r="BD21" s="163" t="str">
        <f t="shared" si="9"/>
        <v>正确</v>
      </c>
    </row>
    <row r="22" s="6" customFormat="1" ht="33" customHeight="1" spans="1:56">
      <c r="A22" s="59">
        <f t="shared" si="1"/>
        <v>18</v>
      </c>
      <c r="B22" s="198"/>
      <c r="C22" s="47"/>
      <c r="D22" s="154"/>
      <c r="E22" s="60"/>
      <c r="F22" s="125">
        <f t="shared" si="2"/>
        <v>30</v>
      </c>
      <c r="G22" s="57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64">
        <f t="shared" si="3"/>
        <v>0</v>
      </c>
      <c r="T22" s="170"/>
      <c r="U22" s="80"/>
      <c r="V22" s="167"/>
      <c r="W22" s="168"/>
      <c r="X22" s="168"/>
      <c r="Y22" s="168"/>
      <c r="Z22" s="168"/>
      <c r="AA22" s="168"/>
      <c r="AB22" s="93"/>
      <c r="AC22" s="174">
        <f t="shared" si="4"/>
        <v>0</v>
      </c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175">
        <f t="shared" si="5"/>
        <v>0</v>
      </c>
      <c r="AT22" s="174">
        <f t="shared" si="6"/>
        <v>0</v>
      </c>
      <c r="AU22" s="174">
        <f t="shared" si="7"/>
        <v>0</v>
      </c>
      <c r="AV22" s="99"/>
      <c r="AW22" s="106"/>
      <c r="AX22" s="106"/>
      <c r="AY22" s="106"/>
      <c r="AZ22" s="106"/>
      <c r="BA22" s="174">
        <f t="shared" si="8"/>
        <v>0</v>
      </c>
      <c r="BB22" s="178"/>
      <c r="BC22" s="180"/>
      <c r="BD22" s="163" t="str">
        <f t="shared" si="9"/>
        <v>正确</v>
      </c>
    </row>
    <row r="23" s="6" customFormat="1" ht="33" customHeight="1" spans="1:56">
      <c r="A23" s="59">
        <f t="shared" si="1"/>
        <v>19</v>
      </c>
      <c r="B23" s="198"/>
      <c r="C23" s="47"/>
      <c r="D23" s="154"/>
      <c r="E23" s="60"/>
      <c r="F23" s="125">
        <f t="shared" si="2"/>
        <v>30</v>
      </c>
      <c r="G23" s="57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64">
        <f t="shared" si="3"/>
        <v>0</v>
      </c>
      <c r="T23" s="170"/>
      <c r="U23" s="80"/>
      <c r="V23" s="167"/>
      <c r="W23" s="168"/>
      <c r="X23" s="168"/>
      <c r="Y23" s="168"/>
      <c r="Z23" s="168"/>
      <c r="AA23" s="168"/>
      <c r="AB23" s="93"/>
      <c r="AC23" s="174">
        <f t="shared" si="4"/>
        <v>0</v>
      </c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175">
        <f t="shared" si="5"/>
        <v>0</v>
      </c>
      <c r="AT23" s="174">
        <f t="shared" si="6"/>
        <v>0</v>
      </c>
      <c r="AU23" s="174">
        <f t="shared" si="7"/>
        <v>0</v>
      </c>
      <c r="AV23" s="99"/>
      <c r="AW23" s="106"/>
      <c r="AX23" s="106"/>
      <c r="AY23" s="106"/>
      <c r="AZ23" s="106"/>
      <c r="BA23" s="174">
        <f t="shared" si="8"/>
        <v>0</v>
      </c>
      <c r="BB23" s="178"/>
      <c r="BC23" s="180"/>
      <c r="BD23" s="163" t="str">
        <f t="shared" si="9"/>
        <v>正确</v>
      </c>
    </row>
    <row r="24" s="6" customFormat="1" ht="33" customHeight="1" spans="1:56">
      <c r="A24" s="59">
        <f t="shared" si="1"/>
        <v>20</v>
      </c>
      <c r="B24" s="198"/>
      <c r="C24" s="47"/>
      <c r="D24" s="154"/>
      <c r="E24" s="60"/>
      <c r="F24" s="125">
        <f t="shared" si="2"/>
        <v>30</v>
      </c>
      <c r="G24" s="57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64">
        <f t="shared" si="3"/>
        <v>0</v>
      </c>
      <c r="T24" s="170"/>
      <c r="U24" s="80"/>
      <c r="V24" s="167"/>
      <c r="W24" s="168"/>
      <c r="X24" s="168"/>
      <c r="Y24" s="168"/>
      <c r="Z24" s="168"/>
      <c r="AA24" s="168"/>
      <c r="AB24" s="93"/>
      <c r="AC24" s="174">
        <f t="shared" si="4"/>
        <v>0</v>
      </c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175">
        <f t="shared" si="5"/>
        <v>0</v>
      </c>
      <c r="AT24" s="174">
        <f t="shared" si="6"/>
        <v>0</v>
      </c>
      <c r="AU24" s="174">
        <f t="shared" si="7"/>
        <v>0</v>
      </c>
      <c r="AV24" s="99"/>
      <c r="AW24" s="106"/>
      <c r="AX24" s="106"/>
      <c r="AY24" s="106"/>
      <c r="AZ24" s="106"/>
      <c r="BA24" s="174">
        <f t="shared" si="8"/>
        <v>0</v>
      </c>
      <c r="BB24" s="178"/>
      <c r="BC24" s="180"/>
      <c r="BD24" s="163" t="str">
        <f t="shared" si="9"/>
        <v>正确</v>
      </c>
    </row>
    <row r="25" s="6" customFormat="1" ht="33" customHeight="1" spans="1:56">
      <c r="A25" s="59">
        <f t="shared" si="1"/>
        <v>21</v>
      </c>
      <c r="B25" s="198"/>
      <c r="C25" s="47"/>
      <c r="D25" s="154"/>
      <c r="E25" s="60"/>
      <c r="F25" s="125">
        <f t="shared" si="2"/>
        <v>30</v>
      </c>
      <c r="G25" s="57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64">
        <f t="shared" si="3"/>
        <v>0</v>
      </c>
      <c r="T25" s="170"/>
      <c r="U25" s="80"/>
      <c r="V25" s="167"/>
      <c r="W25" s="168"/>
      <c r="X25" s="168"/>
      <c r="Y25" s="168"/>
      <c r="Z25" s="168"/>
      <c r="AA25" s="168"/>
      <c r="AB25" s="93"/>
      <c r="AC25" s="174">
        <f t="shared" si="4"/>
        <v>0</v>
      </c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175">
        <f t="shared" si="5"/>
        <v>0</v>
      </c>
      <c r="AT25" s="174">
        <f t="shared" si="6"/>
        <v>0</v>
      </c>
      <c r="AU25" s="174">
        <f t="shared" si="7"/>
        <v>0</v>
      </c>
      <c r="AV25" s="99"/>
      <c r="AW25" s="106"/>
      <c r="AX25" s="106"/>
      <c r="AY25" s="106"/>
      <c r="AZ25" s="106"/>
      <c r="BA25" s="174">
        <f t="shared" si="8"/>
        <v>0</v>
      </c>
      <c r="BB25" s="178"/>
      <c r="BC25" s="180"/>
      <c r="BD25" s="163" t="str">
        <f t="shared" si="9"/>
        <v>正确</v>
      </c>
    </row>
    <row r="26" s="6" customFormat="1" ht="33" customHeight="1" spans="1:56">
      <c r="A26" s="59">
        <f t="shared" si="1"/>
        <v>22</v>
      </c>
      <c r="B26" s="198"/>
      <c r="C26" s="47"/>
      <c r="D26" s="154"/>
      <c r="E26" s="60"/>
      <c r="F26" s="125">
        <f t="shared" si="2"/>
        <v>30</v>
      </c>
      <c r="G26" s="57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64">
        <f t="shared" si="3"/>
        <v>0</v>
      </c>
      <c r="T26" s="170"/>
      <c r="U26" s="80"/>
      <c r="V26" s="167"/>
      <c r="W26" s="168"/>
      <c r="X26" s="168"/>
      <c r="Y26" s="168"/>
      <c r="Z26" s="168"/>
      <c r="AA26" s="168"/>
      <c r="AB26" s="93"/>
      <c r="AC26" s="174">
        <f t="shared" si="4"/>
        <v>0</v>
      </c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175">
        <f t="shared" si="5"/>
        <v>0</v>
      </c>
      <c r="AT26" s="174">
        <f t="shared" si="6"/>
        <v>0</v>
      </c>
      <c r="AU26" s="174">
        <f t="shared" si="7"/>
        <v>0</v>
      </c>
      <c r="AV26" s="99"/>
      <c r="AW26" s="106"/>
      <c r="AX26" s="106"/>
      <c r="AY26" s="106"/>
      <c r="AZ26" s="106"/>
      <c r="BA26" s="174">
        <f t="shared" si="8"/>
        <v>0</v>
      </c>
      <c r="BB26" s="178"/>
      <c r="BC26" s="180"/>
      <c r="BD26" s="163" t="str">
        <f t="shared" si="9"/>
        <v>正确</v>
      </c>
    </row>
    <row r="27" s="6" customFormat="1" ht="33" customHeight="1" spans="1:56">
      <c r="A27" s="59">
        <f t="shared" si="1"/>
        <v>23</v>
      </c>
      <c r="B27" s="198"/>
      <c r="C27" s="47"/>
      <c r="D27" s="154"/>
      <c r="E27" s="60"/>
      <c r="F27" s="125">
        <f t="shared" si="2"/>
        <v>30</v>
      </c>
      <c r="G27" s="57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64">
        <f t="shared" si="3"/>
        <v>0</v>
      </c>
      <c r="T27" s="170"/>
      <c r="U27" s="80"/>
      <c r="V27" s="167"/>
      <c r="W27" s="168"/>
      <c r="X27" s="168"/>
      <c r="Y27" s="168"/>
      <c r="Z27" s="168"/>
      <c r="AA27" s="168"/>
      <c r="AB27" s="93"/>
      <c r="AC27" s="174">
        <f t="shared" si="4"/>
        <v>0</v>
      </c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175">
        <f t="shared" si="5"/>
        <v>0</v>
      </c>
      <c r="AT27" s="174">
        <f t="shared" si="6"/>
        <v>0</v>
      </c>
      <c r="AU27" s="174">
        <f t="shared" si="7"/>
        <v>0</v>
      </c>
      <c r="AV27" s="99"/>
      <c r="AW27" s="106"/>
      <c r="AX27" s="106"/>
      <c r="AY27" s="106"/>
      <c r="AZ27" s="106"/>
      <c r="BA27" s="174">
        <f t="shared" si="8"/>
        <v>0</v>
      </c>
      <c r="BB27" s="178"/>
      <c r="BC27" s="180"/>
      <c r="BD27" s="163" t="str">
        <f t="shared" si="9"/>
        <v>正确</v>
      </c>
    </row>
    <row r="28" s="6" customFormat="1" ht="33" customHeight="1" spans="1:56">
      <c r="A28" s="59">
        <f t="shared" si="1"/>
        <v>24</v>
      </c>
      <c r="B28" s="198"/>
      <c r="C28" s="47"/>
      <c r="D28" s="154"/>
      <c r="E28" s="60"/>
      <c r="F28" s="125">
        <f t="shared" si="2"/>
        <v>30</v>
      </c>
      <c r="G28" s="57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64">
        <f t="shared" si="3"/>
        <v>0</v>
      </c>
      <c r="T28" s="170"/>
      <c r="U28" s="80"/>
      <c r="V28" s="167"/>
      <c r="W28" s="168"/>
      <c r="X28" s="168"/>
      <c r="Y28" s="168"/>
      <c r="Z28" s="168"/>
      <c r="AA28" s="168"/>
      <c r="AB28" s="93"/>
      <c r="AC28" s="174">
        <f t="shared" si="4"/>
        <v>0</v>
      </c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175">
        <f t="shared" si="5"/>
        <v>0</v>
      </c>
      <c r="AT28" s="174">
        <f t="shared" si="6"/>
        <v>0</v>
      </c>
      <c r="AU28" s="174">
        <f t="shared" si="7"/>
        <v>0</v>
      </c>
      <c r="AV28" s="99"/>
      <c r="AW28" s="106"/>
      <c r="AX28" s="106"/>
      <c r="AY28" s="106"/>
      <c r="AZ28" s="106"/>
      <c r="BA28" s="174">
        <f t="shared" si="8"/>
        <v>0</v>
      </c>
      <c r="BB28" s="178"/>
      <c r="BC28" s="180"/>
      <c r="BD28" s="163" t="str">
        <f t="shared" si="9"/>
        <v>正确</v>
      </c>
    </row>
    <row r="29" s="6" customFormat="1" ht="33" customHeight="1" spans="1:56">
      <c r="A29" s="59">
        <f t="shared" si="1"/>
        <v>25</v>
      </c>
      <c r="B29" s="198"/>
      <c r="C29" s="47"/>
      <c r="D29" s="154"/>
      <c r="E29" s="60"/>
      <c r="F29" s="125">
        <f t="shared" si="2"/>
        <v>30</v>
      </c>
      <c r="G29" s="57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64">
        <f t="shared" si="3"/>
        <v>0</v>
      </c>
      <c r="T29" s="170"/>
      <c r="U29" s="80"/>
      <c r="V29" s="167"/>
      <c r="W29" s="168"/>
      <c r="X29" s="168"/>
      <c r="Y29" s="168"/>
      <c r="Z29" s="168"/>
      <c r="AA29" s="168"/>
      <c r="AB29" s="93"/>
      <c r="AC29" s="174">
        <f t="shared" si="4"/>
        <v>0</v>
      </c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175">
        <f t="shared" si="5"/>
        <v>0</v>
      </c>
      <c r="AT29" s="174">
        <f t="shared" si="6"/>
        <v>0</v>
      </c>
      <c r="AU29" s="174">
        <f t="shared" si="7"/>
        <v>0</v>
      </c>
      <c r="AV29" s="99"/>
      <c r="AW29" s="106"/>
      <c r="AX29" s="106"/>
      <c r="AY29" s="106"/>
      <c r="AZ29" s="106"/>
      <c r="BA29" s="174">
        <f t="shared" si="8"/>
        <v>0</v>
      </c>
      <c r="BB29" s="178"/>
      <c r="BC29" s="180"/>
      <c r="BD29" s="163" t="str">
        <f t="shared" si="9"/>
        <v>正确</v>
      </c>
    </row>
    <row r="30" s="6" customFormat="1" ht="33" customHeight="1" spans="1:56">
      <c r="A30" s="59">
        <f t="shared" si="1"/>
        <v>26</v>
      </c>
      <c r="B30" s="198"/>
      <c r="C30" s="47"/>
      <c r="D30" s="154"/>
      <c r="E30" s="60"/>
      <c r="F30" s="125">
        <f t="shared" si="2"/>
        <v>30</v>
      </c>
      <c r="G30" s="57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64">
        <f t="shared" si="3"/>
        <v>0</v>
      </c>
      <c r="T30" s="170"/>
      <c r="U30" s="80"/>
      <c r="V30" s="167"/>
      <c r="W30" s="168"/>
      <c r="X30" s="168"/>
      <c r="Y30" s="168"/>
      <c r="Z30" s="168"/>
      <c r="AA30" s="168"/>
      <c r="AB30" s="93"/>
      <c r="AC30" s="174">
        <f t="shared" si="4"/>
        <v>0</v>
      </c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175">
        <f t="shared" si="5"/>
        <v>0</v>
      </c>
      <c r="AT30" s="174">
        <f t="shared" si="6"/>
        <v>0</v>
      </c>
      <c r="AU30" s="174">
        <f t="shared" si="7"/>
        <v>0</v>
      </c>
      <c r="AV30" s="99"/>
      <c r="AW30" s="106"/>
      <c r="AX30" s="106"/>
      <c r="AY30" s="106"/>
      <c r="AZ30" s="106"/>
      <c r="BA30" s="174">
        <f t="shared" si="8"/>
        <v>0</v>
      </c>
      <c r="BB30" s="178"/>
      <c r="BC30" s="180"/>
      <c r="BD30" s="163" t="str">
        <f t="shared" si="9"/>
        <v>正确</v>
      </c>
    </row>
    <row r="31" s="6" customFormat="1" ht="33" customHeight="1" spans="1:56">
      <c r="A31" s="59">
        <f t="shared" si="1"/>
        <v>27</v>
      </c>
      <c r="B31" s="198"/>
      <c r="C31" s="47"/>
      <c r="D31" s="154"/>
      <c r="E31" s="60"/>
      <c r="F31" s="125">
        <f t="shared" si="2"/>
        <v>30</v>
      </c>
      <c r="G31" s="57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64">
        <f t="shared" si="3"/>
        <v>0</v>
      </c>
      <c r="T31" s="170"/>
      <c r="U31" s="80"/>
      <c r="V31" s="167"/>
      <c r="W31" s="168"/>
      <c r="X31" s="168"/>
      <c r="Y31" s="168"/>
      <c r="Z31" s="168"/>
      <c r="AA31" s="168"/>
      <c r="AB31" s="93"/>
      <c r="AC31" s="174">
        <f t="shared" si="4"/>
        <v>0</v>
      </c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175">
        <f t="shared" si="5"/>
        <v>0</v>
      </c>
      <c r="AT31" s="174">
        <f t="shared" si="6"/>
        <v>0</v>
      </c>
      <c r="AU31" s="174">
        <f t="shared" si="7"/>
        <v>0</v>
      </c>
      <c r="AV31" s="99"/>
      <c r="AW31" s="106"/>
      <c r="AX31" s="106"/>
      <c r="AY31" s="106"/>
      <c r="AZ31" s="106"/>
      <c r="BA31" s="174">
        <f t="shared" si="8"/>
        <v>0</v>
      </c>
      <c r="BB31" s="178"/>
      <c r="BC31" s="180"/>
      <c r="BD31" s="163" t="str">
        <f t="shared" si="9"/>
        <v>正确</v>
      </c>
    </row>
    <row r="32" s="6" customFormat="1" ht="33" customHeight="1" spans="1:56">
      <c r="A32" s="59">
        <f t="shared" si="1"/>
        <v>28</v>
      </c>
      <c r="B32" s="198"/>
      <c r="C32" s="47"/>
      <c r="D32" s="154"/>
      <c r="E32" s="60"/>
      <c r="F32" s="125">
        <f t="shared" si="2"/>
        <v>30</v>
      </c>
      <c r="G32" s="57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64">
        <f t="shared" si="3"/>
        <v>0</v>
      </c>
      <c r="T32" s="170"/>
      <c r="U32" s="80"/>
      <c r="V32" s="167"/>
      <c r="W32" s="168"/>
      <c r="X32" s="168"/>
      <c r="Y32" s="168"/>
      <c r="Z32" s="168"/>
      <c r="AA32" s="168"/>
      <c r="AB32" s="93"/>
      <c r="AC32" s="174">
        <f t="shared" si="4"/>
        <v>0</v>
      </c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175">
        <f t="shared" si="5"/>
        <v>0</v>
      </c>
      <c r="AT32" s="174">
        <f t="shared" si="6"/>
        <v>0</v>
      </c>
      <c r="AU32" s="174">
        <f t="shared" si="7"/>
        <v>0</v>
      </c>
      <c r="AV32" s="99"/>
      <c r="AW32" s="106"/>
      <c r="AX32" s="106"/>
      <c r="AY32" s="106"/>
      <c r="AZ32" s="106"/>
      <c r="BA32" s="174">
        <f t="shared" si="8"/>
        <v>0</v>
      </c>
      <c r="BB32" s="178"/>
      <c r="BC32" s="180"/>
      <c r="BD32" s="163" t="str">
        <f t="shared" si="9"/>
        <v>正确</v>
      </c>
    </row>
    <row r="33" s="6" customFormat="1" ht="33" customHeight="1" spans="1:56">
      <c r="A33" s="59">
        <f t="shared" si="1"/>
        <v>29</v>
      </c>
      <c r="B33" s="198"/>
      <c r="C33" s="47"/>
      <c r="D33" s="154"/>
      <c r="E33" s="60"/>
      <c r="F33" s="125">
        <f t="shared" si="2"/>
        <v>30</v>
      </c>
      <c r="G33" s="57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64">
        <f t="shared" si="3"/>
        <v>0</v>
      </c>
      <c r="T33" s="170"/>
      <c r="U33" s="80"/>
      <c r="V33" s="167"/>
      <c r="W33" s="168"/>
      <c r="X33" s="168"/>
      <c r="Y33" s="168"/>
      <c r="Z33" s="168"/>
      <c r="AA33" s="168"/>
      <c r="AB33" s="93"/>
      <c r="AC33" s="174">
        <f t="shared" si="4"/>
        <v>0</v>
      </c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175">
        <f t="shared" si="5"/>
        <v>0</v>
      </c>
      <c r="AT33" s="174">
        <f t="shared" si="6"/>
        <v>0</v>
      </c>
      <c r="AU33" s="174">
        <f t="shared" si="7"/>
        <v>0</v>
      </c>
      <c r="AV33" s="99"/>
      <c r="AW33" s="106"/>
      <c r="AX33" s="106"/>
      <c r="AY33" s="106"/>
      <c r="AZ33" s="106"/>
      <c r="BA33" s="174">
        <f t="shared" si="8"/>
        <v>0</v>
      </c>
      <c r="BB33" s="178"/>
      <c r="BC33" s="180"/>
      <c r="BD33" s="163" t="str">
        <f t="shared" si="9"/>
        <v>正确</v>
      </c>
    </row>
    <row r="34" s="6" customFormat="1" ht="33" customHeight="1" spans="1:56">
      <c r="A34" s="59">
        <f t="shared" si="1"/>
        <v>30</v>
      </c>
      <c r="B34" s="198"/>
      <c r="C34" s="47"/>
      <c r="D34" s="154"/>
      <c r="E34" s="60"/>
      <c r="F34" s="125">
        <f t="shared" si="2"/>
        <v>30</v>
      </c>
      <c r="G34" s="57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64">
        <f t="shared" si="3"/>
        <v>0</v>
      </c>
      <c r="T34" s="170"/>
      <c r="U34" s="80"/>
      <c r="V34" s="167"/>
      <c r="W34" s="168"/>
      <c r="X34" s="168"/>
      <c r="Y34" s="168"/>
      <c r="Z34" s="168"/>
      <c r="AA34" s="168"/>
      <c r="AB34" s="93"/>
      <c r="AC34" s="174">
        <f t="shared" si="4"/>
        <v>0</v>
      </c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175">
        <f t="shared" si="5"/>
        <v>0</v>
      </c>
      <c r="AT34" s="174">
        <f t="shared" si="6"/>
        <v>0</v>
      </c>
      <c r="AU34" s="174">
        <f t="shared" si="7"/>
        <v>0</v>
      </c>
      <c r="AV34" s="99"/>
      <c r="AW34" s="106"/>
      <c r="AX34" s="106"/>
      <c r="AY34" s="106"/>
      <c r="AZ34" s="106"/>
      <c r="BA34" s="174">
        <f t="shared" si="8"/>
        <v>0</v>
      </c>
      <c r="BB34" s="178"/>
      <c r="BC34" s="180"/>
      <c r="BD34" s="163" t="str">
        <f t="shared" si="9"/>
        <v>正确</v>
      </c>
    </row>
    <row r="35" s="6" customFormat="1" ht="33" customHeight="1" spans="1:56">
      <c r="A35" s="59">
        <f t="shared" si="1"/>
        <v>31</v>
      </c>
      <c r="B35" s="198"/>
      <c r="C35" s="47"/>
      <c r="D35" s="154"/>
      <c r="E35" s="60"/>
      <c r="F35" s="125">
        <f t="shared" si="2"/>
        <v>30</v>
      </c>
      <c r="G35" s="57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64">
        <f t="shared" si="3"/>
        <v>0</v>
      </c>
      <c r="T35" s="170"/>
      <c r="U35" s="80"/>
      <c r="V35" s="167"/>
      <c r="W35" s="168"/>
      <c r="X35" s="168"/>
      <c r="Y35" s="168"/>
      <c r="Z35" s="168"/>
      <c r="AA35" s="168"/>
      <c r="AB35" s="93"/>
      <c r="AC35" s="174">
        <f t="shared" si="4"/>
        <v>0</v>
      </c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175">
        <f t="shared" si="5"/>
        <v>0</v>
      </c>
      <c r="AT35" s="174">
        <f t="shared" si="6"/>
        <v>0</v>
      </c>
      <c r="AU35" s="174">
        <f t="shared" si="7"/>
        <v>0</v>
      </c>
      <c r="AV35" s="99"/>
      <c r="AW35" s="106"/>
      <c r="AX35" s="106"/>
      <c r="AY35" s="106"/>
      <c r="AZ35" s="106"/>
      <c r="BA35" s="174">
        <f t="shared" si="8"/>
        <v>0</v>
      </c>
      <c r="BB35" s="178"/>
      <c r="BC35" s="180"/>
      <c r="BD35" s="163" t="str">
        <f t="shared" si="9"/>
        <v>正确</v>
      </c>
    </row>
    <row r="36" s="6" customFormat="1" ht="33" customHeight="1" spans="1:56">
      <c r="A36" s="59">
        <f t="shared" si="1"/>
        <v>32</v>
      </c>
      <c r="B36" s="198"/>
      <c r="C36" s="47"/>
      <c r="D36" s="154"/>
      <c r="E36" s="60"/>
      <c r="F36" s="125">
        <f t="shared" si="2"/>
        <v>30</v>
      </c>
      <c r="G36" s="57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64">
        <f t="shared" si="3"/>
        <v>0</v>
      </c>
      <c r="T36" s="170"/>
      <c r="U36" s="80"/>
      <c r="V36" s="167"/>
      <c r="W36" s="168"/>
      <c r="X36" s="168"/>
      <c r="Y36" s="168"/>
      <c r="Z36" s="168"/>
      <c r="AA36" s="168"/>
      <c r="AB36" s="93"/>
      <c r="AC36" s="174">
        <f t="shared" si="4"/>
        <v>0</v>
      </c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175">
        <f t="shared" si="5"/>
        <v>0</v>
      </c>
      <c r="AT36" s="174">
        <f t="shared" si="6"/>
        <v>0</v>
      </c>
      <c r="AU36" s="174">
        <f t="shared" si="7"/>
        <v>0</v>
      </c>
      <c r="AV36" s="99"/>
      <c r="AW36" s="106"/>
      <c r="AX36" s="106"/>
      <c r="AY36" s="106"/>
      <c r="AZ36" s="106"/>
      <c r="BA36" s="174">
        <f t="shared" si="8"/>
        <v>0</v>
      </c>
      <c r="BB36" s="178"/>
      <c r="BC36" s="180"/>
      <c r="BD36" s="163" t="str">
        <f t="shared" si="9"/>
        <v>正确</v>
      </c>
    </row>
    <row r="37" s="6" customFormat="1" ht="33" customHeight="1" spans="1:56">
      <c r="A37" s="59">
        <f t="shared" si="1"/>
        <v>33</v>
      </c>
      <c r="B37" s="198"/>
      <c r="C37" s="47"/>
      <c r="D37" s="154"/>
      <c r="E37" s="60"/>
      <c r="F37" s="125">
        <f t="shared" si="2"/>
        <v>30</v>
      </c>
      <c r="G37" s="57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64">
        <f t="shared" si="3"/>
        <v>0</v>
      </c>
      <c r="T37" s="170"/>
      <c r="U37" s="80"/>
      <c r="V37" s="167"/>
      <c r="W37" s="168"/>
      <c r="X37" s="168"/>
      <c r="Y37" s="168"/>
      <c r="Z37" s="168"/>
      <c r="AA37" s="168"/>
      <c r="AB37" s="93"/>
      <c r="AC37" s="174">
        <f t="shared" si="4"/>
        <v>0</v>
      </c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175">
        <f t="shared" si="5"/>
        <v>0</v>
      </c>
      <c r="AT37" s="174">
        <f t="shared" si="6"/>
        <v>0</v>
      </c>
      <c r="AU37" s="174">
        <f t="shared" si="7"/>
        <v>0</v>
      </c>
      <c r="AV37" s="99"/>
      <c r="AW37" s="106"/>
      <c r="AX37" s="106"/>
      <c r="AY37" s="106"/>
      <c r="AZ37" s="106"/>
      <c r="BA37" s="174">
        <f t="shared" si="8"/>
        <v>0</v>
      </c>
      <c r="BB37" s="178"/>
      <c r="BC37" s="180"/>
      <c r="BD37" s="163" t="str">
        <f t="shared" si="9"/>
        <v>正确</v>
      </c>
    </row>
    <row r="38" s="6" customFormat="1" ht="33" customHeight="1" spans="1:56">
      <c r="A38" s="59">
        <f t="shared" si="1"/>
        <v>34</v>
      </c>
      <c r="B38" s="198"/>
      <c r="C38" s="47"/>
      <c r="D38" s="154"/>
      <c r="E38" s="60"/>
      <c r="F38" s="125">
        <f t="shared" si="2"/>
        <v>30</v>
      </c>
      <c r="G38" s="57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64">
        <f t="shared" si="3"/>
        <v>0</v>
      </c>
      <c r="T38" s="170"/>
      <c r="U38" s="80"/>
      <c r="V38" s="167"/>
      <c r="W38" s="168"/>
      <c r="X38" s="168"/>
      <c r="Y38" s="168"/>
      <c r="Z38" s="168"/>
      <c r="AA38" s="168"/>
      <c r="AB38" s="93"/>
      <c r="AC38" s="174">
        <f t="shared" si="4"/>
        <v>0</v>
      </c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175">
        <f t="shared" si="5"/>
        <v>0</v>
      </c>
      <c r="AT38" s="174">
        <f t="shared" si="6"/>
        <v>0</v>
      </c>
      <c r="AU38" s="174">
        <f t="shared" si="7"/>
        <v>0</v>
      </c>
      <c r="AV38" s="99"/>
      <c r="AW38" s="106"/>
      <c r="AX38" s="106"/>
      <c r="AY38" s="106"/>
      <c r="AZ38" s="106"/>
      <c r="BA38" s="174">
        <f t="shared" si="8"/>
        <v>0</v>
      </c>
      <c r="BB38" s="178"/>
      <c r="BC38" s="180"/>
      <c r="BD38" s="163" t="str">
        <f t="shared" si="9"/>
        <v>正确</v>
      </c>
    </row>
    <row r="39" s="6" customFormat="1" ht="33" customHeight="1" spans="1:56">
      <c r="A39" s="59">
        <f t="shared" si="1"/>
        <v>35</v>
      </c>
      <c r="B39" s="198"/>
      <c r="C39" s="47"/>
      <c r="D39" s="154"/>
      <c r="E39" s="60"/>
      <c r="F39" s="125">
        <f t="shared" si="2"/>
        <v>30</v>
      </c>
      <c r="G39" s="57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64">
        <f t="shared" si="3"/>
        <v>0</v>
      </c>
      <c r="T39" s="170"/>
      <c r="U39" s="80"/>
      <c r="V39" s="167"/>
      <c r="W39" s="168"/>
      <c r="X39" s="168"/>
      <c r="Y39" s="168"/>
      <c r="Z39" s="168"/>
      <c r="AA39" s="168"/>
      <c r="AB39" s="93"/>
      <c r="AC39" s="174">
        <f t="shared" si="4"/>
        <v>0</v>
      </c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175">
        <f t="shared" si="5"/>
        <v>0</v>
      </c>
      <c r="AT39" s="174">
        <f t="shared" si="6"/>
        <v>0</v>
      </c>
      <c r="AU39" s="174">
        <f t="shared" si="7"/>
        <v>0</v>
      </c>
      <c r="AV39" s="99"/>
      <c r="AW39" s="106"/>
      <c r="AX39" s="106"/>
      <c r="AY39" s="106"/>
      <c r="AZ39" s="106"/>
      <c r="BA39" s="174">
        <f t="shared" si="8"/>
        <v>0</v>
      </c>
      <c r="BB39" s="178"/>
      <c r="BC39" s="180"/>
      <c r="BD39" s="163" t="str">
        <f t="shared" si="9"/>
        <v>正确</v>
      </c>
    </row>
    <row r="40" s="6" customFormat="1" ht="33" customHeight="1" spans="1:56">
      <c r="A40" s="59">
        <f t="shared" si="1"/>
        <v>36</v>
      </c>
      <c r="B40" s="198"/>
      <c r="C40" s="47"/>
      <c r="D40" s="154"/>
      <c r="E40" s="60"/>
      <c r="F40" s="125">
        <f t="shared" si="2"/>
        <v>30</v>
      </c>
      <c r="G40" s="57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64">
        <f t="shared" si="3"/>
        <v>0</v>
      </c>
      <c r="T40" s="170"/>
      <c r="U40" s="80"/>
      <c r="V40" s="167"/>
      <c r="W40" s="168"/>
      <c r="X40" s="168"/>
      <c r="Y40" s="168"/>
      <c r="Z40" s="168"/>
      <c r="AA40" s="168"/>
      <c r="AB40" s="93"/>
      <c r="AC40" s="174">
        <f t="shared" si="4"/>
        <v>0</v>
      </c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175">
        <f t="shared" si="5"/>
        <v>0</v>
      </c>
      <c r="AT40" s="174">
        <f t="shared" si="6"/>
        <v>0</v>
      </c>
      <c r="AU40" s="174">
        <f t="shared" si="7"/>
        <v>0</v>
      </c>
      <c r="AV40" s="99"/>
      <c r="AW40" s="106"/>
      <c r="AX40" s="106"/>
      <c r="AY40" s="106"/>
      <c r="AZ40" s="106"/>
      <c r="BA40" s="174">
        <f t="shared" si="8"/>
        <v>0</v>
      </c>
      <c r="BB40" s="178"/>
      <c r="BC40" s="180"/>
      <c r="BD40" s="163" t="str">
        <f t="shared" si="9"/>
        <v>正确</v>
      </c>
    </row>
    <row r="41" s="6" customFormat="1" ht="33" customHeight="1" spans="1:56">
      <c r="A41" s="59">
        <f t="shared" si="1"/>
        <v>37</v>
      </c>
      <c r="B41" s="198"/>
      <c r="C41" s="47"/>
      <c r="D41" s="154"/>
      <c r="E41" s="60"/>
      <c r="F41" s="125">
        <f t="shared" si="2"/>
        <v>30</v>
      </c>
      <c r="G41" s="57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64">
        <f t="shared" si="3"/>
        <v>0</v>
      </c>
      <c r="T41" s="170"/>
      <c r="U41" s="80"/>
      <c r="V41" s="167"/>
      <c r="W41" s="168"/>
      <c r="X41" s="168"/>
      <c r="Y41" s="168"/>
      <c r="Z41" s="168"/>
      <c r="AA41" s="168"/>
      <c r="AB41" s="93"/>
      <c r="AC41" s="174">
        <f t="shared" si="4"/>
        <v>0</v>
      </c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175">
        <f t="shared" si="5"/>
        <v>0</v>
      </c>
      <c r="AT41" s="174">
        <f t="shared" si="6"/>
        <v>0</v>
      </c>
      <c r="AU41" s="174">
        <f t="shared" si="7"/>
        <v>0</v>
      </c>
      <c r="AV41" s="99"/>
      <c r="AW41" s="106"/>
      <c r="AX41" s="106"/>
      <c r="AY41" s="106"/>
      <c r="AZ41" s="106"/>
      <c r="BA41" s="174">
        <f t="shared" si="8"/>
        <v>0</v>
      </c>
      <c r="BB41" s="178"/>
      <c r="BC41" s="180"/>
      <c r="BD41" s="163" t="str">
        <f t="shared" si="9"/>
        <v>正确</v>
      </c>
    </row>
    <row r="42" s="6" customFormat="1" ht="33" customHeight="1" spans="1:56">
      <c r="A42" s="59">
        <f t="shared" si="1"/>
        <v>38</v>
      </c>
      <c r="B42" s="198"/>
      <c r="C42" s="47"/>
      <c r="D42" s="154"/>
      <c r="E42" s="60"/>
      <c r="F42" s="125">
        <f t="shared" si="2"/>
        <v>30</v>
      </c>
      <c r="G42" s="57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64">
        <f t="shared" si="3"/>
        <v>0</v>
      </c>
      <c r="T42" s="170"/>
      <c r="U42" s="80"/>
      <c r="V42" s="167"/>
      <c r="W42" s="168"/>
      <c r="X42" s="168"/>
      <c r="Y42" s="168"/>
      <c r="Z42" s="168"/>
      <c r="AA42" s="168"/>
      <c r="AB42" s="93"/>
      <c r="AC42" s="174">
        <f t="shared" si="4"/>
        <v>0</v>
      </c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175">
        <f t="shared" si="5"/>
        <v>0</v>
      </c>
      <c r="AT42" s="174">
        <f t="shared" si="6"/>
        <v>0</v>
      </c>
      <c r="AU42" s="174">
        <f t="shared" si="7"/>
        <v>0</v>
      </c>
      <c r="AV42" s="99"/>
      <c r="AW42" s="106"/>
      <c r="AX42" s="106"/>
      <c r="AY42" s="106"/>
      <c r="AZ42" s="106"/>
      <c r="BA42" s="174">
        <f t="shared" si="8"/>
        <v>0</v>
      </c>
      <c r="BB42" s="178"/>
      <c r="BC42" s="180"/>
      <c r="BD42" s="163" t="str">
        <f t="shared" si="9"/>
        <v>正确</v>
      </c>
    </row>
    <row r="43" s="6" customFormat="1" ht="33" customHeight="1" spans="1:56">
      <c r="A43" s="59">
        <f t="shared" si="1"/>
        <v>39</v>
      </c>
      <c r="B43" s="198"/>
      <c r="C43" s="47"/>
      <c r="D43" s="154"/>
      <c r="E43" s="60"/>
      <c r="F43" s="125">
        <f t="shared" si="2"/>
        <v>30</v>
      </c>
      <c r="G43" s="57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64">
        <f t="shared" si="3"/>
        <v>0</v>
      </c>
      <c r="T43" s="170"/>
      <c r="U43" s="80"/>
      <c r="V43" s="167"/>
      <c r="W43" s="168"/>
      <c r="X43" s="168"/>
      <c r="Y43" s="168"/>
      <c r="Z43" s="168"/>
      <c r="AA43" s="168"/>
      <c r="AB43" s="93"/>
      <c r="AC43" s="174">
        <f t="shared" si="4"/>
        <v>0</v>
      </c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175">
        <f t="shared" si="5"/>
        <v>0</v>
      </c>
      <c r="AT43" s="174">
        <f t="shared" si="6"/>
        <v>0</v>
      </c>
      <c r="AU43" s="174">
        <f t="shared" si="7"/>
        <v>0</v>
      </c>
      <c r="AV43" s="99"/>
      <c r="AW43" s="106"/>
      <c r="AX43" s="106"/>
      <c r="AY43" s="106"/>
      <c r="AZ43" s="106"/>
      <c r="BA43" s="174">
        <f t="shared" si="8"/>
        <v>0</v>
      </c>
      <c r="BB43" s="178"/>
      <c r="BC43" s="180"/>
      <c r="BD43" s="163" t="str">
        <f t="shared" si="9"/>
        <v>正确</v>
      </c>
    </row>
    <row r="44" s="6" customFormat="1" ht="33" customHeight="1" spans="1:56">
      <c r="A44" s="59">
        <f t="shared" si="1"/>
        <v>40</v>
      </c>
      <c r="B44" s="198"/>
      <c r="C44" s="47"/>
      <c r="D44" s="154"/>
      <c r="E44" s="60"/>
      <c r="F44" s="125">
        <f t="shared" si="2"/>
        <v>30</v>
      </c>
      <c r="G44" s="57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64">
        <f t="shared" si="3"/>
        <v>0</v>
      </c>
      <c r="T44" s="170"/>
      <c r="U44" s="80"/>
      <c r="V44" s="167"/>
      <c r="W44" s="168"/>
      <c r="X44" s="168"/>
      <c r="Y44" s="168"/>
      <c r="Z44" s="168"/>
      <c r="AA44" s="168"/>
      <c r="AB44" s="93"/>
      <c r="AC44" s="174">
        <f t="shared" si="4"/>
        <v>0</v>
      </c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175">
        <f t="shared" si="5"/>
        <v>0</v>
      </c>
      <c r="AT44" s="174">
        <f t="shared" si="6"/>
        <v>0</v>
      </c>
      <c r="AU44" s="174">
        <f t="shared" si="7"/>
        <v>0</v>
      </c>
      <c r="AV44" s="99"/>
      <c r="AW44" s="106"/>
      <c r="AX44" s="106"/>
      <c r="AY44" s="106"/>
      <c r="AZ44" s="106"/>
      <c r="BA44" s="174">
        <f t="shared" si="8"/>
        <v>0</v>
      </c>
      <c r="BB44" s="178"/>
      <c r="BC44" s="180"/>
      <c r="BD44" s="163" t="str">
        <f t="shared" si="9"/>
        <v>正确</v>
      </c>
    </row>
    <row r="45" s="6" customFormat="1" ht="33" customHeight="1" spans="1:56">
      <c r="A45" s="59">
        <f t="shared" si="1"/>
        <v>41</v>
      </c>
      <c r="B45" s="198"/>
      <c r="C45" s="47"/>
      <c r="D45" s="154"/>
      <c r="E45" s="60"/>
      <c r="F45" s="125">
        <f t="shared" si="2"/>
        <v>30</v>
      </c>
      <c r="G45" s="57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64">
        <f t="shared" si="3"/>
        <v>0</v>
      </c>
      <c r="T45" s="170"/>
      <c r="U45" s="80"/>
      <c r="V45" s="167"/>
      <c r="W45" s="168"/>
      <c r="X45" s="168"/>
      <c r="Y45" s="168"/>
      <c r="Z45" s="168"/>
      <c r="AA45" s="168"/>
      <c r="AB45" s="93"/>
      <c r="AC45" s="174">
        <f t="shared" si="4"/>
        <v>0</v>
      </c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175">
        <f t="shared" si="5"/>
        <v>0</v>
      </c>
      <c r="AT45" s="174">
        <f t="shared" si="6"/>
        <v>0</v>
      </c>
      <c r="AU45" s="174">
        <f t="shared" si="7"/>
        <v>0</v>
      </c>
      <c r="AV45" s="99"/>
      <c r="AW45" s="106"/>
      <c r="AX45" s="106"/>
      <c r="AY45" s="106"/>
      <c r="AZ45" s="106"/>
      <c r="BA45" s="174">
        <f t="shared" si="8"/>
        <v>0</v>
      </c>
      <c r="BB45" s="178"/>
      <c r="BC45" s="180"/>
      <c r="BD45" s="163" t="str">
        <f t="shared" si="9"/>
        <v>正确</v>
      </c>
    </row>
    <row r="46" s="6" customFormat="1" ht="33" customHeight="1" spans="1:56">
      <c r="A46" s="59">
        <f t="shared" si="1"/>
        <v>42</v>
      </c>
      <c r="B46" s="198"/>
      <c r="C46" s="47"/>
      <c r="D46" s="154"/>
      <c r="E46" s="60"/>
      <c r="F46" s="125">
        <f t="shared" si="2"/>
        <v>30</v>
      </c>
      <c r="G46" s="57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64">
        <f t="shared" si="3"/>
        <v>0</v>
      </c>
      <c r="T46" s="170"/>
      <c r="U46" s="80"/>
      <c r="V46" s="167"/>
      <c r="W46" s="168"/>
      <c r="X46" s="168"/>
      <c r="Y46" s="168"/>
      <c r="Z46" s="168"/>
      <c r="AA46" s="168"/>
      <c r="AB46" s="93"/>
      <c r="AC46" s="174">
        <f t="shared" si="4"/>
        <v>0</v>
      </c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175">
        <f t="shared" si="5"/>
        <v>0</v>
      </c>
      <c r="AT46" s="174">
        <f t="shared" si="6"/>
        <v>0</v>
      </c>
      <c r="AU46" s="174">
        <f t="shared" si="7"/>
        <v>0</v>
      </c>
      <c r="AV46" s="99"/>
      <c r="AW46" s="106"/>
      <c r="AX46" s="106"/>
      <c r="AY46" s="106"/>
      <c r="AZ46" s="106"/>
      <c r="BA46" s="174">
        <f t="shared" si="8"/>
        <v>0</v>
      </c>
      <c r="BB46" s="178"/>
      <c r="BC46" s="180"/>
      <c r="BD46" s="163" t="str">
        <f t="shared" si="9"/>
        <v>正确</v>
      </c>
    </row>
    <row r="47" s="6" customFormat="1" ht="33" customHeight="1" spans="1:56">
      <c r="A47" s="59">
        <f t="shared" si="1"/>
        <v>43</v>
      </c>
      <c r="B47" s="198"/>
      <c r="C47" s="47"/>
      <c r="D47" s="154"/>
      <c r="E47" s="60"/>
      <c r="F47" s="125">
        <f t="shared" si="2"/>
        <v>30</v>
      </c>
      <c r="G47" s="57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64">
        <f t="shared" si="3"/>
        <v>0</v>
      </c>
      <c r="T47" s="170"/>
      <c r="U47" s="80"/>
      <c r="V47" s="167"/>
      <c r="W47" s="168"/>
      <c r="X47" s="168"/>
      <c r="Y47" s="168"/>
      <c r="Z47" s="168"/>
      <c r="AA47" s="168"/>
      <c r="AB47" s="93"/>
      <c r="AC47" s="174">
        <f t="shared" si="4"/>
        <v>0</v>
      </c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175">
        <f t="shared" si="5"/>
        <v>0</v>
      </c>
      <c r="AT47" s="174">
        <f t="shared" si="6"/>
        <v>0</v>
      </c>
      <c r="AU47" s="174">
        <f t="shared" si="7"/>
        <v>0</v>
      </c>
      <c r="AV47" s="99"/>
      <c r="AW47" s="106"/>
      <c r="AX47" s="106"/>
      <c r="AY47" s="106"/>
      <c r="AZ47" s="106"/>
      <c r="BA47" s="174">
        <f t="shared" si="8"/>
        <v>0</v>
      </c>
      <c r="BB47" s="178"/>
      <c r="BC47" s="180"/>
      <c r="BD47" s="163" t="str">
        <f t="shared" si="9"/>
        <v>正确</v>
      </c>
    </row>
    <row r="48" s="6" customFormat="1" ht="33" customHeight="1" spans="1:56">
      <c r="A48" s="59">
        <f t="shared" si="1"/>
        <v>44</v>
      </c>
      <c r="B48" s="198"/>
      <c r="C48" s="47"/>
      <c r="D48" s="154"/>
      <c r="E48" s="60"/>
      <c r="F48" s="125">
        <f t="shared" si="2"/>
        <v>30</v>
      </c>
      <c r="G48" s="57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64">
        <f t="shared" si="3"/>
        <v>0</v>
      </c>
      <c r="T48" s="170"/>
      <c r="U48" s="80"/>
      <c r="V48" s="167"/>
      <c r="W48" s="168"/>
      <c r="X48" s="168"/>
      <c r="Y48" s="168"/>
      <c r="Z48" s="168"/>
      <c r="AA48" s="168"/>
      <c r="AB48" s="93"/>
      <c r="AC48" s="174">
        <f t="shared" si="4"/>
        <v>0</v>
      </c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175">
        <f t="shared" si="5"/>
        <v>0</v>
      </c>
      <c r="AT48" s="174">
        <f t="shared" si="6"/>
        <v>0</v>
      </c>
      <c r="AU48" s="174">
        <f t="shared" si="7"/>
        <v>0</v>
      </c>
      <c r="AV48" s="99"/>
      <c r="AW48" s="106"/>
      <c r="AX48" s="106"/>
      <c r="AY48" s="106"/>
      <c r="AZ48" s="106"/>
      <c r="BA48" s="174">
        <f t="shared" si="8"/>
        <v>0</v>
      </c>
      <c r="BB48" s="178"/>
      <c r="BC48" s="180"/>
      <c r="BD48" s="163" t="str">
        <f t="shared" si="9"/>
        <v>正确</v>
      </c>
    </row>
    <row r="49" s="6" customFormat="1" ht="33" customHeight="1" spans="1:56">
      <c r="A49" s="59">
        <f t="shared" si="1"/>
        <v>45</v>
      </c>
      <c r="B49" s="198"/>
      <c r="C49" s="47"/>
      <c r="D49" s="154"/>
      <c r="E49" s="60"/>
      <c r="F49" s="125">
        <f t="shared" si="2"/>
        <v>30</v>
      </c>
      <c r="G49" s="57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64">
        <f t="shared" si="3"/>
        <v>0</v>
      </c>
      <c r="T49" s="170"/>
      <c r="U49" s="80"/>
      <c r="V49" s="167"/>
      <c r="W49" s="168"/>
      <c r="X49" s="168"/>
      <c r="Y49" s="168"/>
      <c r="Z49" s="168"/>
      <c r="AA49" s="168"/>
      <c r="AB49" s="93"/>
      <c r="AC49" s="174">
        <f t="shared" si="4"/>
        <v>0</v>
      </c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175">
        <f t="shared" si="5"/>
        <v>0</v>
      </c>
      <c r="AT49" s="174">
        <f t="shared" si="6"/>
        <v>0</v>
      </c>
      <c r="AU49" s="174">
        <f t="shared" si="7"/>
        <v>0</v>
      </c>
      <c r="AV49" s="99"/>
      <c r="AW49" s="106"/>
      <c r="AX49" s="106"/>
      <c r="AY49" s="106"/>
      <c r="AZ49" s="106"/>
      <c r="BA49" s="174">
        <f t="shared" si="8"/>
        <v>0</v>
      </c>
      <c r="BB49" s="178"/>
      <c r="BC49" s="180"/>
      <c r="BD49" s="163" t="str">
        <f t="shared" si="9"/>
        <v>正确</v>
      </c>
    </row>
    <row r="50" s="6" customFormat="1" ht="33" customHeight="1" spans="1:56">
      <c r="A50" s="59">
        <f t="shared" si="1"/>
        <v>46</v>
      </c>
      <c r="B50" s="198"/>
      <c r="C50" s="47"/>
      <c r="D50" s="154"/>
      <c r="E50" s="60"/>
      <c r="F50" s="125">
        <f t="shared" si="2"/>
        <v>30</v>
      </c>
      <c r="G50" s="57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64">
        <f t="shared" si="3"/>
        <v>0</v>
      </c>
      <c r="T50" s="170"/>
      <c r="U50" s="80"/>
      <c r="V50" s="167"/>
      <c r="W50" s="168"/>
      <c r="X50" s="168"/>
      <c r="Y50" s="168"/>
      <c r="Z50" s="168"/>
      <c r="AA50" s="168"/>
      <c r="AB50" s="93"/>
      <c r="AC50" s="174">
        <f t="shared" si="4"/>
        <v>0</v>
      </c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175">
        <f t="shared" si="5"/>
        <v>0</v>
      </c>
      <c r="AT50" s="174">
        <f t="shared" si="6"/>
        <v>0</v>
      </c>
      <c r="AU50" s="174">
        <f t="shared" si="7"/>
        <v>0</v>
      </c>
      <c r="AV50" s="99"/>
      <c r="AW50" s="106"/>
      <c r="AX50" s="106"/>
      <c r="AY50" s="106"/>
      <c r="AZ50" s="106"/>
      <c r="BA50" s="174">
        <f t="shared" si="8"/>
        <v>0</v>
      </c>
      <c r="BB50" s="178"/>
      <c r="BC50" s="180"/>
      <c r="BD50" s="163" t="str">
        <f t="shared" si="9"/>
        <v>正确</v>
      </c>
    </row>
    <row r="51" s="6" customFormat="1" ht="33" customHeight="1" spans="1:56">
      <c r="A51" s="59">
        <f t="shared" si="1"/>
        <v>47</v>
      </c>
      <c r="B51" s="198"/>
      <c r="C51" s="47"/>
      <c r="D51" s="154"/>
      <c r="E51" s="60"/>
      <c r="F51" s="125">
        <f t="shared" si="2"/>
        <v>30</v>
      </c>
      <c r="G51" s="57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64">
        <f t="shared" si="3"/>
        <v>0</v>
      </c>
      <c r="T51" s="170"/>
      <c r="U51" s="80"/>
      <c r="V51" s="167"/>
      <c r="W51" s="168"/>
      <c r="X51" s="168"/>
      <c r="Y51" s="168"/>
      <c r="Z51" s="168"/>
      <c r="AA51" s="168"/>
      <c r="AB51" s="93"/>
      <c r="AC51" s="174">
        <f t="shared" si="4"/>
        <v>0</v>
      </c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175">
        <f t="shared" si="5"/>
        <v>0</v>
      </c>
      <c r="AT51" s="174">
        <f t="shared" si="6"/>
        <v>0</v>
      </c>
      <c r="AU51" s="174">
        <f t="shared" si="7"/>
        <v>0</v>
      </c>
      <c r="AV51" s="99"/>
      <c r="AW51" s="106"/>
      <c r="AX51" s="106"/>
      <c r="AY51" s="106"/>
      <c r="AZ51" s="106"/>
      <c r="BA51" s="174">
        <f t="shared" si="8"/>
        <v>0</v>
      </c>
      <c r="BB51" s="178"/>
      <c r="BC51" s="180"/>
      <c r="BD51" s="163" t="str">
        <f t="shared" si="9"/>
        <v>正确</v>
      </c>
    </row>
    <row r="52" s="6" customFormat="1" ht="33" customHeight="1" spans="1:56">
      <c r="A52" s="59">
        <f t="shared" si="1"/>
        <v>48</v>
      </c>
      <c r="B52" s="198"/>
      <c r="C52" s="47"/>
      <c r="D52" s="154"/>
      <c r="E52" s="60"/>
      <c r="F52" s="125">
        <f t="shared" si="2"/>
        <v>30</v>
      </c>
      <c r="G52" s="57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64">
        <f t="shared" si="3"/>
        <v>0</v>
      </c>
      <c r="T52" s="170"/>
      <c r="U52" s="80"/>
      <c r="V52" s="167"/>
      <c r="W52" s="168"/>
      <c r="X52" s="168"/>
      <c r="Y52" s="168"/>
      <c r="Z52" s="168"/>
      <c r="AA52" s="168"/>
      <c r="AB52" s="93"/>
      <c r="AC52" s="174">
        <f t="shared" si="4"/>
        <v>0</v>
      </c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175">
        <f t="shared" si="5"/>
        <v>0</v>
      </c>
      <c r="AT52" s="174">
        <f t="shared" si="6"/>
        <v>0</v>
      </c>
      <c r="AU52" s="174">
        <f t="shared" si="7"/>
        <v>0</v>
      </c>
      <c r="AV52" s="99"/>
      <c r="AW52" s="106"/>
      <c r="AX52" s="106"/>
      <c r="AY52" s="106"/>
      <c r="AZ52" s="106"/>
      <c r="BA52" s="174">
        <f t="shared" si="8"/>
        <v>0</v>
      </c>
      <c r="BB52" s="178"/>
      <c r="BC52" s="180"/>
      <c r="BD52" s="163" t="str">
        <f t="shared" si="9"/>
        <v>正确</v>
      </c>
    </row>
    <row r="53" s="6" customFormat="1" ht="33" customHeight="1" spans="1:56">
      <c r="A53" s="59">
        <f t="shared" si="1"/>
        <v>49</v>
      </c>
      <c r="B53" s="198"/>
      <c r="C53" s="47"/>
      <c r="D53" s="154"/>
      <c r="E53" s="60"/>
      <c r="F53" s="125">
        <f t="shared" si="2"/>
        <v>30</v>
      </c>
      <c r="G53" s="57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64">
        <f t="shared" si="3"/>
        <v>0</v>
      </c>
      <c r="T53" s="170"/>
      <c r="U53" s="80"/>
      <c r="V53" s="167"/>
      <c r="W53" s="168"/>
      <c r="X53" s="168"/>
      <c r="Y53" s="168"/>
      <c r="Z53" s="168"/>
      <c r="AA53" s="168"/>
      <c r="AB53" s="93"/>
      <c r="AC53" s="174">
        <f t="shared" si="4"/>
        <v>0</v>
      </c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175">
        <f t="shared" si="5"/>
        <v>0</v>
      </c>
      <c r="AT53" s="174">
        <f t="shared" si="6"/>
        <v>0</v>
      </c>
      <c r="AU53" s="174">
        <f t="shared" si="7"/>
        <v>0</v>
      </c>
      <c r="AV53" s="99"/>
      <c r="AW53" s="106"/>
      <c r="AX53" s="106"/>
      <c r="AY53" s="106"/>
      <c r="AZ53" s="106"/>
      <c r="BA53" s="174">
        <f t="shared" si="8"/>
        <v>0</v>
      </c>
      <c r="BB53" s="178"/>
      <c r="BC53" s="180"/>
      <c r="BD53" s="163" t="str">
        <f t="shared" si="9"/>
        <v>正确</v>
      </c>
    </row>
    <row r="54" s="6" customFormat="1" ht="33" customHeight="1" spans="1:56">
      <c r="A54" s="59">
        <f t="shared" si="1"/>
        <v>50</v>
      </c>
      <c r="B54" s="198"/>
      <c r="C54" s="47"/>
      <c r="D54" s="154"/>
      <c r="E54" s="60"/>
      <c r="F54" s="125">
        <f t="shared" si="2"/>
        <v>30</v>
      </c>
      <c r="G54" s="57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64">
        <f t="shared" si="3"/>
        <v>0</v>
      </c>
      <c r="T54" s="170"/>
      <c r="U54" s="80"/>
      <c r="V54" s="167"/>
      <c r="W54" s="168"/>
      <c r="X54" s="168"/>
      <c r="Y54" s="168"/>
      <c r="Z54" s="168"/>
      <c r="AA54" s="168"/>
      <c r="AB54" s="93"/>
      <c r="AC54" s="174">
        <f t="shared" si="4"/>
        <v>0</v>
      </c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175">
        <f t="shared" si="5"/>
        <v>0</v>
      </c>
      <c r="AT54" s="174">
        <f t="shared" si="6"/>
        <v>0</v>
      </c>
      <c r="AU54" s="174">
        <f t="shared" si="7"/>
        <v>0</v>
      </c>
      <c r="AV54" s="99"/>
      <c r="AW54" s="106"/>
      <c r="AX54" s="106"/>
      <c r="AY54" s="106"/>
      <c r="AZ54" s="106"/>
      <c r="BA54" s="174">
        <f t="shared" si="8"/>
        <v>0</v>
      </c>
      <c r="BB54" s="178"/>
      <c r="BC54" s="180"/>
      <c r="BD54" s="163" t="str">
        <f t="shared" si="9"/>
        <v>正确</v>
      </c>
    </row>
    <row r="55" s="6" customFormat="1" ht="33" customHeight="1" spans="1:56">
      <c r="A55" s="59">
        <f t="shared" si="1"/>
        <v>51</v>
      </c>
      <c r="B55" s="198"/>
      <c r="C55" s="47"/>
      <c r="D55" s="154"/>
      <c r="E55" s="60"/>
      <c r="F55" s="125">
        <f t="shared" si="2"/>
        <v>30</v>
      </c>
      <c r="G55" s="57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3"/>
        <v>0</v>
      </c>
      <c r="T55" s="170"/>
      <c r="U55" s="80"/>
      <c r="V55" s="167"/>
      <c r="W55" s="168"/>
      <c r="X55" s="168"/>
      <c r="Y55" s="168"/>
      <c r="Z55" s="168"/>
      <c r="AA55" s="168"/>
      <c r="AB55" s="93"/>
      <c r="AC55" s="174">
        <f t="shared" si="4"/>
        <v>0</v>
      </c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175">
        <f t="shared" si="5"/>
        <v>0</v>
      </c>
      <c r="AT55" s="174">
        <f t="shared" si="6"/>
        <v>0</v>
      </c>
      <c r="AU55" s="174">
        <f t="shared" si="7"/>
        <v>0</v>
      </c>
      <c r="AV55" s="99"/>
      <c r="AW55" s="106"/>
      <c r="AX55" s="106"/>
      <c r="AY55" s="106"/>
      <c r="AZ55" s="106"/>
      <c r="BA55" s="174">
        <f t="shared" si="8"/>
        <v>0</v>
      </c>
      <c r="BB55" s="178"/>
      <c r="BC55" s="180"/>
      <c r="BD55" s="163" t="str">
        <f t="shared" si="9"/>
        <v>正确</v>
      </c>
    </row>
    <row r="56" s="6" customFormat="1" ht="33" customHeight="1" spans="1:56">
      <c r="A56" s="59">
        <f t="shared" si="1"/>
        <v>52</v>
      </c>
      <c r="B56" s="198"/>
      <c r="C56" s="47"/>
      <c r="D56" s="154"/>
      <c r="E56" s="60"/>
      <c r="F56" s="125">
        <f t="shared" si="2"/>
        <v>30</v>
      </c>
      <c r="G56" s="57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3"/>
        <v>0</v>
      </c>
      <c r="T56" s="170"/>
      <c r="U56" s="80"/>
      <c r="V56" s="167"/>
      <c r="W56" s="168"/>
      <c r="X56" s="168"/>
      <c r="Y56" s="168"/>
      <c r="Z56" s="168"/>
      <c r="AA56" s="168"/>
      <c r="AB56" s="93"/>
      <c r="AC56" s="174">
        <f t="shared" si="4"/>
        <v>0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175">
        <f t="shared" si="5"/>
        <v>0</v>
      </c>
      <c r="AT56" s="174">
        <f t="shared" si="6"/>
        <v>0</v>
      </c>
      <c r="AU56" s="174">
        <f t="shared" si="7"/>
        <v>0</v>
      </c>
      <c r="AV56" s="99"/>
      <c r="AW56" s="106"/>
      <c r="AX56" s="106"/>
      <c r="AY56" s="106"/>
      <c r="AZ56" s="106"/>
      <c r="BA56" s="174">
        <f t="shared" si="8"/>
        <v>0</v>
      </c>
      <c r="BB56" s="178"/>
      <c r="BC56" s="180"/>
      <c r="BD56" s="163" t="str">
        <f t="shared" si="9"/>
        <v>正确</v>
      </c>
    </row>
    <row r="57" s="6" customFormat="1" ht="33" customHeight="1" spans="1:56">
      <c r="A57" s="59">
        <f t="shared" si="1"/>
        <v>53</v>
      </c>
      <c r="B57" s="198"/>
      <c r="C57" s="47"/>
      <c r="D57" s="154"/>
      <c r="E57" s="60"/>
      <c r="F57" s="125">
        <f t="shared" si="2"/>
        <v>30</v>
      </c>
      <c r="G57" s="57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3"/>
        <v>0</v>
      </c>
      <c r="T57" s="170"/>
      <c r="U57" s="80"/>
      <c r="V57" s="167"/>
      <c r="W57" s="168"/>
      <c r="X57" s="168"/>
      <c r="Y57" s="168"/>
      <c r="Z57" s="168"/>
      <c r="AA57" s="168"/>
      <c r="AB57" s="93"/>
      <c r="AC57" s="174">
        <f t="shared" si="4"/>
        <v>0</v>
      </c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175">
        <f t="shared" si="5"/>
        <v>0</v>
      </c>
      <c r="AT57" s="174">
        <f t="shared" si="6"/>
        <v>0</v>
      </c>
      <c r="AU57" s="174">
        <f t="shared" si="7"/>
        <v>0</v>
      </c>
      <c r="AV57" s="99"/>
      <c r="AW57" s="106"/>
      <c r="AX57" s="106"/>
      <c r="AY57" s="106"/>
      <c r="AZ57" s="106"/>
      <c r="BA57" s="174">
        <f t="shared" si="8"/>
        <v>0</v>
      </c>
      <c r="BB57" s="178"/>
      <c r="BC57" s="180"/>
      <c r="BD57" s="163" t="str">
        <f t="shared" si="9"/>
        <v>正确</v>
      </c>
    </row>
    <row r="58" s="6" customFormat="1" ht="33" customHeight="1" spans="1:56">
      <c r="A58" s="59">
        <f t="shared" si="1"/>
        <v>54</v>
      </c>
      <c r="B58" s="198"/>
      <c r="C58" s="47"/>
      <c r="D58" s="154"/>
      <c r="E58" s="60"/>
      <c r="F58" s="125">
        <f t="shared" si="2"/>
        <v>30</v>
      </c>
      <c r="G58" s="57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3"/>
        <v>0</v>
      </c>
      <c r="T58" s="170"/>
      <c r="U58" s="80"/>
      <c r="V58" s="167"/>
      <c r="W58" s="168"/>
      <c r="X58" s="168"/>
      <c r="Y58" s="168"/>
      <c r="Z58" s="168"/>
      <c r="AA58" s="168"/>
      <c r="AB58" s="93"/>
      <c r="AC58" s="174">
        <f t="shared" si="4"/>
        <v>0</v>
      </c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175">
        <f t="shared" si="5"/>
        <v>0</v>
      </c>
      <c r="AT58" s="174">
        <f t="shared" si="6"/>
        <v>0</v>
      </c>
      <c r="AU58" s="174">
        <f t="shared" si="7"/>
        <v>0</v>
      </c>
      <c r="AV58" s="99"/>
      <c r="AW58" s="106"/>
      <c r="AX58" s="106"/>
      <c r="AY58" s="106"/>
      <c r="AZ58" s="106"/>
      <c r="BA58" s="174">
        <f t="shared" si="8"/>
        <v>0</v>
      </c>
      <c r="BB58" s="178"/>
      <c r="BC58" s="180"/>
      <c r="BD58" s="163" t="str">
        <f t="shared" si="9"/>
        <v>正确</v>
      </c>
    </row>
    <row r="59" s="6" customFormat="1" ht="33" customHeight="1" spans="1:56">
      <c r="A59" s="59">
        <f t="shared" si="1"/>
        <v>55</v>
      </c>
      <c r="B59" s="198"/>
      <c r="C59" s="47"/>
      <c r="D59" s="154"/>
      <c r="E59" s="60"/>
      <c r="F59" s="125">
        <f t="shared" si="2"/>
        <v>30</v>
      </c>
      <c r="G59" s="57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3"/>
        <v>0</v>
      </c>
      <c r="T59" s="170"/>
      <c r="U59" s="80"/>
      <c r="V59" s="167"/>
      <c r="W59" s="168"/>
      <c r="X59" s="168"/>
      <c r="Y59" s="168"/>
      <c r="Z59" s="168"/>
      <c r="AA59" s="168"/>
      <c r="AB59" s="93"/>
      <c r="AC59" s="174">
        <f t="shared" si="4"/>
        <v>0</v>
      </c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175">
        <f t="shared" si="5"/>
        <v>0</v>
      </c>
      <c r="AT59" s="174">
        <f t="shared" si="6"/>
        <v>0</v>
      </c>
      <c r="AU59" s="174">
        <f t="shared" si="7"/>
        <v>0</v>
      </c>
      <c r="AV59" s="99"/>
      <c r="AW59" s="106"/>
      <c r="AX59" s="106"/>
      <c r="AY59" s="106"/>
      <c r="AZ59" s="106"/>
      <c r="BA59" s="174">
        <f t="shared" si="8"/>
        <v>0</v>
      </c>
      <c r="BB59" s="178"/>
      <c r="BC59" s="180"/>
      <c r="BD59" s="163" t="str">
        <f t="shared" si="9"/>
        <v>正确</v>
      </c>
    </row>
    <row r="60" s="6" customFormat="1" ht="33" customHeight="1" spans="1:56">
      <c r="A60" s="59">
        <f t="shared" si="1"/>
        <v>56</v>
      </c>
      <c r="B60" s="198"/>
      <c r="C60" s="47"/>
      <c r="D60" s="154"/>
      <c r="E60" s="60"/>
      <c r="F60" s="125">
        <f t="shared" si="2"/>
        <v>30</v>
      </c>
      <c r="G60" s="57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3"/>
        <v>0</v>
      </c>
      <c r="T60" s="170"/>
      <c r="U60" s="80"/>
      <c r="V60" s="167"/>
      <c r="W60" s="168"/>
      <c r="X60" s="168"/>
      <c r="Y60" s="168"/>
      <c r="Z60" s="168"/>
      <c r="AA60" s="168"/>
      <c r="AB60" s="93"/>
      <c r="AC60" s="174">
        <f t="shared" si="4"/>
        <v>0</v>
      </c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175">
        <f t="shared" si="5"/>
        <v>0</v>
      </c>
      <c r="AT60" s="174">
        <f t="shared" si="6"/>
        <v>0</v>
      </c>
      <c r="AU60" s="174">
        <f t="shared" si="7"/>
        <v>0</v>
      </c>
      <c r="AV60" s="99"/>
      <c r="AW60" s="106"/>
      <c r="AX60" s="106"/>
      <c r="AY60" s="106"/>
      <c r="AZ60" s="106"/>
      <c r="BA60" s="174">
        <f t="shared" si="8"/>
        <v>0</v>
      </c>
      <c r="BB60" s="178"/>
      <c r="BC60" s="180"/>
      <c r="BD60" s="163" t="str">
        <f t="shared" si="9"/>
        <v>正确</v>
      </c>
    </row>
    <row r="61" s="6" customFormat="1" ht="33" customHeight="1" spans="1:56">
      <c r="A61" s="59">
        <f t="shared" si="1"/>
        <v>57</v>
      </c>
      <c r="B61" s="198"/>
      <c r="C61" s="47"/>
      <c r="D61" s="154"/>
      <c r="E61" s="60"/>
      <c r="F61" s="125">
        <f t="shared" si="2"/>
        <v>30</v>
      </c>
      <c r="G61" s="57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3"/>
        <v>0</v>
      </c>
      <c r="T61" s="170"/>
      <c r="U61" s="80"/>
      <c r="V61" s="167"/>
      <c r="W61" s="168"/>
      <c r="X61" s="168"/>
      <c r="Y61" s="168"/>
      <c r="Z61" s="168"/>
      <c r="AA61" s="168"/>
      <c r="AB61" s="93"/>
      <c r="AC61" s="174">
        <f t="shared" si="4"/>
        <v>0</v>
      </c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175">
        <f t="shared" si="5"/>
        <v>0</v>
      </c>
      <c r="AT61" s="174">
        <f t="shared" si="6"/>
        <v>0</v>
      </c>
      <c r="AU61" s="174">
        <f t="shared" si="7"/>
        <v>0</v>
      </c>
      <c r="AV61" s="99"/>
      <c r="AW61" s="106"/>
      <c r="AX61" s="106"/>
      <c r="AY61" s="106"/>
      <c r="AZ61" s="106"/>
      <c r="BA61" s="174">
        <f t="shared" si="8"/>
        <v>0</v>
      </c>
      <c r="BB61" s="178"/>
      <c r="BC61" s="180"/>
      <c r="BD61" s="163" t="str">
        <f t="shared" si="9"/>
        <v>正确</v>
      </c>
    </row>
    <row r="62" s="6" customFormat="1" ht="33" customHeight="1" spans="1:56">
      <c r="A62" s="59">
        <f t="shared" si="1"/>
        <v>58</v>
      </c>
      <c r="B62" s="198"/>
      <c r="C62" s="47"/>
      <c r="D62" s="154"/>
      <c r="E62" s="60"/>
      <c r="F62" s="125">
        <f t="shared" si="2"/>
        <v>30</v>
      </c>
      <c r="G62" s="57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64">
        <f t="shared" si="3"/>
        <v>0</v>
      </c>
      <c r="T62" s="170"/>
      <c r="U62" s="80"/>
      <c r="V62" s="167"/>
      <c r="W62" s="168"/>
      <c r="X62" s="168"/>
      <c r="Y62" s="168"/>
      <c r="Z62" s="168"/>
      <c r="AA62" s="168"/>
      <c r="AB62" s="93"/>
      <c r="AC62" s="174">
        <f t="shared" si="4"/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175">
        <f t="shared" si="5"/>
        <v>0</v>
      </c>
      <c r="AT62" s="174">
        <f t="shared" si="6"/>
        <v>0</v>
      </c>
      <c r="AU62" s="174">
        <f t="shared" si="7"/>
        <v>0</v>
      </c>
      <c r="AV62" s="99"/>
      <c r="AW62" s="106"/>
      <c r="AX62" s="106"/>
      <c r="AY62" s="106"/>
      <c r="AZ62" s="106"/>
      <c r="BA62" s="174">
        <f t="shared" si="8"/>
        <v>0</v>
      </c>
      <c r="BB62" s="178"/>
      <c r="BC62" s="180"/>
      <c r="BD62" s="163" t="str">
        <f t="shared" si="9"/>
        <v>正确</v>
      </c>
    </row>
    <row r="63" s="6" customFormat="1" ht="33" customHeight="1" spans="1:56">
      <c r="A63" s="59">
        <f t="shared" si="1"/>
        <v>59</v>
      </c>
      <c r="B63" s="198"/>
      <c r="C63" s="47"/>
      <c r="D63" s="154"/>
      <c r="E63" s="60"/>
      <c r="F63" s="125">
        <f t="shared" si="2"/>
        <v>30</v>
      </c>
      <c r="G63" s="57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3"/>
        <v>0</v>
      </c>
      <c r="T63" s="170"/>
      <c r="U63" s="80"/>
      <c r="V63" s="167"/>
      <c r="W63" s="168"/>
      <c r="X63" s="168"/>
      <c r="Y63" s="168"/>
      <c r="Z63" s="168"/>
      <c r="AA63" s="168"/>
      <c r="AB63" s="93"/>
      <c r="AC63" s="174">
        <f t="shared" si="4"/>
        <v>0</v>
      </c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175">
        <f t="shared" si="5"/>
        <v>0</v>
      </c>
      <c r="AT63" s="174">
        <f t="shared" si="6"/>
        <v>0</v>
      </c>
      <c r="AU63" s="174">
        <f t="shared" si="7"/>
        <v>0</v>
      </c>
      <c r="AV63" s="99"/>
      <c r="AW63" s="106"/>
      <c r="AX63" s="106"/>
      <c r="AY63" s="106"/>
      <c r="AZ63" s="106"/>
      <c r="BA63" s="174">
        <f t="shared" si="8"/>
        <v>0</v>
      </c>
      <c r="BB63" s="178"/>
      <c r="BC63" s="180"/>
      <c r="BD63" s="163" t="str">
        <f t="shared" si="9"/>
        <v>正确</v>
      </c>
    </row>
    <row r="64" s="6" customFormat="1" ht="33" customHeight="1" spans="1:56">
      <c r="A64" s="59">
        <f t="shared" si="1"/>
        <v>60</v>
      </c>
      <c r="B64" s="198"/>
      <c r="C64" s="47"/>
      <c r="D64" s="154"/>
      <c r="E64" s="60"/>
      <c r="F64" s="125">
        <f t="shared" si="2"/>
        <v>30</v>
      </c>
      <c r="G64" s="57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64">
        <f t="shared" si="3"/>
        <v>0</v>
      </c>
      <c r="T64" s="170"/>
      <c r="U64" s="80"/>
      <c r="V64" s="167"/>
      <c r="W64" s="168"/>
      <c r="X64" s="168"/>
      <c r="Y64" s="168"/>
      <c r="Z64" s="168"/>
      <c r="AA64" s="168"/>
      <c r="AB64" s="93"/>
      <c r="AC64" s="174">
        <f t="shared" si="4"/>
        <v>0</v>
      </c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175">
        <f t="shared" si="5"/>
        <v>0</v>
      </c>
      <c r="AT64" s="174">
        <f t="shared" si="6"/>
        <v>0</v>
      </c>
      <c r="AU64" s="174">
        <f t="shared" si="7"/>
        <v>0</v>
      </c>
      <c r="AV64" s="99"/>
      <c r="AW64" s="106"/>
      <c r="AX64" s="106"/>
      <c r="AY64" s="106"/>
      <c r="AZ64" s="106"/>
      <c r="BA64" s="174">
        <f t="shared" si="8"/>
        <v>0</v>
      </c>
      <c r="BB64" s="178"/>
      <c r="BC64" s="180"/>
      <c r="BD64" s="163" t="str">
        <f t="shared" si="9"/>
        <v>正确</v>
      </c>
    </row>
    <row r="65" s="6" customFormat="1" ht="33" customHeight="1" spans="1:56">
      <c r="A65" s="59">
        <f t="shared" si="1"/>
        <v>61</v>
      </c>
      <c r="B65" s="198"/>
      <c r="C65" s="47"/>
      <c r="D65" s="154"/>
      <c r="E65" s="60"/>
      <c r="F65" s="125">
        <f t="shared" si="2"/>
        <v>30</v>
      </c>
      <c r="G65" s="57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3"/>
        <v>0</v>
      </c>
      <c r="T65" s="170"/>
      <c r="U65" s="80"/>
      <c r="V65" s="167"/>
      <c r="W65" s="168"/>
      <c r="X65" s="168"/>
      <c r="Y65" s="168"/>
      <c r="Z65" s="168"/>
      <c r="AA65" s="168"/>
      <c r="AB65" s="93"/>
      <c r="AC65" s="174">
        <f t="shared" si="4"/>
        <v>0</v>
      </c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175">
        <f t="shared" si="5"/>
        <v>0</v>
      </c>
      <c r="AT65" s="174">
        <f t="shared" si="6"/>
        <v>0</v>
      </c>
      <c r="AU65" s="174">
        <f t="shared" si="7"/>
        <v>0</v>
      </c>
      <c r="AV65" s="99"/>
      <c r="AW65" s="106"/>
      <c r="AX65" s="106"/>
      <c r="AY65" s="106"/>
      <c r="AZ65" s="106"/>
      <c r="BA65" s="174">
        <f t="shared" si="8"/>
        <v>0</v>
      </c>
      <c r="BB65" s="178"/>
      <c r="BC65" s="180"/>
      <c r="BD65" s="163" t="str">
        <f t="shared" si="9"/>
        <v>正确</v>
      </c>
    </row>
    <row r="66" s="6" customFormat="1" ht="33" customHeight="1" spans="1:56">
      <c r="A66" s="59">
        <f t="shared" si="1"/>
        <v>62</v>
      </c>
      <c r="B66" s="198"/>
      <c r="C66" s="47"/>
      <c r="D66" s="154"/>
      <c r="E66" s="60"/>
      <c r="F66" s="125">
        <f t="shared" si="2"/>
        <v>30</v>
      </c>
      <c r="G66" s="57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3"/>
        <v>0</v>
      </c>
      <c r="T66" s="170"/>
      <c r="U66" s="80"/>
      <c r="V66" s="167"/>
      <c r="W66" s="168"/>
      <c r="X66" s="168"/>
      <c r="Y66" s="168"/>
      <c r="Z66" s="168"/>
      <c r="AA66" s="168"/>
      <c r="AB66" s="93"/>
      <c r="AC66" s="174">
        <f t="shared" si="4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175">
        <f t="shared" si="5"/>
        <v>0</v>
      </c>
      <c r="AT66" s="174">
        <f t="shared" si="6"/>
        <v>0</v>
      </c>
      <c r="AU66" s="174">
        <f t="shared" si="7"/>
        <v>0</v>
      </c>
      <c r="AV66" s="99"/>
      <c r="AW66" s="106"/>
      <c r="AX66" s="106"/>
      <c r="AY66" s="106"/>
      <c r="AZ66" s="106"/>
      <c r="BA66" s="174">
        <f t="shared" si="8"/>
        <v>0</v>
      </c>
      <c r="BB66" s="178"/>
      <c r="BC66" s="180"/>
      <c r="BD66" s="163" t="str">
        <f t="shared" si="9"/>
        <v>正确</v>
      </c>
    </row>
    <row r="67" s="6" customFormat="1" ht="33" customHeight="1" spans="1:56">
      <c r="A67" s="59">
        <f t="shared" si="1"/>
        <v>63</v>
      </c>
      <c r="B67" s="198"/>
      <c r="C67" s="47"/>
      <c r="D67" s="154"/>
      <c r="E67" s="60"/>
      <c r="F67" s="125">
        <f t="shared" si="2"/>
        <v>30</v>
      </c>
      <c r="G67" s="57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si="3"/>
        <v>0</v>
      </c>
      <c r="T67" s="170"/>
      <c r="U67" s="80"/>
      <c r="V67" s="167"/>
      <c r="W67" s="168"/>
      <c r="X67" s="168"/>
      <c r="Y67" s="168"/>
      <c r="Z67" s="168"/>
      <c r="AA67" s="168"/>
      <c r="AB67" s="93"/>
      <c r="AC67" s="174">
        <f t="shared" si="4"/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175">
        <f t="shared" si="5"/>
        <v>0</v>
      </c>
      <c r="AT67" s="174">
        <f t="shared" si="6"/>
        <v>0</v>
      </c>
      <c r="AU67" s="174">
        <f t="shared" si="7"/>
        <v>0</v>
      </c>
      <c r="AV67" s="99"/>
      <c r="AW67" s="106"/>
      <c r="AX67" s="106"/>
      <c r="AY67" s="106"/>
      <c r="AZ67" s="106"/>
      <c r="BA67" s="174">
        <f t="shared" si="8"/>
        <v>0</v>
      </c>
      <c r="BB67" s="178"/>
      <c r="BC67" s="180"/>
      <c r="BD67" s="163" t="str">
        <f t="shared" si="9"/>
        <v>正确</v>
      </c>
    </row>
    <row r="68" s="6" customFormat="1" ht="33" customHeight="1" spans="1:56">
      <c r="A68" s="59">
        <f t="shared" si="1"/>
        <v>64</v>
      </c>
      <c r="B68" s="198"/>
      <c r="C68" s="47"/>
      <c r="D68" s="154"/>
      <c r="E68" s="60"/>
      <c r="F68" s="125">
        <f t="shared" si="2"/>
        <v>30</v>
      </c>
      <c r="G68" s="57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si="3"/>
        <v>0</v>
      </c>
      <c r="T68" s="170"/>
      <c r="U68" s="80"/>
      <c r="V68" s="167"/>
      <c r="W68" s="168"/>
      <c r="X68" s="168"/>
      <c r="Y68" s="168"/>
      <c r="Z68" s="168"/>
      <c r="AA68" s="168"/>
      <c r="AB68" s="93"/>
      <c r="AC68" s="174">
        <f t="shared" si="4"/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175">
        <f t="shared" si="5"/>
        <v>0</v>
      </c>
      <c r="AT68" s="174">
        <f t="shared" si="6"/>
        <v>0</v>
      </c>
      <c r="AU68" s="174">
        <f t="shared" si="7"/>
        <v>0</v>
      </c>
      <c r="AV68" s="99"/>
      <c r="AW68" s="106"/>
      <c r="AX68" s="106"/>
      <c r="AY68" s="106"/>
      <c r="AZ68" s="106"/>
      <c r="BA68" s="174">
        <f t="shared" si="8"/>
        <v>0</v>
      </c>
      <c r="BB68" s="178"/>
      <c r="BC68" s="180"/>
      <c r="BD68" s="163" t="str">
        <f t="shared" si="9"/>
        <v>正确</v>
      </c>
    </row>
    <row r="69" s="6" customFormat="1" ht="33" customHeight="1" spans="1:56">
      <c r="A69" s="59">
        <f t="shared" ref="A69:A132" si="10">ROW()-4</f>
        <v>65</v>
      </c>
      <c r="B69" s="198"/>
      <c r="C69" s="47"/>
      <c r="D69" s="154"/>
      <c r="E69" s="60"/>
      <c r="F69" s="125">
        <f t="shared" ref="F69:F132" si="11">IF($C$2-D69+1&lt;$E$2,$C$2-D69+1,$E$2)</f>
        <v>30</v>
      </c>
      <c r="G69" s="57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ref="S69:S132" si="12">P69+Q69-R69</f>
        <v>0</v>
      </c>
      <c r="T69" s="170"/>
      <c r="U69" s="80"/>
      <c r="V69" s="167"/>
      <c r="W69" s="168"/>
      <c r="X69" s="168"/>
      <c r="Y69" s="168"/>
      <c r="Z69" s="168"/>
      <c r="AA69" s="168"/>
      <c r="AB69" s="93"/>
      <c r="AC69" s="174">
        <f t="shared" ref="AC69:AC132" si="13">IF(G69="是",30,0)</f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175">
        <f t="shared" ref="AS69:AS132" si="14">IFERROR(U69/$E$2*2*H69+I69*2,0)</f>
        <v>0</v>
      </c>
      <c r="AT69" s="174">
        <f t="shared" ref="AT69:AT132" si="15">IFERROR(U69/$E$2*(J69+K69*0.2+L69+M69*0.5),0)</f>
        <v>0</v>
      </c>
      <c r="AU69" s="174">
        <f t="shared" ref="AU69:AU132" si="16">ROUND(SUM(V69:AP69)-SUM(AQ69:AT69),2)</f>
        <v>0</v>
      </c>
      <c r="AV69" s="99"/>
      <c r="AW69" s="106"/>
      <c r="AX69" s="106"/>
      <c r="AY69" s="106"/>
      <c r="AZ69" s="106"/>
      <c r="BA69" s="174">
        <f t="shared" ref="BA69:BA132" si="17">ROUND(AU69-SUM(AV69:AZ69),2)</f>
        <v>0</v>
      </c>
      <c r="BB69" s="178"/>
      <c r="BC69" s="180"/>
      <c r="BD69" s="163" t="str">
        <f t="shared" ref="BD69:BD132" si="18">IF(U69-SUM(V69:AB69)=0,"正确","错误")</f>
        <v>正确</v>
      </c>
    </row>
    <row r="70" s="6" customFormat="1" ht="33" customHeight="1" spans="1:56">
      <c r="A70" s="59">
        <f t="shared" si="10"/>
        <v>66</v>
      </c>
      <c r="B70" s="198"/>
      <c r="C70" s="47"/>
      <c r="D70" s="154"/>
      <c r="E70" s="60"/>
      <c r="F70" s="125">
        <f t="shared" si="11"/>
        <v>30</v>
      </c>
      <c r="G70" s="57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12"/>
        <v>0</v>
      </c>
      <c r="T70" s="170"/>
      <c r="U70" s="80"/>
      <c r="V70" s="167"/>
      <c r="W70" s="168"/>
      <c r="X70" s="168"/>
      <c r="Y70" s="168"/>
      <c r="Z70" s="168"/>
      <c r="AA70" s="168"/>
      <c r="AB70" s="93"/>
      <c r="AC70" s="174">
        <f t="shared" si="13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175">
        <f t="shared" si="14"/>
        <v>0</v>
      </c>
      <c r="AT70" s="174">
        <f t="shared" si="15"/>
        <v>0</v>
      </c>
      <c r="AU70" s="174">
        <f t="shared" si="16"/>
        <v>0</v>
      </c>
      <c r="AV70" s="99"/>
      <c r="AW70" s="106"/>
      <c r="AX70" s="106"/>
      <c r="AY70" s="106"/>
      <c r="AZ70" s="106"/>
      <c r="BA70" s="174">
        <f t="shared" si="17"/>
        <v>0</v>
      </c>
      <c r="BB70" s="178"/>
      <c r="BC70" s="180"/>
      <c r="BD70" s="163" t="str">
        <f t="shared" si="18"/>
        <v>正确</v>
      </c>
    </row>
    <row r="71" s="6" customFormat="1" ht="33" customHeight="1" spans="1:56">
      <c r="A71" s="59">
        <f t="shared" si="10"/>
        <v>67</v>
      </c>
      <c r="B71" s="198"/>
      <c r="C71" s="47"/>
      <c r="D71" s="154"/>
      <c r="E71" s="60"/>
      <c r="F71" s="125">
        <f t="shared" si="11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12"/>
        <v>0</v>
      </c>
      <c r="T71" s="170"/>
      <c r="U71" s="80"/>
      <c r="V71" s="167"/>
      <c r="W71" s="168"/>
      <c r="X71" s="168"/>
      <c r="Y71" s="168"/>
      <c r="Z71" s="168"/>
      <c r="AA71" s="168"/>
      <c r="AB71" s="93"/>
      <c r="AC71" s="174">
        <f t="shared" si="13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14"/>
        <v>0</v>
      </c>
      <c r="AT71" s="174">
        <f t="shared" si="15"/>
        <v>0</v>
      </c>
      <c r="AU71" s="174">
        <f t="shared" si="16"/>
        <v>0</v>
      </c>
      <c r="AV71" s="99"/>
      <c r="AW71" s="106"/>
      <c r="AX71" s="106"/>
      <c r="AY71" s="106"/>
      <c r="AZ71" s="106"/>
      <c r="BA71" s="174">
        <f t="shared" si="17"/>
        <v>0</v>
      </c>
      <c r="BB71" s="178"/>
      <c r="BC71" s="180"/>
      <c r="BD71" s="163" t="str">
        <f t="shared" si="18"/>
        <v>正确</v>
      </c>
    </row>
    <row r="72" s="6" customFormat="1" ht="33" customHeight="1" spans="1:56">
      <c r="A72" s="59">
        <f t="shared" si="10"/>
        <v>68</v>
      </c>
      <c r="B72" s="198"/>
      <c r="C72" s="47"/>
      <c r="D72" s="154"/>
      <c r="E72" s="60"/>
      <c r="F72" s="125">
        <f t="shared" si="11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12"/>
        <v>0</v>
      </c>
      <c r="T72" s="170"/>
      <c r="U72" s="80"/>
      <c r="V72" s="167"/>
      <c r="W72" s="168"/>
      <c r="X72" s="168"/>
      <c r="Y72" s="168"/>
      <c r="Z72" s="168"/>
      <c r="AA72" s="168"/>
      <c r="AB72" s="93"/>
      <c r="AC72" s="174">
        <f t="shared" si="13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14"/>
        <v>0</v>
      </c>
      <c r="AT72" s="174">
        <f t="shared" si="15"/>
        <v>0</v>
      </c>
      <c r="AU72" s="174">
        <f t="shared" si="16"/>
        <v>0</v>
      </c>
      <c r="AV72" s="99"/>
      <c r="AW72" s="106"/>
      <c r="AX72" s="106"/>
      <c r="AY72" s="106"/>
      <c r="AZ72" s="106"/>
      <c r="BA72" s="174">
        <f t="shared" si="17"/>
        <v>0</v>
      </c>
      <c r="BB72" s="178"/>
      <c r="BC72" s="180"/>
      <c r="BD72" s="163" t="str">
        <f t="shared" si="18"/>
        <v>正确</v>
      </c>
    </row>
    <row r="73" s="6" customFormat="1" ht="33" customHeight="1" spans="1:56">
      <c r="A73" s="59">
        <f t="shared" si="10"/>
        <v>69</v>
      </c>
      <c r="B73" s="198"/>
      <c r="C73" s="47"/>
      <c r="D73" s="154"/>
      <c r="E73" s="60"/>
      <c r="F73" s="125">
        <f t="shared" si="11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12"/>
        <v>0</v>
      </c>
      <c r="T73" s="170"/>
      <c r="U73" s="80"/>
      <c r="V73" s="167"/>
      <c r="W73" s="168"/>
      <c r="X73" s="168"/>
      <c r="Y73" s="168"/>
      <c r="Z73" s="168"/>
      <c r="AA73" s="168"/>
      <c r="AB73" s="93"/>
      <c r="AC73" s="174">
        <f t="shared" si="13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14"/>
        <v>0</v>
      </c>
      <c r="AT73" s="174">
        <f t="shared" si="15"/>
        <v>0</v>
      </c>
      <c r="AU73" s="174">
        <f t="shared" si="16"/>
        <v>0</v>
      </c>
      <c r="AV73" s="99"/>
      <c r="AW73" s="106"/>
      <c r="AX73" s="106"/>
      <c r="AY73" s="106"/>
      <c r="AZ73" s="106"/>
      <c r="BA73" s="174">
        <f t="shared" si="17"/>
        <v>0</v>
      </c>
      <c r="BB73" s="178"/>
      <c r="BC73" s="180"/>
      <c r="BD73" s="163" t="str">
        <f t="shared" si="18"/>
        <v>正确</v>
      </c>
    </row>
    <row r="74" s="6" customFormat="1" ht="33" customHeight="1" spans="1:56">
      <c r="A74" s="59">
        <f t="shared" si="10"/>
        <v>70</v>
      </c>
      <c r="B74" s="198"/>
      <c r="C74" s="47"/>
      <c r="D74" s="154"/>
      <c r="E74" s="60"/>
      <c r="F74" s="125">
        <f t="shared" si="11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12"/>
        <v>0</v>
      </c>
      <c r="T74" s="170"/>
      <c r="U74" s="80"/>
      <c r="V74" s="167"/>
      <c r="W74" s="168"/>
      <c r="X74" s="168"/>
      <c r="Y74" s="168"/>
      <c r="Z74" s="168"/>
      <c r="AA74" s="168"/>
      <c r="AB74" s="93"/>
      <c r="AC74" s="174">
        <f t="shared" si="13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14"/>
        <v>0</v>
      </c>
      <c r="AT74" s="174">
        <f t="shared" si="15"/>
        <v>0</v>
      </c>
      <c r="AU74" s="174">
        <f t="shared" si="16"/>
        <v>0</v>
      </c>
      <c r="AV74" s="99"/>
      <c r="AW74" s="106"/>
      <c r="AX74" s="106"/>
      <c r="AY74" s="106"/>
      <c r="AZ74" s="106"/>
      <c r="BA74" s="174">
        <f t="shared" si="17"/>
        <v>0</v>
      </c>
      <c r="BB74" s="178"/>
      <c r="BC74" s="180"/>
      <c r="BD74" s="163" t="str">
        <f t="shared" si="18"/>
        <v>正确</v>
      </c>
    </row>
    <row r="75" s="6" customFormat="1" ht="33" customHeight="1" spans="1:56">
      <c r="A75" s="59">
        <f t="shared" si="10"/>
        <v>71</v>
      </c>
      <c r="B75" s="198"/>
      <c r="C75" s="47"/>
      <c r="D75" s="154"/>
      <c r="E75" s="60"/>
      <c r="F75" s="125">
        <f t="shared" si="11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12"/>
        <v>0</v>
      </c>
      <c r="T75" s="170"/>
      <c r="U75" s="80"/>
      <c r="V75" s="167"/>
      <c r="W75" s="168"/>
      <c r="X75" s="168"/>
      <c r="Y75" s="168"/>
      <c r="Z75" s="168"/>
      <c r="AA75" s="168"/>
      <c r="AB75" s="93"/>
      <c r="AC75" s="174">
        <f t="shared" si="13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14"/>
        <v>0</v>
      </c>
      <c r="AT75" s="174">
        <f t="shared" si="15"/>
        <v>0</v>
      </c>
      <c r="AU75" s="174">
        <f t="shared" si="16"/>
        <v>0</v>
      </c>
      <c r="AV75" s="99"/>
      <c r="AW75" s="106"/>
      <c r="AX75" s="106"/>
      <c r="AY75" s="106"/>
      <c r="AZ75" s="106"/>
      <c r="BA75" s="174">
        <f t="shared" si="17"/>
        <v>0</v>
      </c>
      <c r="BB75" s="178"/>
      <c r="BC75" s="180"/>
      <c r="BD75" s="163" t="str">
        <f t="shared" si="18"/>
        <v>正确</v>
      </c>
    </row>
    <row r="76" s="6" customFormat="1" ht="33" customHeight="1" spans="1:56">
      <c r="A76" s="59">
        <f t="shared" si="10"/>
        <v>72</v>
      </c>
      <c r="B76" s="198"/>
      <c r="C76" s="47"/>
      <c r="D76" s="154"/>
      <c r="E76" s="60"/>
      <c r="F76" s="125">
        <f t="shared" si="11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12"/>
        <v>0</v>
      </c>
      <c r="T76" s="170"/>
      <c r="U76" s="80"/>
      <c r="V76" s="167"/>
      <c r="W76" s="168"/>
      <c r="X76" s="168"/>
      <c r="Y76" s="168"/>
      <c r="Z76" s="168"/>
      <c r="AA76" s="168"/>
      <c r="AB76" s="93"/>
      <c r="AC76" s="174">
        <f t="shared" si="13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14"/>
        <v>0</v>
      </c>
      <c r="AT76" s="174">
        <f t="shared" si="15"/>
        <v>0</v>
      </c>
      <c r="AU76" s="174">
        <f t="shared" si="16"/>
        <v>0</v>
      </c>
      <c r="AV76" s="99"/>
      <c r="AW76" s="106"/>
      <c r="AX76" s="106"/>
      <c r="AY76" s="106"/>
      <c r="AZ76" s="106"/>
      <c r="BA76" s="174">
        <f t="shared" si="17"/>
        <v>0</v>
      </c>
      <c r="BB76" s="178"/>
      <c r="BC76" s="180"/>
      <c r="BD76" s="163" t="str">
        <f t="shared" si="18"/>
        <v>正确</v>
      </c>
    </row>
    <row r="77" s="6" customFormat="1" ht="33" customHeight="1" spans="1:56">
      <c r="A77" s="59">
        <f t="shared" si="10"/>
        <v>73</v>
      </c>
      <c r="B77" s="198"/>
      <c r="C77" s="47"/>
      <c r="D77" s="154"/>
      <c r="E77" s="60"/>
      <c r="F77" s="125">
        <f t="shared" si="11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12"/>
        <v>0</v>
      </c>
      <c r="T77" s="170"/>
      <c r="U77" s="80"/>
      <c r="V77" s="167"/>
      <c r="W77" s="168"/>
      <c r="X77" s="168"/>
      <c r="Y77" s="168"/>
      <c r="Z77" s="168"/>
      <c r="AA77" s="168"/>
      <c r="AB77" s="93"/>
      <c r="AC77" s="174">
        <f t="shared" si="13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14"/>
        <v>0</v>
      </c>
      <c r="AT77" s="174">
        <f t="shared" si="15"/>
        <v>0</v>
      </c>
      <c r="AU77" s="174">
        <f t="shared" si="16"/>
        <v>0</v>
      </c>
      <c r="AV77" s="99"/>
      <c r="AW77" s="106"/>
      <c r="AX77" s="106"/>
      <c r="AY77" s="106"/>
      <c r="AZ77" s="106"/>
      <c r="BA77" s="174">
        <f t="shared" si="17"/>
        <v>0</v>
      </c>
      <c r="BB77" s="178"/>
      <c r="BC77" s="180"/>
      <c r="BD77" s="163" t="str">
        <f t="shared" si="18"/>
        <v>正确</v>
      </c>
    </row>
    <row r="78" s="6" customFormat="1" ht="33" customHeight="1" spans="1:56">
      <c r="A78" s="59">
        <f t="shared" si="10"/>
        <v>74</v>
      </c>
      <c r="B78" s="198"/>
      <c r="C78" s="47"/>
      <c r="D78" s="154"/>
      <c r="E78" s="60"/>
      <c r="F78" s="125">
        <f t="shared" si="11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12"/>
        <v>0</v>
      </c>
      <c r="T78" s="170"/>
      <c r="U78" s="80"/>
      <c r="V78" s="167"/>
      <c r="W78" s="168"/>
      <c r="X78" s="168"/>
      <c r="Y78" s="168"/>
      <c r="Z78" s="168"/>
      <c r="AA78" s="168"/>
      <c r="AB78" s="93"/>
      <c r="AC78" s="174">
        <f t="shared" si="13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14"/>
        <v>0</v>
      </c>
      <c r="AT78" s="174">
        <f t="shared" si="15"/>
        <v>0</v>
      </c>
      <c r="AU78" s="174">
        <f t="shared" si="16"/>
        <v>0</v>
      </c>
      <c r="AV78" s="99"/>
      <c r="AW78" s="106"/>
      <c r="AX78" s="106"/>
      <c r="AY78" s="106"/>
      <c r="AZ78" s="106"/>
      <c r="BA78" s="174">
        <f t="shared" si="17"/>
        <v>0</v>
      </c>
      <c r="BB78" s="178"/>
      <c r="BC78" s="180"/>
      <c r="BD78" s="163" t="str">
        <f t="shared" si="18"/>
        <v>正确</v>
      </c>
    </row>
    <row r="79" s="6" customFormat="1" ht="33" customHeight="1" spans="1:56">
      <c r="A79" s="59">
        <f t="shared" si="10"/>
        <v>75</v>
      </c>
      <c r="B79" s="198"/>
      <c r="C79" s="47"/>
      <c r="D79" s="154"/>
      <c r="E79" s="60"/>
      <c r="F79" s="125">
        <f t="shared" si="11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12"/>
        <v>0</v>
      </c>
      <c r="T79" s="170"/>
      <c r="U79" s="80"/>
      <c r="V79" s="167"/>
      <c r="W79" s="168"/>
      <c r="X79" s="168"/>
      <c r="Y79" s="168"/>
      <c r="Z79" s="168"/>
      <c r="AA79" s="168"/>
      <c r="AB79" s="93"/>
      <c r="AC79" s="174">
        <f t="shared" si="13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14"/>
        <v>0</v>
      </c>
      <c r="AT79" s="174">
        <f t="shared" si="15"/>
        <v>0</v>
      </c>
      <c r="AU79" s="174">
        <f t="shared" si="16"/>
        <v>0</v>
      </c>
      <c r="AV79" s="99"/>
      <c r="AW79" s="106"/>
      <c r="AX79" s="106"/>
      <c r="AY79" s="106"/>
      <c r="AZ79" s="106"/>
      <c r="BA79" s="174">
        <f t="shared" si="17"/>
        <v>0</v>
      </c>
      <c r="BB79" s="178"/>
      <c r="BC79" s="180"/>
      <c r="BD79" s="163" t="str">
        <f t="shared" si="18"/>
        <v>正确</v>
      </c>
    </row>
    <row r="80" s="6" customFormat="1" ht="33" customHeight="1" spans="1:56">
      <c r="A80" s="59">
        <f t="shared" si="10"/>
        <v>76</v>
      </c>
      <c r="B80" s="198"/>
      <c r="C80" s="47"/>
      <c r="D80" s="154"/>
      <c r="E80" s="60"/>
      <c r="F80" s="125">
        <f t="shared" si="11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12"/>
        <v>0</v>
      </c>
      <c r="T80" s="170"/>
      <c r="U80" s="80"/>
      <c r="V80" s="167"/>
      <c r="W80" s="168"/>
      <c r="X80" s="168"/>
      <c r="Y80" s="168"/>
      <c r="Z80" s="168"/>
      <c r="AA80" s="168"/>
      <c r="AB80" s="93"/>
      <c r="AC80" s="174">
        <f t="shared" si="13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75">
        <f t="shared" si="14"/>
        <v>0</v>
      </c>
      <c r="AT80" s="174">
        <f t="shared" si="15"/>
        <v>0</v>
      </c>
      <c r="AU80" s="174">
        <f t="shared" si="16"/>
        <v>0</v>
      </c>
      <c r="AV80" s="99"/>
      <c r="AW80" s="106"/>
      <c r="AX80" s="106"/>
      <c r="AY80" s="106"/>
      <c r="AZ80" s="106"/>
      <c r="BA80" s="174">
        <f t="shared" si="17"/>
        <v>0</v>
      </c>
      <c r="BB80" s="178"/>
      <c r="BC80" s="180"/>
      <c r="BD80" s="163" t="str">
        <f t="shared" si="18"/>
        <v>正确</v>
      </c>
    </row>
    <row r="81" s="6" customFormat="1" ht="33" customHeight="1" spans="1:56">
      <c r="A81" s="59">
        <f t="shared" si="10"/>
        <v>77</v>
      </c>
      <c r="B81" s="198"/>
      <c r="C81" s="47"/>
      <c r="D81" s="154"/>
      <c r="E81" s="60"/>
      <c r="F81" s="125">
        <f t="shared" si="11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12"/>
        <v>0</v>
      </c>
      <c r="T81" s="170"/>
      <c r="U81" s="80"/>
      <c r="V81" s="167"/>
      <c r="W81" s="168"/>
      <c r="X81" s="168"/>
      <c r="Y81" s="168"/>
      <c r="Z81" s="168"/>
      <c r="AA81" s="168"/>
      <c r="AB81" s="93"/>
      <c r="AC81" s="174">
        <f t="shared" si="13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14"/>
        <v>0</v>
      </c>
      <c r="AT81" s="174">
        <f t="shared" si="15"/>
        <v>0</v>
      </c>
      <c r="AU81" s="174">
        <f t="shared" si="16"/>
        <v>0</v>
      </c>
      <c r="AV81" s="99"/>
      <c r="AW81" s="106"/>
      <c r="AX81" s="106"/>
      <c r="AY81" s="106"/>
      <c r="AZ81" s="106"/>
      <c r="BA81" s="174">
        <f t="shared" si="17"/>
        <v>0</v>
      </c>
      <c r="BB81" s="178"/>
      <c r="BC81" s="180"/>
      <c r="BD81" s="163" t="str">
        <f t="shared" si="18"/>
        <v>正确</v>
      </c>
    </row>
    <row r="82" s="6" customFormat="1" ht="33" customHeight="1" spans="1:56">
      <c r="A82" s="59">
        <f t="shared" si="10"/>
        <v>78</v>
      </c>
      <c r="B82" s="198"/>
      <c r="C82" s="47"/>
      <c r="D82" s="154"/>
      <c r="E82" s="60"/>
      <c r="F82" s="125">
        <f t="shared" si="11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12"/>
        <v>0</v>
      </c>
      <c r="T82" s="170"/>
      <c r="U82" s="80"/>
      <c r="V82" s="167"/>
      <c r="W82" s="168"/>
      <c r="X82" s="168"/>
      <c r="Y82" s="168"/>
      <c r="Z82" s="168"/>
      <c r="AA82" s="168"/>
      <c r="AB82" s="93"/>
      <c r="AC82" s="174">
        <f t="shared" si="13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14"/>
        <v>0</v>
      </c>
      <c r="AT82" s="174">
        <f t="shared" si="15"/>
        <v>0</v>
      </c>
      <c r="AU82" s="174">
        <f t="shared" si="16"/>
        <v>0</v>
      </c>
      <c r="AV82" s="99"/>
      <c r="AW82" s="106"/>
      <c r="AX82" s="106"/>
      <c r="AY82" s="106"/>
      <c r="AZ82" s="106"/>
      <c r="BA82" s="174">
        <f t="shared" si="17"/>
        <v>0</v>
      </c>
      <c r="BB82" s="178"/>
      <c r="BC82" s="180"/>
      <c r="BD82" s="163" t="str">
        <f t="shared" si="18"/>
        <v>正确</v>
      </c>
    </row>
    <row r="83" s="6" customFormat="1" ht="33" customHeight="1" spans="1:56">
      <c r="A83" s="59">
        <f t="shared" si="10"/>
        <v>79</v>
      </c>
      <c r="B83" s="198"/>
      <c r="C83" s="47"/>
      <c r="D83" s="154"/>
      <c r="E83" s="60"/>
      <c r="F83" s="125">
        <f t="shared" si="11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12"/>
        <v>0</v>
      </c>
      <c r="T83" s="170"/>
      <c r="U83" s="80"/>
      <c r="V83" s="167"/>
      <c r="W83" s="168"/>
      <c r="X83" s="168"/>
      <c r="Y83" s="168"/>
      <c r="Z83" s="168"/>
      <c r="AA83" s="168"/>
      <c r="AB83" s="93"/>
      <c r="AC83" s="174">
        <f t="shared" si="13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14"/>
        <v>0</v>
      </c>
      <c r="AT83" s="174">
        <f t="shared" si="15"/>
        <v>0</v>
      </c>
      <c r="AU83" s="174">
        <f t="shared" si="16"/>
        <v>0</v>
      </c>
      <c r="AV83" s="99"/>
      <c r="AW83" s="106"/>
      <c r="AX83" s="106"/>
      <c r="AY83" s="106"/>
      <c r="AZ83" s="106"/>
      <c r="BA83" s="174">
        <f t="shared" si="17"/>
        <v>0</v>
      </c>
      <c r="BB83" s="178"/>
      <c r="BC83" s="180"/>
      <c r="BD83" s="163" t="str">
        <f t="shared" si="18"/>
        <v>正确</v>
      </c>
    </row>
    <row r="84" s="6" customFormat="1" ht="33" customHeight="1" spans="1:56">
      <c r="A84" s="59">
        <f t="shared" si="10"/>
        <v>80</v>
      </c>
      <c r="B84" s="198"/>
      <c r="C84" s="47"/>
      <c r="D84" s="154"/>
      <c r="E84" s="60"/>
      <c r="F84" s="125">
        <f t="shared" si="11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12"/>
        <v>0</v>
      </c>
      <c r="T84" s="170"/>
      <c r="U84" s="80"/>
      <c r="V84" s="167"/>
      <c r="W84" s="168"/>
      <c r="X84" s="168"/>
      <c r="Y84" s="168"/>
      <c r="Z84" s="168"/>
      <c r="AA84" s="168"/>
      <c r="AB84" s="93"/>
      <c r="AC84" s="174">
        <f t="shared" si="13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14"/>
        <v>0</v>
      </c>
      <c r="AT84" s="174">
        <f t="shared" si="15"/>
        <v>0</v>
      </c>
      <c r="AU84" s="174">
        <f t="shared" si="16"/>
        <v>0</v>
      </c>
      <c r="AV84" s="99"/>
      <c r="AW84" s="106"/>
      <c r="AX84" s="106"/>
      <c r="AY84" s="106"/>
      <c r="AZ84" s="106"/>
      <c r="BA84" s="174">
        <f t="shared" si="17"/>
        <v>0</v>
      </c>
      <c r="BB84" s="178"/>
      <c r="BC84" s="180"/>
      <c r="BD84" s="163" t="str">
        <f t="shared" si="18"/>
        <v>正确</v>
      </c>
    </row>
    <row r="85" s="6" customFormat="1" ht="33" customHeight="1" spans="1:56">
      <c r="A85" s="59">
        <f t="shared" si="10"/>
        <v>81</v>
      </c>
      <c r="B85" s="198"/>
      <c r="C85" s="47"/>
      <c r="D85" s="154"/>
      <c r="E85" s="60"/>
      <c r="F85" s="125">
        <f t="shared" si="11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12"/>
        <v>0</v>
      </c>
      <c r="T85" s="170"/>
      <c r="U85" s="80"/>
      <c r="V85" s="167"/>
      <c r="W85" s="168"/>
      <c r="X85" s="168"/>
      <c r="Y85" s="168"/>
      <c r="Z85" s="168"/>
      <c r="AA85" s="168"/>
      <c r="AB85" s="93"/>
      <c r="AC85" s="174">
        <f t="shared" si="13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14"/>
        <v>0</v>
      </c>
      <c r="AT85" s="174">
        <f t="shared" si="15"/>
        <v>0</v>
      </c>
      <c r="AU85" s="174">
        <f t="shared" si="16"/>
        <v>0</v>
      </c>
      <c r="AV85" s="99"/>
      <c r="AW85" s="106"/>
      <c r="AX85" s="106"/>
      <c r="AY85" s="106"/>
      <c r="AZ85" s="106"/>
      <c r="BA85" s="174">
        <f t="shared" si="17"/>
        <v>0</v>
      </c>
      <c r="BB85" s="178"/>
      <c r="BC85" s="180"/>
      <c r="BD85" s="163" t="str">
        <f t="shared" si="18"/>
        <v>正确</v>
      </c>
    </row>
    <row r="86" s="6" customFormat="1" ht="33" customHeight="1" spans="1:56">
      <c r="A86" s="59">
        <f t="shared" si="10"/>
        <v>82</v>
      </c>
      <c r="B86" s="198"/>
      <c r="C86" s="47"/>
      <c r="D86" s="154"/>
      <c r="E86" s="60"/>
      <c r="F86" s="125">
        <f t="shared" si="11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12"/>
        <v>0</v>
      </c>
      <c r="T86" s="170"/>
      <c r="U86" s="80"/>
      <c r="V86" s="167"/>
      <c r="W86" s="168"/>
      <c r="X86" s="168"/>
      <c r="Y86" s="168"/>
      <c r="Z86" s="168"/>
      <c r="AA86" s="168"/>
      <c r="AB86" s="93"/>
      <c r="AC86" s="174">
        <f t="shared" si="13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14"/>
        <v>0</v>
      </c>
      <c r="AT86" s="174">
        <f t="shared" si="15"/>
        <v>0</v>
      </c>
      <c r="AU86" s="174">
        <f t="shared" si="16"/>
        <v>0</v>
      </c>
      <c r="AV86" s="99"/>
      <c r="AW86" s="106"/>
      <c r="AX86" s="106"/>
      <c r="AY86" s="106"/>
      <c r="AZ86" s="106"/>
      <c r="BA86" s="174">
        <f t="shared" si="17"/>
        <v>0</v>
      </c>
      <c r="BB86" s="178"/>
      <c r="BC86" s="180"/>
      <c r="BD86" s="163" t="str">
        <f t="shared" si="18"/>
        <v>正确</v>
      </c>
    </row>
    <row r="87" s="6" customFormat="1" ht="33" customHeight="1" spans="1:56">
      <c r="A87" s="59">
        <f t="shared" si="10"/>
        <v>83</v>
      </c>
      <c r="B87" s="198"/>
      <c r="C87" s="47"/>
      <c r="D87" s="154"/>
      <c r="E87" s="60"/>
      <c r="F87" s="125">
        <f t="shared" si="11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12"/>
        <v>0</v>
      </c>
      <c r="T87" s="170"/>
      <c r="U87" s="80"/>
      <c r="V87" s="167"/>
      <c r="W87" s="168"/>
      <c r="X87" s="168"/>
      <c r="Y87" s="168"/>
      <c r="Z87" s="168"/>
      <c r="AA87" s="168"/>
      <c r="AB87" s="93"/>
      <c r="AC87" s="174">
        <f t="shared" si="13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175">
        <f t="shared" si="14"/>
        <v>0</v>
      </c>
      <c r="AT87" s="174">
        <f t="shared" si="15"/>
        <v>0</v>
      </c>
      <c r="AU87" s="174">
        <f t="shared" si="16"/>
        <v>0</v>
      </c>
      <c r="AV87" s="99"/>
      <c r="AW87" s="106"/>
      <c r="AX87" s="106"/>
      <c r="AY87" s="106"/>
      <c r="AZ87" s="106"/>
      <c r="BA87" s="174">
        <f t="shared" si="17"/>
        <v>0</v>
      </c>
      <c r="BB87" s="178"/>
      <c r="BC87" s="180"/>
      <c r="BD87" s="163" t="str">
        <f t="shared" si="18"/>
        <v>正确</v>
      </c>
    </row>
    <row r="88" s="6" customFormat="1" ht="33" customHeight="1" spans="1:56">
      <c r="A88" s="59">
        <f t="shared" si="10"/>
        <v>84</v>
      </c>
      <c r="B88" s="198"/>
      <c r="C88" s="47"/>
      <c r="D88" s="154"/>
      <c r="E88" s="60"/>
      <c r="F88" s="125">
        <f t="shared" si="11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12"/>
        <v>0</v>
      </c>
      <c r="T88" s="170"/>
      <c r="U88" s="80"/>
      <c r="V88" s="167"/>
      <c r="W88" s="168"/>
      <c r="X88" s="168"/>
      <c r="Y88" s="168"/>
      <c r="Z88" s="168"/>
      <c r="AA88" s="168"/>
      <c r="AB88" s="93"/>
      <c r="AC88" s="174">
        <f t="shared" si="13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14"/>
        <v>0</v>
      </c>
      <c r="AT88" s="174">
        <f t="shared" si="15"/>
        <v>0</v>
      </c>
      <c r="AU88" s="174">
        <f t="shared" si="16"/>
        <v>0</v>
      </c>
      <c r="AV88" s="99"/>
      <c r="AW88" s="106"/>
      <c r="AX88" s="106"/>
      <c r="AY88" s="106"/>
      <c r="AZ88" s="106"/>
      <c r="BA88" s="174">
        <f t="shared" si="17"/>
        <v>0</v>
      </c>
      <c r="BB88" s="178"/>
      <c r="BC88" s="180"/>
      <c r="BD88" s="163" t="str">
        <f t="shared" si="18"/>
        <v>正确</v>
      </c>
    </row>
    <row r="89" s="6" customFormat="1" ht="33" customHeight="1" spans="1:56">
      <c r="A89" s="59">
        <f t="shared" si="10"/>
        <v>85</v>
      </c>
      <c r="B89" s="198"/>
      <c r="C89" s="47"/>
      <c r="D89" s="154"/>
      <c r="E89" s="60"/>
      <c r="F89" s="125">
        <f t="shared" si="11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12"/>
        <v>0</v>
      </c>
      <c r="T89" s="170"/>
      <c r="U89" s="80"/>
      <c r="V89" s="167"/>
      <c r="W89" s="168"/>
      <c r="X89" s="168"/>
      <c r="Y89" s="168"/>
      <c r="Z89" s="168"/>
      <c r="AA89" s="168"/>
      <c r="AB89" s="93"/>
      <c r="AC89" s="174">
        <f t="shared" si="13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14"/>
        <v>0</v>
      </c>
      <c r="AT89" s="174">
        <f t="shared" si="15"/>
        <v>0</v>
      </c>
      <c r="AU89" s="174">
        <f t="shared" si="16"/>
        <v>0</v>
      </c>
      <c r="AV89" s="99"/>
      <c r="AW89" s="106"/>
      <c r="AX89" s="106"/>
      <c r="AY89" s="106"/>
      <c r="AZ89" s="106"/>
      <c r="BA89" s="174">
        <f t="shared" si="17"/>
        <v>0</v>
      </c>
      <c r="BB89" s="178"/>
      <c r="BC89" s="180"/>
      <c r="BD89" s="163" t="str">
        <f t="shared" si="18"/>
        <v>正确</v>
      </c>
    </row>
    <row r="90" s="6" customFormat="1" ht="33" customHeight="1" spans="1:56">
      <c r="A90" s="59">
        <f t="shared" si="10"/>
        <v>86</v>
      </c>
      <c r="B90" s="198"/>
      <c r="C90" s="47"/>
      <c r="D90" s="154"/>
      <c r="E90" s="60"/>
      <c r="F90" s="125">
        <f t="shared" si="11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12"/>
        <v>0</v>
      </c>
      <c r="T90" s="170"/>
      <c r="U90" s="80"/>
      <c r="V90" s="167"/>
      <c r="W90" s="168"/>
      <c r="X90" s="168"/>
      <c r="Y90" s="168"/>
      <c r="Z90" s="168"/>
      <c r="AA90" s="168"/>
      <c r="AB90" s="93"/>
      <c r="AC90" s="174">
        <f t="shared" si="13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14"/>
        <v>0</v>
      </c>
      <c r="AT90" s="174">
        <f t="shared" si="15"/>
        <v>0</v>
      </c>
      <c r="AU90" s="174">
        <f t="shared" si="16"/>
        <v>0</v>
      </c>
      <c r="AV90" s="99"/>
      <c r="AW90" s="106"/>
      <c r="AX90" s="106"/>
      <c r="AY90" s="106"/>
      <c r="AZ90" s="106"/>
      <c r="BA90" s="174">
        <f t="shared" si="17"/>
        <v>0</v>
      </c>
      <c r="BB90" s="178"/>
      <c r="BC90" s="180"/>
      <c r="BD90" s="163" t="str">
        <f t="shared" si="18"/>
        <v>正确</v>
      </c>
    </row>
    <row r="91" s="6" customFormat="1" ht="33" customHeight="1" spans="1:56">
      <c r="A91" s="59">
        <f t="shared" si="10"/>
        <v>87</v>
      </c>
      <c r="B91" s="198"/>
      <c r="C91" s="47"/>
      <c r="D91" s="154"/>
      <c r="E91" s="60"/>
      <c r="F91" s="125">
        <f t="shared" si="11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12"/>
        <v>0</v>
      </c>
      <c r="T91" s="170"/>
      <c r="U91" s="80"/>
      <c r="V91" s="167"/>
      <c r="W91" s="168"/>
      <c r="X91" s="168"/>
      <c r="Y91" s="168"/>
      <c r="Z91" s="168"/>
      <c r="AA91" s="168"/>
      <c r="AB91" s="93"/>
      <c r="AC91" s="174">
        <f t="shared" si="13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14"/>
        <v>0</v>
      </c>
      <c r="AT91" s="174">
        <f t="shared" si="15"/>
        <v>0</v>
      </c>
      <c r="AU91" s="174">
        <f t="shared" si="16"/>
        <v>0</v>
      </c>
      <c r="AV91" s="99"/>
      <c r="AW91" s="106"/>
      <c r="AX91" s="106"/>
      <c r="AY91" s="106"/>
      <c r="AZ91" s="106"/>
      <c r="BA91" s="174">
        <f t="shared" si="17"/>
        <v>0</v>
      </c>
      <c r="BB91" s="178"/>
      <c r="BC91" s="180"/>
      <c r="BD91" s="163" t="str">
        <f t="shared" si="18"/>
        <v>正确</v>
      </c>
    </row>
    <row r="92" s="6" customFormat="1" ht="33" customHeight="1" spans="1:56">
      <c r="A92" s="59">
        <f t="shared" si="10"/>
        <v>88</v>
      </c>
      <c r="B92" s="198"/>
      <c r="C92" s="47"/>
      <c r="D92" s="154"/>
      <c r="E92" s="60"/>
      <c r="F92" s="125">
        <f t="shared" si="11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12"/>
        <v>0</v>
      </c>
      <c r="T92" s="170"/>
      <c r="U92" s="80"/>
      <c r="V92" s="167"/>
      <c r="W92" s="168"/>
      <c r="X92" s="168"/>
      <c r="Y92" s="168"/>
      <c r="Z92" s="168"/>
      <c r="AA92" s="168"/>
      <c r="AB92" s="93"/>
      <c r="AC92" s="174">
        <f t="shared" si="13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14"/>
        <v>0</v>
      </c>
      <c r="AT92" s="174">
        <f t="shared" si="15"/>
        <v>0</v>
      </c>
      <c r="AU92" s="174">
        <f t="shared" si="16"/>
        <v>0</v>
      </c>
      <c r="AV92" s="99"/>
      <c r="AW92" s="106"/>
      <c r="AX92" s="106"/>
      <c r="AY92" s="106"/>
      <c r="AZ92" s="106"/>
      <c r="BA92" s="174">
        <f t="shared" si="17"/>
        <v>0</v>
      </c>
      <c r="BB92" s="178"/>
      <c r="BC92" s="180"/>
      <c r="BD92" s="163" t="str">
        <f t="shared" si="18"/>
        <v>正确</v>
      </c>
    </row>
    <row r="93" s="6" customFormat="1" ht="33" customHeight="1" spans="1:56">
      <c r="A93" s="59">
        <f t="shared" si="10"/>
        <v>89</v>
      </c>
      <c r="B93" s="198"/>
      <c r="C93" s="47"/>
      <c r="D93" s="154"/>
      <c r="E93" s="60"/>
      <c r="F93" s="125">
        <f t="shared" si="11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12"/>
        <v>0</v>
      </c>
      <c r="T93" s="170"/>
      <c r="U93" s="80"/>
      <c r="V93" s="167"/>
      <c r="W93" s="168"/>
      <c r="X93" s="168"/>
      <c r="Y93" s="168"/>
      <c r="Z93" s="168"/>
      <c r="AA93" s="168"/>
      <c r="AB93" s="93"/>
      <c r="AC93" s="174">
        <f t="shared" si="13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14"/>
        <v>0</v>
      </c>
      <c r="AT93" s="174">
        <f t="shared" si="15"/>
        <v>0</v>
      </c>
      <c r="AU93" s="174">
        <f t="shared" si="16"/>
        <v>0</v>
      </c>
      <c r="AV93" s="99"/>
      <c r="AW93" s="106"/>
      <c r="AX93" s="106"/>
      <c r="AY93" s="106"/>
      <c r="AZ93" s="106"/>
      <c r="BA93" s="174">
        <f t="shared" si="17"/>
        <v>0</v>
      </c>
      <c r="BB93" s="178"/>
      <c r="BC93" s="180"/>
      <c r="BD93" s="163" t="str">
        <f t="shared" si="18"/>
        <v>正确</v>
      </c>
    </row>
    <row r="94" s="6" customFormat="1" ht="33" customHeight="1" spans="1:56">
      <c r="A94" s="59">
        <f t="shared" si="10"/>
        <v>90</v>
      </c>
      <c r="B94" s="198"/>
      <c r="C94" s="47"/>
      <c r="D94" s="154"/>
      <c r="E94" s="60"/>
      <c r="F94" s="125">
        <f t="shared" si="11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12"/>
        <v>0</v>
      </c>
      <c r="T94" s="170"/>
      <c r="U94" s="80"/>
      <c r="V94" s="167"/>
      <c r="W94" s="168"/>
      <c r="X94" s="168"/>
      <c r="Y94" s="168"/>
      <c r="Z94" s="168"/>
      <c r="AA94" s="168"/>
      <c r="AB94" s="93"/>
      <c r="AC94" s="174">
        <f t="shared" si="13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14"/>
        <v>0</v>
      </c>
      <c r="AT94" s="174">
        <f t="shared" si="15"/>
        <v>0</v>
      </c>
      <c r="AU94" s="174">
        <f t="shared" si="16"/>
        <v>0</v>
      </c>
      <c r="AV94" s="99"/>
      <c r="AW94" s="106"/>
      <c r="AX94" s="106"/>
      <c r="AY94" s="106"/>
      <c r="AZ94" s="106"/>
      <c r="BA94" s="174">
        <f t="shared" si="17"/>
        <v>0</v>
      </c>
      <c r="BB94" s="178"/>
      <c r="BC94" s="180"/>
      <c r="BD94" s="163" t="str">
        <f t="shared" si="18"/>
        <v>正确</v>
      </c>
    </row>
    <row r="95" s="6" customFormat="1" ht="33" customHeight="1" spans="1:56">
      <c r="A95" s="59">
        <f t="shared" si="10"/>
        <v>91</v>
      </c>
      <c r="B95" s="198"/>
      <c r="C95" s="47"/>
      <c r="D95" s="154"/>
      <c r="E95" s="60"/>
      <c r="F95" s="125">
        <f t="shared" si="11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12"/>
        <v>0</v>
      </c>
      <c r="T95" s="170"/>
      <c r="U95" s="80"/>
      <c r="V95" s="167"/>
      <c r="W95" s="168"/>
      <c r="X95" s="168"/>
      <c r="Y95" s="168"/>
      <c r="Z95" s="168"/>
      <c r="AA95" s="168"/>
      <c r="AB95" s="93"/>
      <c r="AC95" s="174">
        <f t="shared" si="13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14"/>
        <v>0</v>
      </c>
      <c r="AT95" s="174">
        <f t="shared" si="15"/>
        <v>0</v>
      </c>
      <c r="AU95" s="174">
        <f t="shared" si="16"/>
        <v>0</v>
      </c>
      <c r="AV95" s="99"/>
      <c r="AW95" s="106"/>
      <c r="AX95" s="106"/>
      <c r="AY95" s="106"/>
      <c r="AZ95" s="106"/>
      <c r="BA95" s="174">
        <f t="shared" si="17"/>
        <v>0</v>
      </c>
      <c r="BB95" s="178"/>
      <c r="BC95" s="180"/>
      <c r="BD95" s="163" t="str">
        <f t="shared" si="18"/>
        <v>正确</v>
      </c>
    </row>
    <row r="96" s="6" customFormat="1" ht="33" customHeight="1" spans="1:56">
      <c r="A96" s="59">
        <f t="shared" si="10"/>
        <v>92</v>
      </c>
      <c r="B96" s="198"/>
      <c r="C96" s="47"/>
      <c r="D96" s="154"/>
      <c r="E96" s="60"/>
      <c r="F96" s="125">
        <f t="shared" si="11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12"/>
        <v>0</v>
      </c>
      <c r="T96" s="170"/>
      <c r="U96" s="80"/>
      <c r="V96" s="167"/>
      <c r="W96" s="168"/>
      <c r="X96" s="168"/>
      <c r="Y96" s="168"/>
      <c r="Z96" s="168"/>
      <c r="AA96" s="168"/>
      <c r="AB96" s="93"/>
      <c r="AC96" s="174">
        <f t="shared" si="13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14"/>
        <v>0</v>
      </c>
      <c r="AT96" s="174">
        <f t="shared" si="15"/>
        <v>0</v>
      </c>
      <c r="AU96" s="174">
        <f t="shared" si="16"/>
        <v>0</v>
      </c>
      <c r="AV96" s="99"/>
      <c r="AW96" s="106"/>
      <c r="AX96" s="106"/>
      <c r="AY96" s="106"/>
      <c r="AZ96" s="106"/>
      <c r="BA96" s="174">
        <f t="shared" si="17"/>
        <v>0</v>
      </c>
      <c r="BB96" s="178"/>
      <c r="BC96" s="180"/>
      <c r="BD96" s="163" t="str">
        <f t="shared" si="18"/>
        <v>正确</v>
      </c>
    </row>
    <row r="97" s="6" customFormat="1" ht="33" customHeight="1" spans="1:56">
      <c r="A97" s="59">
        <f t="shared" si="10"/>
        <v>93</v>
      </c>
      <c r="B97" s="198"/>
      <c r="C97" s="47"/>
      <c r="D97" s="154"/>
      <c r="E97" s="60"/>
      <c r="F97" s="125">
        <f t="shared" si="11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12"/>
        <v>0</v>
      </c>
      <c r="T97" s="170"/>
      <c r="U97" s="80"/>
      <c r="V97" s="167"/>
      <c r="W97" s="168"/>
      <c r="X97" s="168"/>
      <c r="Y97" s="168"/>
      <c r="Z97" s="168"/>
      <c r="AA97" s="168"/>
      <c r="AB97" s="93"/>
      <c r="AC97" s="174">
        <f t="shared" si="13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14"/>
        <v>0</v>
      </c>
      <c r="AT97" s="174">
        <f t="shared" si="15"/>
        <v>0</v>
      </c>
      <c r="AU97" s="174">
        <f t="shared" si="16"/>
        <v>0</v>
      </c>
      <c r="AV97" s="99"/>
      <c r="AW97" s="106"/>
      <c r="AX97" s="106"/>
      <c r="AY97" s="106"/>
      <c r="AZ97" s="106"/>
      <c r="BA97" s="174">
        <f t="shared" si="17"/>
        <v>0</v>
      </c>
      <c r="BB97" s="178"/>
      <c r="BC97" s="180"/>
      <c r="BD97" s="163" t="str">
        <f t="shared" si="18"/>
        <v>正确</v>
      </c>
    </row>
    <row r="98" s="6" customFormat="1" ht="33" customHeight="1" spans="1:56">
      <c r="A98" s="59">
        <f t="shared" si="10"/>
        <v>94</v>
      </c>
      <c r="B98" s="198"/>
      <c r="C98" s="47"/>
      <c r="D98" s="154"/>
      <c r="E98" s="60"/>
      <c r="F98" s="125">
        <f t="shared" si="11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12"/>
        <v>0</v>
      </c>
      <c r="T98" s="170"/>
      <c r="U98" s="80"/>
      <c r="V98" s="167"/>
      <c r="W98" s="168"/>
      <c r="X98" s="168"/>
      <c r="Y98" s="168"/>
      <c r="Z98" s="168"/>
      <c r="AA98" s="168"/>
      <c r="AB98" s="93"/>
      <c r="AC98" s="174">
        <f t="shared" si="13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14"/>
        <v>0</v>
      </c>
      <c r="AT98" s="174">
        <f t="shared" si="15"/>
        <v>0</v>
      </c>
      <c r="AU98" s="174">
        <f t="shared" si="16"/>
        <v>0</v>
      </c>
      <c r="AV98" s="99"/>
      <c r="AW98" s="106"/>
      <c r="AX98" s="106"/>
      <c r="AY98" s="106"/>
      <c r="AZ98" s="106"/>
      <c r="BA98" s="174">
        <f t="shared" si="17"/>
        <v>0</v>
      </c>
      <c r="BB98" s="178"/>
      <c r="BC98" s="180"/>
      <c r="BD98" s="163" t="str">
        <f t="shared" si="18"/>
        <v>正确</v>
      </c>
    </row>
    <row r="99" s="6" customFormat="1" ht="33" customHeight="1" spans="1:56">
      <c r="A99" s="59">
        <f t="shared" si="10"/>
        <v>95</v>
      </c>
      <c r="B99" s="198"/>
      <c r="C99" s="47"/>
      <c r="D99" s="154"/>
      <c r="E99" s="60"/>
      <c r="F99" s="125">
        <f t="shared" si="11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12"/>
        <v>0</v>
      </c>
      <c r="T99" s="170"/>
      <c r="U99" s="80"/>
      <c r="V99" s="167"/>
      <c r="W99" s="168"/>
      <c r="X99" s="168"/>
      <c r="Y99" s="168"/>
      <c r="Z99" s="168"/>
      <c r="AA99" s="168"/>
      <c r="AB99" s="93"/>
      <c r="AC99" s="174">
        <f t="shared" si="13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14"/>
        <v>0</v>
      </c>
      <c r="AT99" s="174">
        <f t="shared" si="15"/>
        <v>0</v>
      </c>
      <c r="AU99" s="174">
        <f t="shared" si="16"/>
        <v>0</v>
      </c>
      <c r="AV99" s="99"/>
      <c r="AW99" s="106"/>
      <c r="AX99" s="106"/>
      <c r="AY99" s="106"/>
      <c r="AZ99" s="106"/>
      <c r="BA99" s="174">
        <f t="shared" si="17"/>
        <v>0</v>
      </c>
      <c r="BB99" s="178"/>
      <c r="BC99" s="180"/>
      <c r="BD99" s="163" t="str">
        <f t="shared" si="18"/>
        <v>正确</v>
      </c>
    </row>
    <row r="100" s="6" customFormat="1" ht="33" customHeight="1" spans="1:56">
      <c r="A100" s="59">
        <f t="shared" si="10"/>
        <v>96</v>
      </c>
      <c r="B100" s="198"/>
      <c r="C100" s="47"/>
      <c r="D100" s="154"/>
      <c r="E100" s="60"/>
      <c r="F100" s="125">
        <f t="shared" si="11"/>
        <v>30</v>
      </c>
      <c r="G100" s="57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64">
        <f t="shared" si="12"/>
        <v>0</v>
      </c>
      <c r="T100" s="170"/>
      <c r="U100" s="80"/>
      <c r="V100" s="167"/>
      <c r="W100" s="168"/>
      <c r="X100" s="168"/>
      <c r="Y100" s="168"/>
      <c r="Z100" s="168"/>
      <c r="AA100" s="168"/>
      <c r="AB100" s="93"/>
      <c r="AC100" s="174">
        <f t="shared" si="13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14"/>
        <v>0</v>
      </c>
      <c r="AT100" s="174">
        <f t="shared" si="15"/>
        <v>0</v>
      </c>
      <c r="AU100" s="174">
        <f t="shared" si="16"/>
        <v>0</v>
      </c>
      <c r="AV100" s="99"/>
      <c r="AW100" s="106"/>
      <c r="AX100" s="106"/>
      <c r="AY100" s="106"/>
      <c r="AZ100" s="106"/>
      <c r="BA100" s="174">
        <f t="shared" si="17"/>
        <v>0</v>
      </c>
      <c r="BB100" s="178"/>
      <c r="BC100" s="180"/>
      <c r="BD100" s="163" t="str">
        <f t="shared" si="18"/>
        <v>正确</v>
      </c>
    </row>
    <row r="101" s="6" customFormat="1" ht="33" customHeight="1" spans="1:56">
      <c r="A101" s="59">
        <f t="shared" si="10"/>
        <v>97</v>
      </c>
      <c r="B101" s="198"/>
      <c r="C101" s="47"/>
      <c r="D101" s="154"/>
      <c r="E101" s="60"/>
      <c r="F101" s="125">
        <f t="shared" si="11"/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si="12"/>
        <v>0</v>
      </c>
      <c r="T101" s="170"/>
      <c r="U101" s="80"/>
      <c r="V101" s="167"/>
      <c r="W101" s="168"/>
      <c r="X101" s="168"/>
      <c r="Y101" s="168"/>
      <c r="Z101" s="168"/>
      <c r="AA101" s="168"/>
      <c r="AB101" s="93"/>
      <c r="AC101" s="174">
        <f t="shared" si="13"/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175">
        <f t="shared" si="14"/>
        <v>0</v>
      </c>
      <c r="AT101" s="174">
        <f t="shared" si="15"/>
        <v>0</v>
      </c>
      <c r="AU101" s="174">
        <f t="shared" si="16"/>
        <v>0</v>
      </c>
      <c r="AV101" s="99"/>
      <c r="AW101" s="106"/>
      <c r="AX101" s="106"/>
      <c r="AY101" s="106"/>
      <c r="AZ101" s="106"/>
      <c r="BA101" s="174">
        <f t="shared" si="17"/>
        <v>0</v>
      </c>
      <c r="BB101" s="178"/>
      <c r="BC101" s="180"/>
      <c r="BD101" s="163" t="str">
        <f t="shared" si="18"/>
        <v>正确</v>
      </c>
    </row>
    <row r="102" s="6" customFormat="1" ht="33" customHeight="1" spans="1:56">
      <c r="A102" s="59">
        <f t="shared" si="10"/>
        <v>98</v>
      </c>
      <c r="B102" s="198"/>
      <c r="C102" s="47"/>
      <c r="D102" s="154"/>
      <c r="E102" s="60"/>
      <c r="F102" s="125">
        <f t="shared" si="11"/>
        <v>30</v>
      </c>
      <c r="G102" s="57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64">
        <f t="shared" si="12"/>
        <v>0</v>
      </c>
      <c r="T102" s="170"/>
      <c r="U102" s="80"/>
      <c r="V102" s="167"/>
      <c r="W102" s="168"/>
      <c r="X102" s="168"/>
      <c r="Y102" s="168"/>
      <c r="Z102" s="168"/>
      <c r="AA102" s="168"/>
      <c r="AB102" s="93"/>
      <c r="AC102" s="174">
        <f t="shared" si="13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14"/>
        <v>0</v>
      </c>
      <c r="AT102" s="174">
        <f t="shared" si="15"/>
        <v>0</v>
      </c>
      <c r="AU102" s="174">
        <f t="shared" si="16"/>
        <v>0</v>
      </c>
      <c r="AV102" s="99"/>
      <c r="AW102" s="106"/>
      <c r="AX102" s="106"/>
      <c r="AY102" s="106"/>
      <c r="AZ102" s="106"/>
      <c r="BA102" s="174">
        <f t="shared" si="17"/>
        <v>0</v>
      </c>
      <c r="BB102" s="178"/>
      <c r="BC102" s="180"/>
      <c r="BD102" s="163" t="str">
        <f t="shared" si="18"/>
        <v>正确</v>
      </c>
    </row>
    <row r="103" s="6" customFormat="1" ht="33" customHeight="1" spans="1:56">
      <c r="A103" s="59">
        <f t="shared" si="10"/>
        <v>99</v>
      </c>
      <c r="B103" s="198"/>
      <c r="C103" s="47"/>
      <c r="D103" s="154"/>
      <c r="E103" s="60"/>
      <c r="F103" s="125">
        <f t="shared" si="11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12"/>
        <v>0</v>
      </c>
      <c r="T103" s="170"/>
      <c r="U103" s="80"/>
      <c r="V103" s="167"/>
      <c r="W103" s="168"/>
      <c r="X103" s="168"/>
      <c r="Y103" s="168"/>
      <c r="Z103" s="168"/>
      <c r="AA103" s="168"/>
      <c r="AB103" s="93"/>
      <c r="AC103" s="174">
        <f t="shared" si="13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14"/>
        <v>0</v>
      </c>
      <c r="AT103" s="174">
        <f t="shared" si="15"/>
        <v>0</v>
      </c>
      <c r="AU103" s="174">
        <f t="shared" si="16"/>
        <v>0</v>
      </c>
      <c r="AV103" s="99"/>
      <c r="AW103" s="106"/>
      <c r="AX103" s="106"/>
      <c r="AY103" s="106"/>
      <c r="AZ103" s="106"/>
      <c r="BA103" s="174">
        <f t="shared" si="17"/>
        <v>0</v>
      </c>
      <c r="BB103" s="178"/>
      <c r="BC103" s="180"/>
      <c r="BD103" s="163" t="str">
        <f t="shared" si="18"/>
        <v>正确</v>
      </c>
    </row>
    <row r="104" s="6" customFormat="1" ht="33" customHeight="1" spans="1:56">
      <c r="A104" s="59">
        <f t="shared" si="10"/>
        <v>100</v>
      </c>
      <c r="B104" s="198"/>
      <c r="C104" s="47"/>
      <c r="D104" s="154"/>
      <c r="E104" s="60"/>
      <c r="F104" s="125">
        <f t="shared" si="11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12"/>
        <v>0</v>
      </c>
      <c r="T104" s="170"/>
      <c r="U104" s="80"/>
      <c r="V104" s="167"/>
      <c r="W104" s="168"/>
      <c r="X104" s="168"/>
      <c r="Y104" s="168"/>
      <c r="Z104" s="168"/>
      <c r="AA104" s="168"/>
      <c r="AB104" s="93"/>
      <c r="AC104" s="174">
        <f t="shared" si="13"/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14"/>
        <v>0</v>
      </c>
      <c r="AT104" s="174">
        <f t="shared" si="15"/>
        <v>0</v>
      </c>
      <c r="AU104" s="174">
        <f t="shared" si="16"/>
        <v>0</v>
      </c>
      <c r="AV104" s="99"/>
      <c r="AW104" s="106"/>
      <c r="AX104" s="106"/>
      <c r="AY104" s="106"/>
      <c r="AZ104" s="106"/>
      <c r="BA104" s="174">
        <f t="shared" si="17"/>
        <v>0</v>
      </c>
      <c r="BB104" s="178"/>
      <c r="BC104" s="180"/>
      <c r="BD104" s="163" t="str">
        <f t="shared" si="18"/>
        <v>正确</v>
      </c>
    </row>
    <row r="105" s="6" customFormat="1" ht="33" customHeight="1" spans="1:56">
      <c r="A105" s="59">
        <f t="shared" si="10"/>
        <v>101</v>
      </c>
      <c r="B105" s="198"/>
      <c r="C105" s="47"/>
      <c r="D105" s="154"/>
      <c r="E105" s="60"/>
      <c r="F105" s="125">
        <f t="shared" si="11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12"/>
        <v>0</v>
      </c>
      <c r="T105" s="170"/>
      <c r="U105" s="80"/>
      <c r="V105" s="167"/>
      <c r="W105" s="168"/>
      <c r="X105" s="168"/>
      <c r="Y105" s="168"/>
      <c r="Z105" s="168"/>
      <c r="AA105" s="168"/>
      <c r="AB105" s="93"/>
      <c r="AC105" s="174">
        <f t="shared" si="13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175">
        <f t="shared" si="14"/>
        <v>0</v>
      </c>
      <c r="AT105" s="174">
        <f t="shared" si="15"/>
        <v>0</v>
      </c>
      <c r="AU105" s="174">
        <f t="shared" si="16"/>
        <v>0</v>
      </c>
      <c r="AV105" s="99"/>
      <c r="AW105" s="106"/>
      <c r="AX105" s="106"/>
      <c r="AY105" s="106"/>
      <c r="AZ105" s="106"/>
      <c r="BA105" s="174">
        <f t="shared" si="17"/>
        <v>0</v>
      </c>
      <c r="BB105" s="178"/>
      <c r="BC105" s="180"/>
      <c r="BD105" s="163" t="str">
        <f t="shared" si="18"/>
        <v>正确</v>
      </c>
    </row>
    <row r="106" s="6" customFormat="1" ht="33" customHeight="1" spans="1:56">
      <c r="A106" s="59">
        <f t="shared" si="10"/>
        <v>102</v>
      </c>
      <c r="B106" s="198"/>
      <c r="C106" s="47"/>
      <c r="D106" s="154"/>
      <c r="E106" s="60"/>
      <c r="F106" s="125">
        <f t="shared" si="11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12"/>
        <v>0</v>
      </c>
      <c r="T106" s="170"/>
      <c r="U106" s="80"/>
      <c r="V106" s="167"/>
      <c r="W106" s="168"/>
      <c r="X106" s="168"/>
      <c r="Y106" s="168"/>
      <c r="Z106" s="168"/>
      <c r="AA106" s="168"/>
      <c r="AB106" s="93"/>
      <c r="AC106" s="174">
        <f t="shared" si="13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14"/>
        <v>0</v>
      </c>
      <c r="AT106" s="174">
        <f t="shared" si="15"/>
        <v>0</v>
      </c>
      <c r="AU106" s="174">
        <f t="shared" si="16"/>
        <v>0</v>
      </c>
      <c r="AV106" s="99"/>
      <c r="AW106" s="106"/>
      <c r="AX106" s="106"/>
      <c r="AY106" s="106"/>
      <c r="AZ106" s="106"/>
      <c r="BA106" s="174">
        <f t="shared" si="17"/>
        <v>0</v>
      </c>
      <c r="BB106" s="178"/>
      <c r="BC106" s="180"/>
      <c r="BD106" s="163" t="str">
        <f t="shared" si="18"/>
        <v>正确</v>
      </c>
    </row>
    <row r="107" s="6" customFormat="1" ht="33" customHeight="1" spans="1:56">
      <c r="A107" s="59">
        <f t="shared" si="10"/>
        <v>103</v>
      </c>
      <c r="B107" s="198"/>
      <c r="C107" s="47"/>
      <c r="D107" s="154"/>
      <c r="E107" s="60"/>
      <c r="F107" s="125">
        <f t="shared" si="11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12"/>
        <v>0</v>
      </c>
      <c r="T107" s="170"/>
      <c r="U107" s="80"/>
      <c r="V107" s="167"/>
      <c r="W107" s="168"/>
      <c r="X107" s="168"/>
      <c r="Y107" s="168"/>
      <c r="Z107" s="168"/>
      <c r="AA107" s="168"/>
      <c r="AB107" s="93"/>
      <c r="AC107" s="174">
        <f t="shared" si="13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14"/>
        <v>0</v>
      </c>
      <c r="AT107" s="174">
        <f t="shared" si="15"/>
        <v>0</v>
      </c>
      <c r="AU107" s="174">
        <f t="shared" si="16"/>
        <v>0</v>
      </c>
      <c r="AV107" s="99"/>
      <c r="AW107" s="106"/>
      <c r="AX107" s="106"/>
      <c r="AY107" s="106"/>
      <c r="AZ107" s="106"/>
      <c r="BA107" s="174">
        <f t="shared" si="17"/>
        <v>0</v>
      </c>
      <c r="BB107" s="178"/>
      <c r="BC107" s="180"/>
      <c r="BD107" s="163" t="str">
        <f t="shared" si="18"/>
        <v>正确</v>
      </c>
    </row>
    <row r="108" s="6" customFormat="1" ht="33" customHeight="1" spans="1:56">
      <c r="A108" s="59">
        <f t="shared" si="10"/>
        <v>104</v>
      </c>
      <c r="B108" s="198"/>
      <c r="C108" s="47"/>
      <c r="D108" s="154"/>
      <c r="E108" s="60"/>
      <c r="F108" s="125">
        <f t="shared" si="11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12"/>
        <v>0</v>
      </c>
      <c r="T108" s="170"/>
      <c r="U108" s="80"/>
      <c r="V108" s="167"/>
      <c r="W108" s="168"/>
      <c r="X108" s="168"/>
      <c r="Y108" s="168"/>
      <c r="Z108" s="168"/>
      <c r="AA108" s="168"/>
      <c r="AB108" s="93"/>
      <c r="AC108" s="174">
        <f t="shared" si="13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14"/>
        <v>0</v>
      </c>
      <c r="AT108" s="174">
        <f t="shared" si="15"/>
        <v>0</v>
      </c>
      <c r="AU108" s="174">
        <f t="shared" si="16"/>
        <v>0</v>
      </c>
      <c r="AV108" s="99"/>
      <c r="AW108" s="106"/>
      <c r="AX108" s="106"/>
      <c r="AY108" s="106"/>
      <c r="AZ108" s="106"/>
      <c r="BA108" s="174">
        <f t="shared" si="17"/>
        <v>0</v>
      </c>
      <c r="BB108" s="178"/>
      <c r="BC108" s="180"/>
      <c r="BD108" s="163" t="str">
        <f t="shared" si="18"/>
        <v>正确</v>
      </c>
    </row>
    <row r="109" s="6" customFormat="1" ht="33" customHeight="1" spans="1:56">
      <c r="A109" s="59">
        <f t="shared" si="10"/>
        <v>105</v>
      </c>
      <c r="B109" s="198"/>
      <c r="C109" s="47"/>
      <c r="D109" s="154"/>
      <c r="E109" s="60"/>
      <c r="F109" s="125">
        <f t="shared" si="11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12"/>
        <v>0</v>
      </c>
      <c r="T109" s="170"/>
      <c r="U109" s="80"/>
      <c r="V109" s="167"/>
      <c r="W109" s="168"/>
      <c r="X109" s="168"/>
      <c r="Y109" s="168"/>
      <c r="Z109" s="168"/>
      <c r="AA109" s="168"/>
      <c r="AB109" s="93"/>
      <c r="AC109" s="174">
        <f t="shared" si="13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14"/>
        <v>0</v>
      </c>
      <c r="AT109" s="174">
        <f t="shared" si="15"/>
        <v>0</v>
      </c>
      <c r="AU109" s="174">
        <f t="shared" si="16"/>
        <v>0</v>
      </c>
      <c r="AV109" s="99"/>
      <c r="AW109" s="106"/>
      <c r="AX109" s="106"/>
      <c r="AY109" s="106"/>
      <c r="AZ109" s="106"/>
      <c r="BA109" s="174">
        <f t="shared" si="17"/>
        <v>0</v>
      </c>
      <c r="BB109" s="178"/>
      <c r="BC109" s="180"/>
      <c r="BD109" s="163" t="str">
        <f t="shared" si="18"/>
        <v>正确</v>
      </c>
    </row>
    <row r="110" s="6" customFormat="1" ht="33" customHeight="1" spans="1:56">
      <c r="A110" s="59">
        <f t="shared" si="10"/>
        <v>106</v>
      </c>
      <c r="B110" s="198"/>
      <c r="C110" s="47"/>
      <c r="D110" s="154"/>
      <c r="E110" s="60"/>
      <c r="F110" s="125">
        <f t="shared" si="11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12"/>
        <v>0</v>
      </c>
      <c r="T110" s="170"/>
      <c r="U110" s="80"/>
      <c r="V110" s="167"/>
      <c r="W110" s="168"/>
      <c r="X110" s="168"/>
      <c r="Y110" s="168"/>
      <c r="Z110" s="168"/>
      <c r="AA110" s="168"/>
      <c r="AB110" s="93"/>
      <c r="AC110" s="174">
        <f t="shared" si="13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14"/>
        <v>0</v>
      </c>
      <c r="AT110" s="174">
        <f t="shared" si="15"/>
        <v>0</v>
      </c>
      <c r="AU110" s="174">
        <f t="shared" si="16"/>
        <v>0</v>
      </c>
      <c r="AV110" s="99"/>
      <c r="AW110" s="106"/>
      <c r="AX110" s="106"/>
      <c r="AY110" s="106"/>
      <c r="AZ110" s="106"/>
      <c r="BA110" s="174">
        <f t="shared" si="17"/>
        <v>0</v>
      </c>
      <c r="BB110" s="178"/>
      <c r="BC110" s="180"/>
      <c r="BD110" s="163" t="str">
        <f t="shared" si="18"/>
        <v>正确</v>
      </c>
    </row>
    <row r="111" s="6" customFormat="1" ht="33" customHeight="1" spans="1:56">
      <c r="A111" s="59">
        <f t="shared" si="10"/>
        <v>107</v>
      </c>
      <c r="B111" s="198"/>
      <c r="C111" s="47"/>
      <c r="D111" s="154"/>
      <c r="E111" s="60"/>
      <c r="F111" s="125">
        <f t="shared" si="11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12"/>
        <v>0</v>
      </c>
      <c r="T111" s="170"/>
      <c r="U111" s="80"/>
      <c r="V111" s="167"/>
      <c r="W111" s="168"/>
      <c r="X111" s="168"/>
      <c r="Y111" s="168"/>
      <c r="Z111" s="168"/>
      <c r="AA111" s="168"/>
      <c r="AB111" s="93"/>
      <c r="AC111" s="174">
        <f t="shared" si="13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14"/>
        <v>0</v>
      </c>
      <c r="AT111" s="174">
        <f t="shared" si="15"/>
        <v>0</v>
      </c>
      <c r="AU111" s="174">
        <f t="shared" si="16"/>
        <v>0</v>
      </c>
      <c r="AV111" s="99"/>
      <c r="AW111" s="106"/>
      <c r="AX111" s="106"/>
      <c r="AY111" s="106"/>
      <c r="AZ111" s="106"/>
      <c r="BA111" s="174">
        <f t="shared" si="17"/>
        <v>0</v>
      </c>
      <c r="BB111" s="178"/>
      <c r="BC111" s="180"/>
      <c r="BD111" s="163" t="str">
        <f t="shared" si="18"/>
        <v>正确</v>
      </c>
    </row>
    <row r="112" s="6" customFormat="1" ht="33" customHeight="1" spans="1:56">
      <c r="A112" s="59">
        <f t="shared" si="10"/>
        <v>108</v>
      </c>
      <c r="B112" s="198"/>
      <c r="C112" s="47"/>
      <c r="D112" s="154"/>
      <c r="E112" s="60"/>
      <c r="F112" s="125">
        <f t="shared" si="11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12"/>
        <v>0</v>
      </c>
      <c r="T112" s="170"/>
      <c r="U112" s="80"/>
      <c r="V112" s="167"/>
      <c r="W112" s="168"/>
      <c r="X112" s="168"/>
      <c r="Y112" s="168"/>
      <c r="Z112" s="168"/>
      <c r="AA112" s="168"/>
      <c r="AB112" s="93"/>
      <c r="AC112" s="174">
        <f t="shared" si="13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14"/>
        <v>0</v>
      </c>
      <c r="AT112" s="174">
        <f t="shared" si="15"/>
        <v>0</v>
      </c>
      <c r="AU112" s="174">
        <f t="shared" si="16"/>
        <v>0</v>
      </c>
      <c r="AV112" s="99"/>
      <c r="AW112" s="106"/>
      <c r="AX112" s="106"/>
      <c r="AY112" s="106"/>
      <c r="AZ112" s="106"/>
      <c r="BA112" s="174">
        <f t="shared" si="17"/>
        <v>0</v>
      </c>
      <c r="BB112" s="178"/>
      <c r="BC112" s="180"/>
      <c r="BD112" s="163" t="str">
        <f t="shared" si="18"/>
        <v>正确</v>
      </c>
    </row>
    <row r="113" s="6" customFormat="1" ht="33" customHeight="1" spans="1:56">
      <c r="A113" s="59">
        <f t="shared" si="10"/>
        <v>109</v>
      </c>
      <c r="B113" s="198"/>
      <c r="C113" s="47"/>
      <c r="D113" s="154"/>
      <c r="E113" s="60"/>
      <c r="F113" s="125">
        <f t="shared" si="11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12"/>
        <v>0</v>
      </c>
      <c r="T113" s="170"/>
      <c r="U113" s="80"/>
      <c r="V113" s="167"/>
      <c r="W113" s="168"/>
      <c r="X113" s="168"/>
      <c r="Y113" s="168"/>
      <c r="Z113" s="168"/>
      <c r="AA113" s="168"/>
      <c r="AB113" s="93"/>
      <c r="AC113" s="174">
        <f t="shared" si="13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175">
        <f t="shared" si="14"/>
        <v>0</v>
      </c>
      <c r="AT113" s="174">
        <f t="shared" si="15"/>
        <v>0</v>
      </c>
      <c r="AU113" s="174">
        <f t="shared" si="16"/>
        <v>0</v>
      </c>
      <c r="AV113" s="99"/>
      <c r="AW113" s="106"/>
      <c r="AX113" s="106"/>
      <c r="AY113" s="106"/>
      <c r="AZ113" s="106"/>
      <c r="BA113" s="174">
        <f t="shared" si="17"/>
        <v>0</v>
      </c>
      <c r="BB113" s="178"/>
      <c r="BC113" s="180"/>
      <c r="BD113" s="163" t="str">
        <f t="shared" si="18"/>
        <v>正确</v>
      </c>
    </row>
    <row r="114" s="6" customFormat="1" ht="33" customHeight="1" spans="1:56">
      <c r="A114" s="59">
        <f t="shared" si="10"/>
        <v>110</v>
      </c>
      <c r="B114" s="198"/>
      <c r="C114" s="47"/>
      <c r="D114" s="154"/>
      <c r="E114" s="60"/>
      <c r="F114" s="125">
        <f t="shared" si="11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12"/>
        <v>0</v>
      </c>
      <c r="T114" s="170"/>
      <c r="U114" s="80"/>
      <c r="V114" s="167"/>
      <c r="W114" s="168"/>
      <c r="X114" s="168"/>
      <c r="Y114" s="168"/>
      <c r="Z114" s="168"/>
      <c r="AA114" s="168"/>
      <c r="AB114" s="93"/>
      <c r="AC114" s="174">
        <f t="shared" si="13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14"/>
        <v>0</v>
      </c>
      <c r="AT114" s="174">
        <f t="shared" si="15"/>
        <v>0</v>
      </c>
      <c r="AU114" s="174">
        <f t="shared" si="16"/>
        <v>0</v>
      </c>
      <c r="AV114" s="99"/>
      <c r="AW114" s="106"/>
      <c r="AX114" s="106"/>
      <c r="AY114" s="106"/>
      <c r="AZ114" s="106"/>
      <c r="BA114" s="174">
        <f t="shared" si="17"/>
        <v>0</v>
      </c>
      <c r="BB114" s="178"/>
      <c r="BC114" s="180"/>
      <c r="BD114" s="163" t="str">
        <f t="shared" si="18"/>
        <v>正确</v>
      </c>
    </row>
    <row r="115" s="6" customFormat="1" ht="33" customHeight="1" spans="1:56">
      <c r="A115" s="59">
        <f t="shared" si="10"/>
        <v>111</v>
      </c>
      <c r="B115" s="198"/>
      <c r="C115" s="47"/>
      <c r="D115" s="154"/>
      <c r="E115" s="60"/>
      <c r="F115" s="125">
        <f t="shared" si="11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12"/>
        <v>0</v>
      </c>
      <c r="T115" s="170"/>
      <c r="U115" s="80"/>
      <c r="V115" s="167"/>
      <c r="W115" s="168"/>
      <c r="X115" s="168"/>
      <c r="Y115" s="168"/>
      <c r="Z115" s="168"/>
      <c r="AA115" s="168"/>
      <c r="AB115" s="93"/>
      <c r="AC115" s="174">
        <f t="shared" si="13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14"/>
        <v>0</v>
      </c>
      <c r="AT115" s="174">
        <f t="shared" si="15"/>
        <v>0</v>
      </c>
      <c r="AU115" s="174">
        <f t="shared" si="16"/>
        <v>0</v>
      </c>
      <c r="AV115" s="99"/>
      <c r="AW115" s="106"/>
      <c r="AX115" s="106"/>
      <c r="AY115" s="106"/>
      <c r="AZ115" s="106"/>
      <c r="BA115" s="174">
        <f t="shared" si="17"/>
        <v>0</v>
      </c>
      <c r="BB115" s="178"/>
      <c r="BC115" s="180"/>
      <c r="BD115" s="163" t="str">
        <f t="shared" si="18"/>
        <v>正确</v>
      </c>
    </row>
    <row r="116" s="6" customFormat="1" ht="33" customHeight="1" spans="1:56">
      <c r="A116" s="59">
        <f t="shared" si="10"/>
        <v>112</v>
      </c>
      <c r="B116" s="198"/>
      <c r="C116" s="47"/>
      <c r="D116" s="154"/>
      <c r="E116" s="60"/>
      <c r="F116" s="125">
        <f t="shared" si="11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12"/>
        <v>0</v>
      </c>
      <c r="T116" s="170"/>
      <c r="U116" s="80"/>
      <c r="V116" s="167"/>
      <c r="W116" s="168"/>
      <c r="X116" s="168"/>
      <c r="Y116" s="168"/>
      <c r="Z116" s="168"/>
      <c r="AA116" s="168"/>
      <c r="AB116" s="93"/>
      <c r="AC116" s="174">
        <f t="shared" si="13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14"/>
        <v>0</v>
      </c>
      <c r="AT116" s="174">
        <f t="shared" si="15"/>
        <v>0</v>
      </c>
      <c r="AU116" s="174">
        <f t="shared" si="16"/>
        <v>0</v>
      </c>
      <c r="AV116" s="99"/>
      <c r="AW116" s="106"/>
      <c r="AX116" s="106"/>
      <c r="AY116" s="106"/>
      <c r="AZ116" s="106"/>
      <c r="BA116" s="174">
        <f t="shared" si="17"/>
        <v>0</v>
      </c>
      <c r="BB116" s="178"/>
      <c r="BC116" s="180"/>
      <c r="BD116" s="163" t="str">
        <f t="shared" si="18"/>
        <v>正确</v>
      </c>
    </row>
    <row r="117" s="6" customFormat="1" ht="33" customHeight="1" spans="1:56">
      <c r="A117" s="59">
        <f t="shared" si="10"/>
        <v>113</v>
      </c>
      <c r="B117" s="198"/>
      <c r="C117" s="47"/>
      <c r="D117" s="154"/>
      <c r="E117" s="60"/>
      <c r="F117" s="125">
        <f t="shared" si="11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12"/>
        <v>0</v>
      </c>
      <c r="T117" s="170"/>
      <c r="U117" s="80"/>
      <c r="V117" s="167"/>
      <c r="W117" s="168"/>
      <c r="X117" s="168"/>
      <c r="Y117" s="168"/>
      <c r="Z117" s="168"/>
      <c r="AA117" s="168"/>
      <c r="AB117" s="93"/>
      <c r="AC117" s="174">
        <f t="shared" si="13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175">
        <f t="shared" si="14"/>
        <v>0</v>
      </c>
      <c r="AT117" s="174">
        <f t="shared" si="15"/>
        <v>0</v>
      </c>
      <c r="AU117" s="174">
        <f t="shared" si="16"/>
        <v>0</v>
      </c>
      <c r="AV117" s="99"/>
      <c r="AW117" s="106"/>
      <c r="AX117" s="106"/>
      <c r="AY117" s="106"/>
      <c r="AZ117" s="106"/>
      <c r="BA117" s="174">
        <f t="shared" si="17"/>
        <v>0</v>
      </c>
      <c r="BB117" s="178"/>
      <c r="BC117" s="180"/>
      <c r="BD117" s="163" t="str">
        <f t="shared" si="18"/>
        <v>正确</v>
      </c>
    </row>
    <row r="118" s="6" customFormat="1" ht="33" customHeight="1" spans="1:56">
      <c r="A118" s="59">
        <f t="shared" si="10"/>
        <v>114</v>
      </c>
      <c r="B118" s="198"/>
      <c r="C118" s="47"/>
      <c r="D118" s="154"/>
      <c r="E118" s="60"/>
      <c r="F118" s="125">
        <f t="shared" si="11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12"/>
        <v>0</v>
      </c>
      <c r="T118" s="170"/>
      <c r="U118" s="80"/>
      <c r="V118" s="167"/>
      <c r="W118" s="168"/>
      <c r="X118" s="168"/>
      <c r="Y118" s="168"/>
      <c r="Z118" s="168"/>
      <c r="AA118" s="168"/>
      <c r="AB118" s="93"/>
      <c r="AC118" s="174">
        <f t="shared" si="13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14"/>
        <v>0</v>
      </c>
      <c r="AT118" s="174">
        <f t="shared" si="15"/>
        <v>0</v>
      </c>
      <c r="AU118" s="174">
        <f t="shared" si="16"/>
        <v>0</v>
      </c>
      <c r="AV118" s="99"/>
      <c r="AW118" s="106"/>
      <c r="AX118" s="106"/>
      <c r="AY118" s="106"/>
      <c r="AZ118" s="106"/>
      <c r="BA118" s="174">
        <f t="shared" si="17"/>
        <v>0</v>
      </c>
      <c r="BB118" s="178"/>
      <c r="BC118" s="180"/>
      <c r="BD118" s="163" t="str">
        <f t="shared" si="18"/>
        <v>正确</v>
      </c>
    </row>
    <row r="119" s="6" customFormat="1" ht="33" customHeight="1" spans="1:56">
      <c r="A119" s="59">
        <f t="shared" si="10"/>
        <v>115</v>
      </c>
      <c r="B119" s="198"/>
      <c r="C119" s="47"/>
      <c r="D119" s="154"/>
      <c r="E119" s="60"/>
      <c r="F119" s="125">
        <f t="shared" si="11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12"/>
        <v>0</v>
      </c>
      <c r="T119" s="170"/>
      <c r="U119" s="80"/>
      <c r="V119" s="167"/>
      <c r="W119" s="168"/>
      <c r="X119" s="168"/>
      <c r="Y119" s="168"/>
      <c r="Z119" s="168"/>
      <c r="AA119" s="168"/>
      <c r="AB119" s="93"/>
      <c r="AC119" s="174">
        <f t="shared" si="13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14"/>
        <v>0</v>
      </c>
      <c r="AT119" s="174">
        <f t="shared" si="15"/>
        <v>0</v>
      </c>
      <c r="AU119" s="174">
        <f t="shared" si="16"/>
        <v>0</v>
      </c>
      <c r="AV119" s="99"/>
      <c r="AW119" s="106"/>
      <c r="AX119" s="106"/>
      <c r="AY119" s="106"/>
      <c r="AZ119" s="106"/>
      <c r="BA119" s="174">
        <f t="shared" si="17"/>
        <v>0</v>
      </c>
      <c r="BB119" s="178"/>
      <c r="BC119" s="180"/>
      <c r="BD119" s="163" t="str">
        <f t="shared" si="18"/>
        <v>正确</v>
      </c>
    </row>
    <row r="120" s="6" customFormat="1" ht="33" customHeight="1" spans="1:56">
      <c r="A120" s="59">
        <f t="shared" si="10"/>
        <v>116</v>
      </c>
      <c r="B120" s="198"/>
      <c r="C120" s="47"/>
      <c r="D120" s="154"/>
      <c r="E120" s="60"/>
      <c r="F120" s="125">
        <f t="shared" si="11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12"/>
        <v>0</v>
      </c>
      <c r="T120" s="170"/>
      <c r="U120" s="80"/>
      <c r="V120" s="167"/>
      <c r="W120" s="168"/>
      <c r="X120" s="168"/>
      <c r="Y120" s="168"/>
      <c r="Z120" s="168"/>
      <c r="AA120" s="168"/>
      <c r="AB120" s="93"/>
      <c r="AC120" s="174">
        <f t="shared" si="13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14"/>
        <v>0</v>
      </c>
      <c r="AT120" s="174">
        <f t="shared" si="15"/>
        <v>0</v>
      </c>
      <c r="AU120" s="174">
        <f t="shared" si="16"/>
        <v>0</v>
      </c>
      <c r="AV120" s="99"/>
      <c r="AW120" s="106"/>
      <c r="AX120" s="106"/>
      <c r="AY120" s="106"/>
      <c r="AZ120" s="106"/>
      <c r="BA120" s="174">
        <f t="shared" si="17"/>
        <v>0</v>
      </c>
      <c r="BB120" s="178"/>
      <c r="BC120" s="180"/>
      <c r="BD120" s="163" t="str">
        <f t="shared" si="18"/>
        <v>正确</v>
      </c>
    </row>
    <row r="121" s="6" customFormat="1" ht="33" customHeight="1" spans="1:56">
      <c r="A121" s="59">
        <f t="shared" si="10"/>
        <v>117</v>
      </c>
      <c r="B121" s="198"/>
      <c r="C121" s="47"/>
      <c r="D121" s="154"/>
      <c r="E121" s="60"/>
      <c r="F121" s="125">
        <f t="shared" si="11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12"/>
        <v>0</v>
      </c>
      <c r="T121" s="170"/>
      <c r="U121" s="80"/>
      <c r="V121" s="167"/>
      <c r="W121" s="168"/>
      <c r="X121" s="168"/>
      <c r="Y121" s="168"/>
      <c r="Z121" s="168"/>
      <c r="AA121" s="168"/>
      <c r="AB121" s="93"/>
      <c r="AC121" s="174">
        <f t="shared" si="13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14"/>
        <v>0</v>
      </c>
      <c r="AT121" s="174">
        <f t="shared" si="15"/>
        <v>0</v>
      </c>
      <c r="AU121" s="174">
        <f t="shared" si="16"/>
        <v>0</v>
      </c>
      <c r="AV121" s="99"/>
      <c r="AW121" s="106"/>
      <c r="AX121" s="106"/>
      <c r="AY121" s="106"/>
      <c r="AZ121" s="106"/>
      <c r="BA121" s="174">
        <f t="shared" si="17"/>
        <v>0</v>
      </c>
      <c r="BB121" s="178"/>
      <c r="BC121" s="180"/>
      <c r="BD121" s="163" t="str">
        <f t="shared" si="18"/>
        <v>正确</v>
      </c>
    </row>
    <row r="122" s="6" customFormat="1" ht="33" customHeight="1" spans="1:56">
      <c r="A122" s="59">
        <f t="shared" si="10"/>
        <v>118</v>
      </c>
      <c r="B122" s="198"/>
      <c r="C122" s="47"/>
      <c r="D122" s="154"/>
      <c r="E122" s="60"/>
      <c r="F122" s="125">
        <f t="shared" si="11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12"/>
        <v>0</v>
      </c>
      <c r="T122" s="170"/>
      <c r="U122" s="80"/>
      <c r="V122" s="167"/>
      <c r="W122" s="168"/>
      <c r="X122" s="168"/>
      <c r="Y122" s="168"/>
      <c r="Z122" s="168"/>
      <c r="AA122" s="168"/>
      <c r="AB122" s="93"/>
      <c r="AC122" s="174">
        <f t="shared" si="13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14"/>
        <v>0</v>
      </c>
      <c r="AT122" s="174">
        <f t="shared" si="15"/>
        <v>0</v>
      </c>
      <c r="AU122" s="174">
        <f t="shared" si="16"/>
        <v>0</v>
      </c>
      <c r="AV122" s="99"/>
      <c r="AW122" s="106"/>
      <c r="AX122" s="106"/>
      <c r="AY122" s="106"/>
      <c r="AZ122" s="106"/>
      <c r="BA122" s="174">
        <f t="shared" si="17"/>
        <v>0</v>
      </c>
      <c r="BB122" s="178"/>
      <c r="BC122" s="180"/>
      <c r="BD122" s="163" t="str">
        <f t="shared" si="18"/>
        <v>正确</v>
      </c>
    </row>
    <row r="123" s="6" customFormat="1" ht="33" customHeight="1" spans="1:56">
      <c r="A123" s="59">
        <f t="shared" si="10"/>
        <v>119</v>
      </c>
      <c r="B123" s="198"/>
      <c r="C123" s="47"/>
      <c r="D123" s="154"/>
      <c r="E123" s="60"/>
      <c r="F123" s="125">
        <f t="shared" si="11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12"/>
        <v>0</v>
      </c>
      <c r="T123" s="170"/>
      <c r="U123" s="80"/>
      <c r="V123" s="167"/>
      <c r="W123" s="168"/>
      <c r="X123" s="168"/>
      <c r="Y123" s="168"/>
      <c r="Z123" s="168"/>
      <c r="AA123" s="168"/>
      <c r="AB123" s="93"/>
      <c r="AC123" s="174">
        <f t="shared" si="13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14"/>
        <v>0</v>
      </c>
      <c r="AT123" s="174">
        <f t="shared" si="15"/>
        <v>0</v>
      </c>
      <c r="AU123" s="174">
        <f t="shared" si="16"/>
        <v>0</v>
      </c>
      <c r="AV123" s="99"/>
      <c r="AW123" s="106"/>
      <c r="AX123" s="106"/>
      <c r="AY123" s="106"/>
      <c r="AZ123" s="106"/>
      <c r="BA123" s="174">
        <f t="shared" si="17"/>
        <v>0</v>
      </c>
      <c r="BB123" s="178"/>
      <c r="BC123" s="180"/>
      <c r="BD123" s="163" t="str">
        <f t="shared" si="18"/>
        <v>正确</v>
      </c>
    </row>
    <row r="124" s="6" customFormat="1" ht="33" customHeight="1" spans="1:56">
      <c r="A124" s="59">
        <f t="shared" si="10"/>
        <v>120</v>
      </c>
      <c r="B124" s="198"/>
      <c r="C124" s="47"/>
      <c r="D124" s="154"/>
      <c r="E124" s="60"/>
      <c r="F124" s="125">
        <f t="shared" si="11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12"/>
        <v>0</v>
      </c>
      <c r="T124" s="170"/>
      <c r="U124" s="80"/>
      <c r="V124" s="167"/>
      <c r="W124" s="168"/>
      <c r="X124" s="168"/>
      <c r="Y124" s="168"/>
      <c r="Z124" s="168"/>
      <c r="AA124" s="168"/>
      <c r="AB124" s="93"/>
      <c r="AC124" s="174">
        <f t="shared" si="13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14"/>
        <v>0</v>
      </c>
      <c r="AT124" s="174">
        <f t="shared" si="15"/>
        <v>0</v>
      </c>
      <c r="AU124" s="174">
        <f t="shared" si="16"/>
        <v>0</v>
      </c>
      <c r="AV124" s="99"/>
      <c r="AW124" s="106"/>
      <c r="AX124" s="106"/>
      <c r="AY124" s="106"/>
      <c r="AZ124" s="106"/>
      <c r="BA124" s="174">
        <f t="shared" si="17"/>
        <v>0</v>
      </c>
      <c r="BB124" s="178"/>
      <c r="BC124" s="180"/>
      <c r="BD124" s="163" t="str">
        <f t="shared" si="18"/>
        <v>正确</v>
      </c>
    </row>
    <row r="125" s="6" customFormat="1" ht="33" customHeight="1" spans="1:56">
      <c r="A125" s="59">
        <f t="shared" si="10"/>
        <v>121</v>
      </c>
      <c r="B125" s="198"/>
      <c r="C125" s="47"/>
      <c r="D125" s="154"/>
      <c r="E125" s="60"/>
      <c r="F125" s="125">
        <f t="shared" si="11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12"/>
        <v>0</v>
      </c>
      <c r="T125" s="170"/>
      <c r="U125" s="80"/>
      <c r="V125" s="167"/>
      <c r="W125" s="168"/>
      <c r="X125" s="168"/>
      <c r="Y125" s="168"/>
      <c r="Z125" s="168"/>
      <c r="AA125" s="168"/>
      <c r="AB125" s="93"/>
      <c r="AC125" s="174">
        <f t="shared" si="13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14"/>
        <v>0</v>
      </c>
      <c r="AT125" s="174">
        <f t="shared" si="15"/>
        <v>0</v>
      </c>
      <c r="AU125" s="174">
        <f t="shared" si="16"/>
        <v>0</v>
      </c>
      <c r="AV125" s="99"/>
      <c r="AW125" s="106"/>
      <c r="AX125" s="106"/>
      <c r="AY125" s="106"/>
      <c r="AZ125" s="106"/>
      <c r="BA125" s="174">
        <f t="shared" si="17"/>
        <v>0</v>
      </c>
      <c r="BB125" s="178"/>
      <c r="BC125" s="180"/>
      <c r="BD125" s="163" t="str">
        <f t="shared" si="18"/>
        <v>正确</v>
      </c>
    </row>
    <row r="126" s="6" customFormat="1" ht="33" customHeight="1" spans="1:56">
      <c r="A126" s="59">
        <f t="shared" si="10"/>
        <v>122</v>
      </c>
      <c r="B126" s="198"/>
      <c r="C126" s="47"/>
      <c r="D126" s="154"/>
      <c r="E126" s="60"/>
      <c r="F126" s="125">
        <f t="shared" si="11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12"/>
        <v>0</v>
      </c>
      <c r="T126" s="170"/>
      <c r="U126" s="80"/>
      <c r="V126" s="167"/>
      <c r="W126" s="168"/>
      <c r="X126" s="168"/>
      <c r="Y126" s="168"/>
      <c r="Z126" s="168"/>
      <c r="AA126" s="168"/>
      <c r="AB126" s="93"/>
      <c r="AC126" s="174">
        <f t="shared" si="13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14"/>
        <v>0</v>
      </c>
      <c r="AT126" s="174">
        <f t="shared" si="15"/>
        <v>0</v>
      </c>
      <c r="AU126" s="174">
        <f t="shared" si="16"/>
        <v>0</v>
      </c>
      <c r="AV126" s="99"/>
      <c r="AW126" s="106"/>
      <c r="AX126" s="106"/>
      <c r="AY126" s="106"/>
      <c r="AZ126" s="106"/>
      <c r="BA126" s="174">
        <f t="shared" si="17"/>
        <v>0</v>
      </c>
      <c r="BB126" s="178"/>
      <c r="BC126" s="180"/>
      <c r="BD126" s="163" t="str">
        <f t="shared" si="18"/>
        <v>正确</v>
      </c>
    </row>
    <row r="127" s="6" customFormat="1" ht="33" customHeight="1" spans="1:56">
      <c r="A127" s="59">
        <f t="shared" si="10"/>
        <v>123</v>
      </c>
      <c r="B127" s="198"/>
      <c r="C127" s="47"/>
      <c r="D127" s="154"/>
      <c r="E127" s="60"/>
      <c r="F127" s="125">
        <f t="shared" si="11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12"/>
        <v>0</v>
      </c>
      <c r="T127" s="170"/>
      <c r="U127" s="80"/>
      <c r="V127" s="167"/>
      <c r="W127" s="168"/>
      <c r="X127" s="168"/>
      <c r="Y127" s="168"/>
      <c r="Z127" s="168"/>
      <c r="AA127" s="168"/>
      <c r="AB127" s="93"/>
      <c r="AC127" s="174">
        <f t="shared" si="13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14"/>
        <v>0</v>
      </c>
      <c r="AT127" s="174">
        <f t="shared" si="15"/>
        <v>0</v>
      </c>
      <c r="AU127" s="174">
        <f t="shared" si="16"/>
        <v>0</v>
      </c>
      <c r="AV127" s="99"/>
      <c r="AW127" s="106"/>
      <c r="AX127" s="106"/>
      <c r="AY127" s="106"/>
      <c r="AZ127" s="106"/>
      <c r="BA127" s="174">
        <f t="shared" si="17"/>
        <v>0</v>
      </c>
      <c r="BB127" s="178"/>
      <c r="BC127" s="180"/>
      <c r="BD127" s="163" t="str">
        <f t="shared" si="18"/>
        <v>正确</v>
      </c>
    </row>
    <row r="128" s="6" customFormat="1" ht="33" customHeight="1" spans="1:56">
      <c r="A128" s="59">
        <f t="shared" si="10"/>
        <v>124</v>
      </c>
      <c r="B128" s="198"/>
      <c r="C128" s="47"/>
      <c r="D128" s="154"/>
      <c r="E128" s="60"/>
      <c r="F128" s="125">
        <f t="shared" si="11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12"/>
        <v>0</v>
      </c>
      <c r="T128" s="170"/>
      <c r="U128" s="80"/>
      <c r="V128" s="167"/>
      <c r="W128" s="168"/>
      <c r="X128" s="168"/>
      <c r="Y128" s="168"/>
      <c r="Z128" s="168"/>
      <c r="AA128" s="168"/>
      <c r="AB128" s="93"/>
      <c r="AC128" s="174">
        <f t="shared" si="13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14"/>
        <v>0</v>
      </c>
      <c r="AT128" s="174">
        <f t="shared" si="15"/>
        <v>0</v>
      </c>
      <c r="AU128" s="174">
        <f t="shared" si="16"/>
        <v>0</v>
      </c>
      <c r="AV128" s="99"/>
      <c r="AW128" s="106"/>
      <c r="AX128" s="106"/>
      <c r="AY128" s="106"/>
      <c r="AZ128" s="106"/>
      <c r="BA128" s="174">
        <f t="shared" si="17"/>
        <v>0</v>
      </c>
      <c r="BB128" s="178"/>
      <c r="BC128" s="180"/>
      <c r="BD128" s="163" t="str">
        <f t="shared" si="18"/>
        <v>正确</v>
      </c>
    </row>
    <row r="129" s="6" customFormat="1" ht="33" customHeight="1" spans="1:56">
      <c r="A129" s="59">
        <f t="shared" si="10"/>
        <v>125</v>
      </c>
      <c r="B129" s="198"/>
      <c r="C129" s="47"/>
      <c r="D129" s="154"/>
      <c r="E129" s="60"/>
      <c r="F129" s="125">
        <f t="shared" si="11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12"/>
        <v>0</v>
      </c>
      <c r="T129" s="170"/>
      <c r="U129" s="80"/>
      <c r="V129" s="167"/>
      <c r="W129" s="168"/>
      <c r="X129" s="168"/>
      <c r="Y129" s="168"/>
      <c r="Z129" s="168"/>
      <c r="AA129" s="168"/>
      <c r="AB129" s="93"/>
      <c r="AC129" s="174">
        <f t="shared" si="13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14"/>
        <v>0</v>
      </c>
      <c r="AT129" s="174">
        <f t="shared" si="15"/>
        <v>0</v>
      </c>
      <c r="AU129" s="174">
        <f t="shared" si="16"/>
        <v>0</v>
      </c>
      <c r="AV129" s="99"/>
      <c r="AW129" s="106"/>
      <c r="AX129" s="106"/>
      <c r="AY129" s="106"/>
      <c r="AZ129" s="106"/>
      <c r="BA129" s="174">
        <f t="shared" si="17"/>
        <v>0</v>
      </c>
      <c r="BB129" s="178"/>
      <c r="BC129" s="180"/>
      <c r="BD129" s="163" t="str">
        <f t="shared" si="18"/>
        <v>正确</v>
      </c>
    </row>
    <row r="130" s="6" customFormat="1" ht="33" customHeight="1" spans="1:56">
      <c r="A130" s="59">
        <f t="shared" si="10"/>
        <v>126</v>
      </c>
      <c r="B130" s="198"/>
      <c r="C130" s="47"/>
      <c r="D130" s="154"/>
      <c r="E130" s="60"/>
      <c r="F130" s="125">
        <f t="shared" si="11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12"/>
        <v>0</v>
      </c>
      <c r="T130" s="170"/>
      <c r="U130" s="80"/>
      <c r="V130" s="167"/>
      <c r="W130" s="168"/>
      <c r="X130" s="168"/>
      <c r="Y130" s="168"/>
      <c r="Z130" s="168"/>
      <c r="AA130" s="168"/>
      <c r="AB130" s="93"/>
      <c r="AC130" s="174">
        <f t="shared" si="13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14"/>
        <v>0</v>
      </c>
      <c r="AT130" s="174">
        <f t="shared" si="15"/>
        <v>0</v>
      </c>
      <c r="AU130" s="174">
        <f t="shared" si="16"/>
        <v>0</v>
      </c>
      <c r="AV130" s="99"/>
      <c r="AW130" s="106"/>
      <c r="AX130" s="106"/>
      <c r="AY130" s="106"/>
      <c r="AZ130" s="106"/>
      <c r="BA130" s="174">
        <f t="shared" si="17"/>
        <v>0</v>
      </c>
      <c r="BB130" s="178"/>
      <c r="BC130" s="180"/>
      <c r="BD130" s="163" t="str">
        <f t="shared" si="18"/>
        <v>正确</v>
      </c>
    </row>
    <row r="131" s="6" customFormat="1" ht="33" customHeight="1" spans="1:56">
      <c r="A131" s="59">
        <f t="shared" si="10"/>
        <v>127</v>
      </c>
      <c r="B131" s="198"/>
      <c r="C131" s="47"/>
      <c r="D131" s="154"/>
      <c r="E131" s="60"/>
      <c r="F131" s="125">
        <f t="shared" si="11"/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si="12"/>
        <v>0</v>
      </c>
      <c r="T131" s="170"/>
      <c r="U131" s="80"/>
      <c r="V131" s="167"/>
      <c r="W131" s="168"/>
      <c r="X131" s="168"/>
      <c r="Y131" s="168"/>
      <c r="Z131" s="168"/>
      <c r="AA131" s="168"/>
      <c r="AB131" s="93"/>
      <c r="AC131" s="174">
        <f t="shared" si="13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si="14"/>
        <v>0</v>
      </c>
      <c r="AT131" s="174">
        <f t="shared" si="15"/>
        <v>0</v>
      </c>
      <c r="AU131" s="174">
        <f t="shared" si="16"/>
        <v>0</v>
      </c>
      <c r="AV131" s="99"/>
      <c r="AW131" s="106"/>
      <c r="AX131" s="106"/>
      <c r="AY131" s="106"/>
      <c r="AZ131" s="106"/>
      <c r="BA131" s="174">
        <f t="shared" si="17"/>
        <v>0</v>
      </c>
      <c r="BB131" s="178"/>
      <c r="BC131" s="180"/>
      <c r="BD131" s="163" t="str">
        <f t="shared" si="18"/>
        <v>正确</v>
      </c>
    </row>
    <row r="132" s="6" customFormat="1" ht="33" customHeight="1" spans="1:56">
      <c r="A132" s="59">
        <f t="shared" si="10"/>
        <v>128</v>
      </c>
      <c r="B132" s="198"/>
      <c r="C132" s="47"/>
      <c r="D132" s="154"/>
      <c r="E132" s="60"/>
      <c r="F132" s="125">
        <f t="shared" si="11"/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si="12"/>
        <v>0</v>
      </c>
      <c r="T132" s="170"/>
      <c r="U132" s="80"/>
      <c r="V132" s="167"/>
      <c r="W132" s="168"/>
      <c r="X132" s="168"/>
      <c r="Y132" s="168"/>
      <c r="Z132" s="168"/>
      <c r="AA132" s="168"/>
      <c r="AB132" s="93"/>
      <c r="AC132" s="174">
        <f t="shared" si="13"/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si="14"/>
        <v>0</v>
      </c>
      <c r="AT132" s="174">
        <f t="shared" si="15"/>
        <v>0</v>
      </c>
      <c r="AU132" s="174">
        <f t="shared" si="16"/>
        <v>0</v>
      </c>
      <c r="AV132" s="99"/>
      <c r="AW132" s="106"/>
      <c r="AX132" s="106"/>
      <c r="AY132" s="106"/>
      <c r="AZ132" s="106"/>
      <c r="BA132" s="174">
        <f t="shared" si="17"/>
        <v>0</v>
      </c>
      <c r="BB132" s="178"/>
      <c r="BC132" s="180"/>
      <c r="BD132" s="163" t="str">
        <f t="shared" si="18"/>
        <v>正确</v>
      </c>
    </row>
    <row r="133" s="6" customFormat="1" ht="33" customHeight="1" spans="1:56">
      <c r="A133" s="59">
        <f t="shared" ref="A133:A164" si="19">ROW()-4</f>
        <v>129</v>
      </c>
      <c r="B133" s="198"/>
      <c r="C133" s="47"/>
      <c r="D133" s="154"/>
      <c r="E133" s="60"/>
      <c r="F133" s="125">
        <f t="shared" ref="F133:F164" si="20">IF($C$2-D133+1&lt;$E$2,$C$2-D133+1,$E$2)</f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ref="S133:S164" si="21">P133+Q133-R133</f>
        <v>0</v>
      </c>
      <c r="T133" s="170"/>
      <c r="U133" s="80"/>
      <c r="V133" s="167"/>
      <c r="W133" s="168"/>
      <c r="X133" s="168"/>
      <c r="Y133" s="168"/>
      <c r="Z133" s="168"/>
      <c r="AA133" s="168"/>
      <c r="AB133" s="93"/>
      <c r="AC133" s="174">
        <f t="shared" ref="AC133:AC164" si="22">IF(G133="是",30,0)</f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ref="AS133:AS164" si="23">IFERROR(U133/$E$2*2*H133+I133*2,0)</f>
        <v>0</v>
      </c>
      <c r="AT133" s="174">
        <f t="shared" ref="AT133:AT164" si="24">IFERROR(U133/$E$2*(J133+K133*0.2+L133+M133*0.5),0)</f>
        <v>0</v>
      </c>
      <c r="AU133" s="174">
        <f t="shared" ref="AU133:AU164" si="25">ROUND(SUM(V133:AP133)-SUM(AQ133:AT133),2)</f>
        <v>0</v>
      </c>
      <c r="AV133" s="99"/>
      <c r="AW133" s="106"/>
      <c r="AX133" s="106"/>
      <c r="AY133" s="106"/>
      <c r="AZ133" s="106"/>
      <c r="BA133" s="174">
        <f t="shared" ref="BA133:BA164" si="26">ROUND(AU133-SUM(AV133:AZ133),2)</f>
        <v>0</v>
      </c>
      <c r="BB133" s="178"/>
      <c r="BC133" s="180"/>
      <c r="BD133" s="163" t="str">
        <f t="shared" ref="BD133:BD164" si="27">IF(U133-SUM(V133:AB133)=0,"正确","错误")</f>
        <v>正确</v>
      </c>
    </row>
    <row r="134" s="6" customFormat="1" ht="33" customHeight="1" spans="1:56">
      <c r="A134" s="59">
        <f t="shared" si="19"/>
        <v>130</v>
      </c>
      <c r="B134" s="198"/>
      <c r="C134" s="47"/>
      <c r="D134" s="154"/>
      <c r="E134" s="60"/>
      <c r="F134" s="125">
        <f t="shared" si="20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21"/>
        <v>0</v>
      </c>
      <c r="T134" s="170"/>
      <c r="U134" s="80"/>
      <c r="V134" s="167"/>
      <c r="W134" s="168"/>
      <c r="X134" s="168"/>
      <c r="Y134" s="168"/>
      <c r="Z134" s="168"/>
      <c r="AA134" s="168"/>
      <c r="AB134" s="93"/>
      <c r="AC134" s="174">
        <f t="shared" si="22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23"/>
        <v>0</v>
      </c>
      <c r="AT134" s="174">
        <f t="shared" si="24"/>
        <v>0</v>
      </c>
      <c r="AU134" s="174">
        <f t="shared" si="25"/>
        <v>0</v>
      </c>
      <c r="AV134" s="99"/>
      <c r="AW134" s="106"/>
      <c r="AX134" s="106"/>
      <c r="AY134" s="106"/>
      <c r="AZ134" s="106"/>
      <c r="BA134" s="174">
        <f t="shared" si="26"/>
        <v>0</v>
      </c>
      <c r="BB134" s="178"/>
      <c r="BC134" s="180"/>
      <c r="BD134" s="163" t="str">
        <f t="shared" si="27"/>
        <v>正确</v>
      </c>
    </row>
    <row r="135" s="6" customFormat="1" ht="33" customHeight="1" spans="1:56">
      <c r="A135" s="59">
        <f t="shared" si="19"/>
        <v>131</v>
      </c>
      <c r="B135" s="198"/>
      <c r="C135" s="47"/>
      <c r="D135" s="154"/>
      <c r="E135" s="60"/>
      <c r="F135" s="125">
        <f t="shared" si="20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21"/>
        <v>0</v>
      </c>
      <c r="T135" s="170"/>
      <c r="U135" s="80"/>
      <c r="V135" s="167"/>
      <c r="W135" s="168"/>
      <c r="X135" s="168"/>
      <c r="Y135" s="168"/>
      <c r="Z135" s="168"/>
      <c r="AA135" s="168"/>
      <c r="AB135" s="93"/>
      <c r="AC135" s="174">
        <f t="shared" si="22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23"/>
        <v>0</v>
      </c>
      <c r="AT135" s="174">
        <f t="shared" si="24"/>
        <v>0</v>
      </c>
      <c r="AU135" s="174">
        <f t="shared" si="25"/>
        <v>0</v>
      </c>
      <c r="AV135" s="99"/>
      <c r="AW135" s="106"/>
      <c r="AX135" s="106"/>
      <c r="AY135" s="106"/>
      <c r="AZ135" s="106"/>
      <c r="BA135" s="174">
        <f t="shared" si="26"/>
        <v>0</v>
      </c>
      <c r="BB135" s="178"/>
      <c r="BC135" s="180"/>
      <c r="BD135" s="163" t="str">
        <f t="shared" si="27"/>
        <v>正确</v>
      </c>
    </row>
    <row r="136" s="6" customFormat="1" ht="33" customHeight="1" spans="1:56">
      <c r="A136" s="59">
        <f t="shared" si="19"/>
        <v>132</v>
      </c>
      <c r="B136" s="198"/>
      <c r="C136" s="47"/>
      <c r="D136" s="154"/>
      <c r="E136" s="60"/>
      <c r="F136" s="125">
        <f t="shared" si="20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21"/>
        <v>0</v>
      </c>
      <c r="T136" s="170"/>
      <c r="U136" s="80"/>
      <c r="V136" s="167"/>
      <c r="W136" s="168"/>
      <c r="X136" s="168"/>
      <c r="Y136" s="168"/>
      <c r="Z136" s="168"/>
      <c r="AA136" s="168"/>
      <c r="AB136" s="93"/>
      <c r="AC136" s="174">
        <f t="shared" si="22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23"/>
        <v>0</v>
      </c>
      <c r="AT136" s="174">
        <f t="shared" si="24"/>
        <v>0</v>
      </c>
      <c r="AU136" s="174">
        <f t="shared" si="25"/>
        <v>0</v>
      </c>
      <c r="AV136" s="99"/>
      <c r="AW136" s="106"/>
      <c r="AX136" s="106"/>
      <c r="AY136" s="106"/>
      <c r="AZ136" s="106"/>
      <c r="BA136" s="174">
        <f t="shared" si="26"/>
        <v>0</v>
      </c>
      <c r="BB136" s="178"/>
      <c r="BC136" s="180"/>
      <c r="BD136" s="163" t="str">
        <f t="shared" si="27"/>
        <v>正确</v>
      </c>
    </row>
    <row r="137" s="6" customFormat="1" ht="33" customHeight="1" spans="1:56">
      <c r="A137" s="59">
        <f t="shared" si="19"/>
        <v>133</v>
      </c>
      <c r="B137" s="198"/>
      <c r="C137" s="47"/>
      <c r="D137" s="154"/>
      <c r="E137" s="60"/>
      <c r="F137" s="125">
        <f t="shared" si="20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21"/>
        <v>0</v>
      </c>
      <c r="T137" s="170"/>
      <c r="U137" s="80"/>
      <c r="V137" s="167"/>
      <c r="W137" s="168"/>
      <c r="X137" s="168"/>
      <c r="Y137" s="168"/>
      <c r="Z137" s="168"/>
      <c r="AA137" s="168"/>
      <c r="AB137" s="93"/>
      <c r="AC137" s="174">
        <f t="shared" si="22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23"/>
        <v>0</v>
      </c>
      <c r="AT137" s="174">
        <f t="shared" si="24"/>
        <v>0</v>
      </c>
      <c r="AU137" s="174">
        <f t="shared" si="25"/>
        <v>0</v>
      </c>
      <c r="AV137" s="99"/>
      <c r="AW137" s="106"/>
      <c r="AX137" s="106"/>
      <c r="AY137" s="106"/>
      <c r="AZ137" s="106"/>
      <c r="BA137" s="174">
        <f t="shared" si="26"/>
        <v>0</v>
      </c>
      <c r="BB137" s="178"/>
      <c r="BC137" s="180"/>
      <c r="BD137" s="163" t="str">
        <f t="shared" si="27"/>
        <v>正确</v>
      </c>
    </row>
    <row r="138" s="6" customFormat="1" ht="33" customHeight="1" spans="1:56">
      <c r="A138" s="59">
        <f t="shared" si="19"/>
        <v>134</v>
      </c>
      <c r="B138" s="198"/>
      <c r="C138" s="47"/>
      <c r="D138" s="154"/>
      <c r="E138" s="60"/>
      <c r="F138" s="125">
        <f t="shared" si="20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21"/>
        <v>0</v>
      </c>
      <c r="T138" s="170"/>
      <c r="U138" s="80"/>
      <c r="V138" s="167"/>
      <c r="W138" s="168"/>
      <c r="X138" s="168"/>
      <c r="Y138" s="168"/>
      <c r="Z138" s="168"/>
      <c r="AA138" s="168"/>
      <c r="AB138" s="93"/>
      <c r="AC138" s="174">
        <f t="shared" si="22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175">
        <f t="shared" si="23"/>
        <v>0</v>
      </c>
      <c r="AT138" s="174">
        <f t="shared" si="24"/>
        <v>0</v>
      </c>
      <c r="AU138" s="174">
        <f t="shared" si="25"/>
        <v>0</v>
      </c>
      <c r="AV138" s="99"/>
      <c r="AW138" s="106"/>
      <c r="AX138" s="106"/>
      <c r="AY138" s="106"/>
      <c r="AZ138" s="106"/>
      <c r="BA138" s="174">
        <f t="shared" si="26"/>
        <v>0</v>
      </c>
      <c r="BB138" s="178"/>
      <c r="BC138" s="180"/>
      <c r="BD138" s="163" t="str">
        <f t="shared" si="27"/>
        <v>正确</v>
      </c>
    </row>
    <row r="139" s="6" customFormat="1" ht="33" customHeight="1" spans="1:56">
      <c r="A139" s="59">
        <f t="shared" si="19"/>
        <v>135</v>
      </c>
      <c r="B139" s="198"/>
      <c r="C139" s="47"/>
      <c r="D139" s="154"/>
      <c r="E139" s="60"/>
      <c r="F139" s="125">
        <f t="shared" si="20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21"/>
        <v>0</v>
      </c>
      <c r="T139" s="170"/>
      <c r="U139" s="80"/>
      <c r="V139" s="167"/>
      <c r="W139" s="168"/>
      <c r="X139" s="168"/>
      <c r="Y139" s="168"/>
      <c r="Z139" s="168"/>
      <c r="AA139" s="168"/>
      <c r="AB139" s="93"/>
      <c r="AC139" s="174">
        <f t="shared" si="22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175">
        <f t="shared" si="23"/>
        <v>0</v>
      </c>
      <c r="AT139" s="174">
        <f t="shared" si="24"/>
        <v>0</v>
      </c>
      <c r="AU139" s="174">
        <f t="shared" si="25"/>
        <v>0</v>
      </c>
      <c r="AV139" s="99"/>
      <c r="AW139" s="106"/>
      <c r="AX139" s="106"/>
      <c r="AY139" s="106"/>
      <c r="AZ139" s="106"/>
      <c r="BA139" s="174">
        <f t="shared" si="26"/>
        <v>0</v>
      </c>
      <c r="BB139" s="178"/>
      <c r="BC139" s="180"/>
      <c r="BD139" s="163" t="str">
        <f t="shared" si="27"/>
        <v>正确</v>
      </c>
    </row>
    <row r="140" s="6" customFormat="1" ht="33" customHeight="1" spans="1:56">
      <c r="A140" s="59">
        <f t="shared" si="19"/>
        <v>136</v>
      </c>
      <c r="B140" s="198"/>
      <c r="C140" s="47"/>
      <c r="D140" s="154"/>
      <c r="E140" s="60"/>
      <c r="F140" s="125">
        <f t="shared" si="20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21"/>
        <v>0</v>
      </c>
      <c r="T140" s="170"/>
      <c r="U140" s="80"/>
      <c r="V140" s="167"/>
      <c r="W140" s="168"/>
      <c r="X140" s="168"/>
      <c r="Y140" s="168"/>
      <c r="Z140" s="168"/>
      <c r="AA140" s="168"/>
      <c r="AB140" s="93"/>
      <c r="AC140" s="174">
        <f t="shared" si="22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23"/>
        <v>0</v>
      </c>
      <c r="AT140" s="174">
        <f t="shared" si="24"/>
        <v>0</v>
      </c>
      <c r="AU140" s="174">
        <f t="shared" si="25"/>
        <v>0</v>
      </c>
      <c r="AV140" s="99"/>
      <c r="AW140" s="106"/>
      <c r="AX140" s="106"/>
      <c r="AY140" s="106"/>
      <c r="AZ140" s="106"/>
      <c r="BA140" s="174">
        <f t="shared" si="26"/>
        <v>0</v>
      </c>
      <c r="BB140" s="178"/>
      <c r="BC140" s="180"/>
      <c r="BD140" s="163" t="str">
        <f t="shared" si="27"/>
        <v>正确</v>
      </c>
    </row>
    <row r="141" s="6" customFormat="1" ht="33" customHeight="1" spans="1:56">
      <c r="A141" s="59">
        <f t="shared" si="19"/>
        <v>137</v>
      </c>
      <c r="B141" s="198"/>
      <c r="C141" s="47"/>
      <c r="D141" s="154"/>
      <c r="E141" s="60"/>
      <c r="F141" s="125">
        <f t="shared" si="20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21"/>
        <v>0</v>
      </c>
      <c r="T141" s="170"/>
      <c r="U141" s="80"/>
      <c r="V141" s="167"/>
      <c r="W141" s="168"/>
      <c r="X141" s="168"/>
      <c r="Y141" s="168"/>
      <c r="Z141" s="168"/>
      <c r="AA141" s="168"/>
      <c r="AB141" s="93"/>
      <c r="AC141" s="174">
        <f t="shared" si="22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23"/>
        <v>0</v>
      </c>
      <c r="AT141" s="174">
        <f t="shared" si="24"/>
        <v>0</v>
      </c>
      <c r="AU141" s="174">
        <f t="shared" si="25"/>
        <v>0</v>
      </c>
      <c r="AV141" s="99"/>
      <c r="AW141" s="106"/>
      <c r="AX141" s="106"/>
      <c r="AY141" s="106"/>
      <c r="AZ141" s="106"/>
      <c r="BA141" s="174">
        <f t="shared" si="26"/>
        <v>0</v>
      </c>
      <c r="BB141" s="178"/>
      <c r="BC141" s="180"/>
      <c r="BD141" s="163" t="str">
        <f t="shared" si="27"/>
        <v>正确</v>
      </c>
    </row>
    <row r="142" s="6" customFormat="1" ht="33" customHeight="1" spans="1:56">
      <c r="A142" s="59">
        <f t="shared" si="19"/>
        <v>138</v>
      </c>
      <c r="B142" s="198"/>
      <c r="C142" s="47"/>
      <c r="D142" s="154"/>
      <c r="E142" s="60"/>
      <c r="F142" s="125">
        <f t="shared" si="20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21"/>
        <v>0</v>
      </c>
      <c r="T142" s="170"/>
      <c r="U142" s="80"/>
      <c r="V142" s="167"/>
      <c r="W142" s="168"/>
      <c r="X142" s="168"/>
      <c r="Y142" s="168"/>
      <c r="Z142" s="168"/>
      <c r="AA142" s="168"/>
      <c r="AB142" s="93"/>
      <c r="AC142" s="174">
        <f t="shared" si="22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23"/>
        <v>0</v>
      </c>
      <c r="AT142" s="174">
        <f t="shared" si="24"/>
        <v>0</v>
      </c>
      <c r="AU142" s="174">
        <f t="shared" si="25"/>
        <v>0</v>
      </c>
      <c r="AV142" s="99"/>
      <c r="AW142" s="106"/>
      <c r="AX142" s="106"/>
      <c r="AY142" s="106"/>
      <c r="AZ142" s="106"/>
      <c r="BA142" s="174">
        <f t="shared" si="26"/>
        <v>0</v>
      </c>
      <c r="BB142" s="178"/>
      <c r="BC142" s="180"/>
      <c r="BD142" s="163" t="str">
        <f t="shared" si="27"/>
        <v>正确</v>
      </c>
    </row>
    <row r="143" s="6" customFormat="1" ht="33" customHeight="1" spans="1:56">
      <c r="A143" s="59">
        <f t="shared" si="19"/>
        <v>139</v>
      </c>
      <c r="B143" s="198"/>
      <c r="C143" s="47"/>
      <c r="D143" s="154"/>
      <c r="E143" s="60"/>
      <c r="F143" s="125">
        <f t="shared" si="20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21"/>
        <v>0</v>
      </c>
      <c r="T143" s="170"/>
      <c r="U143" s="80"/>
      <c r="V143" s="167"/>
      <c r="W143" s="168"/>
      <c r="X143" s="168"/>
      <c r="Y143" s="168"/>
      <c r="Z143" s="168"/>
      <c r="AA143" s="168"/>
      <c r="AB143" s="93"/>
      <c r="AC143" s="174">
        <f t="shared" si="22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23"/>
        <v>0</v>
      </c>
      <c r="AT143" s="174">
        <f t="shared" si="24"/>
        <v>0</v>
      </c>
      <c r="AU143" s="174">
        <f t="shared" si="25"/>
        <v>0</v>
      </c>
      <c r="AV143" s="99"/>
      <c r="AW143" s="106"/>
      <c r="AX143" s="106"/>
      <c r="AY143" s="106"/>
      <c r="AZ143" s="106"/>
      <c r="BA143" s="174">
        <f t="shared" si="26"/>
        <v>0</v>
      </c>
      <c r="BB143" s="178"/>
      <c r="BC143" s="180"/>
      <c r="BD143" s="163" t="str">
        <f t="shared" si="27"/>
        <v>正确</v>
      </c>
    </row>
    <row r="144" s="6" customFormat="1" ht="33" customHeight="1" spans="1:56">
      <c r="A144" s="59">
        <f t="shared" si="19"/>
        <v>140</v>
      </c>
      <c r="B144" s="198"/>
      <c r="C144" s="47"/>
      <c r="D144" s="154"/>
      <c r="E144" s="60"/>
      <c r="F144" s="125">
        <f t="shared" si="20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21"/>
        <v>0</v>
      </c>
      <c r="T144" s="170"/>
      <c r="U144" s="80"/>
      <c r="V144" s="167"/>
      <c r="W144" s="168"/>
      <c r="X144" s="168"/>
      <c r="Y144" s="168"/>
      <c r="Z144" s="168"/>
      <c r="AA144" s="168"/>
      <c r="AB144" s="93"/>
      <c r="AC144" s="174">
        <f t="shared" si="22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23"/>
        <v>0</v>
      </c>
      <c r="AT144" s="174">
        <f t="shared" si="24"/>
        <v>0</v>
      </c>
      <c r="AU144" s="174">
        <f t="shared" si="25"/>
        <v>0</v>
      </c>
      <c r="AV144" s="99"/>
      <c r="AW144" s="106"/>
      <c r="AX144" s="106"/>
      <c r="AY144" s="106"/>
      <c r="AZ144" s="106"/>
      <c r="BA144" s="174">
        <f t="shared" si="26"/>
        <v>0</v>
      </c>
      <c r="BB144" s="178"/>
      <c r="BC144" s="180"/>
      <c r="BD144" s="163" t="str">
        <f t="shared" si="27"/>
        <v>正确</v>
      </c>
    </row>
    <row r="145" s="6" customFormat="1" ht="33" customHeight="1" spans="1:56">
      <c r="A145" s="59">
        <f t="shared" si="19"/>
        <v>141</v>
      </c>
      <c r="B145" s="198"/>
      <c r="C145" s="47"/>
      <c r="D145" s="154"/>
      <c r="E145" s="60"/>
      <c r="F145" s="125">
        <f t="shared" si="20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21"/>
        <v>0</v>
      </c>
      <c r="T145" s="170"/>
      <c r="U145" s="80"/>
      <c r="V145" s="167"/>
      <c r="W145" s="168"/>
      <c r="X145" s="168"/>
      <c r="Y145" s="168"/>
      <c r="Z145" s="168"/>
      <c r="AA145" s="168"/>
      <c r="AB145" s="93"/>
      <c r="AC145" s="174">
        <f t="shared" si="22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23"/>
        <v>0</v>
      </c>
      <c r="AT145" s="174">
        <f t="shared" si="24"/>
        <v>0</v>
      </c>
      <c r="AU145" s="174">
        <f t="shared" si="25"/>
        <v>0</v>
      </c>
      <c r="AV145" s="99"/>
      <c r="AW145" s="106"/>
      <c r="AX145" s="106"/>
      <c r="AY145" s="106"/>
      <c r="AZ145" s="106"/>
      <c r="BA145" s="174">
        <f t="shared" si="26"/>
        <v>0</v>
      </c>
      <c r="BB145" s="178"/>
      <c r="BC145" s="180"/>
      <c r="BD145" s="163" t="str">
        <f t="shared" si="27"/>
        <v>正确</v>
      </c>
    </row>
    <row r="146" s="6" customFormat="1" ht="33" customHeight="1" spans="1:56">
      <c r="A146" s="59">
        <f t="shared" si="19"/>
        <v>142</v>
      </c>
      <c r="B146" s="198"/>
      <c r="C146" s="47"/>
      <c r="D146" s="154"/>
      <c r="E146" s="60"/>
      <c r="F146" s="125">
        <f t="shared" si="20"/>
        <v>30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21"/>
        <v>0</v>
      </c>
      <c r="T146" s="170"/>
      <c r="U146" s="80"/>
      <c r="V146" s="167"/>
      <c r="W146" s="168"/>
      <c r="X146" s="168"/>
      <c r="Y146" s="168"/>
      <c r="Z146" s="168"/>
      <c r="AA146" s="168"/>
      <c r="AB146" s="93"/>
      <c r="AC146" s="174">
        <f t="shared" si="22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23"/>
        <v>0</v>
      </c>
      <c r="AT146" s="174">
        <f t="shared" si="24"/>
        <v>0</v>
      </c>
      <c r="AU146" s="174">
        <f t="shared" si="25"/>
        <v>0</v>
      </c>
      <c r="AV146" s="99"/>
      <c r="AW146" s="106"/>
      <c r="AX146" s="106"/>
      <c r="AY146" s="106"/>
      <c r="AZ146" s="106"/>
      <c r="BA146" s="174">
        <f t="shared" si="26"/>
        <v>0</v>
      </c>
      <c r="BB146" s="178"/>
      <c r="BC146" s="180"/>
      <c r="BD146" s="163" t="str">
        <f t="shared" si="27"/>
        <v>正确</v>
      </c>
    </row>
    <row r="147" s="6" customFormat="1" ht="33" customHeight="1" spans="1:56">
      <c r="A147" s="59">
        <f t="shared" si="19"/>
        <v>143</v>
      </c>
      <c r="B147" s="198"/>
      <c r="C147" s="47"/>
      <c r="D147" s="154"/>
      <c r="E147" s="60"/>
      <c r="F147" s="125">
        <f t="shared" si="20"/>
        <v>30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21"/>
        <v>0</v>
      </c>
      <c r="T147" s="170"/>
      <c r="U147" s="80"/>
      <c r="V147" s="167"/>
      <c r="W147" s="168"/>
      <c r="X147" s="168"/>
      <c r="Y147" s="168"/>
      <c r="Z147" s="168"/>
      <c r="AA147" s="168"/>
      <c r="AB147" s="93"/>
      <c r="AC147" s="174">
        <f t="shared" si="22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23"/>
        <v>0</v>
      </c>
      <c r="AT147" s="174">
        <f t="shared" si="24"/>
        <v>0</v>
      </c>
      <c r="AU147" s="174">
        <f t="shared" si="25"/>
        <v>0</v>
      </c>
      <c r="AV147" s="99"/>
      <c r="AW147" s="106"/>
      <c r="AX147" s="106"/>
      <c r="AY147" s="106"/>
      <c r="AZ147" s="106"/>
      <c r="BA147" s="174">
        <f t="shared" si="26"/>
        <v>0</v>
      </c>
      <c r="BB147" s="178"/>
      <c r="BC147" s="180"/>
      <c r="BD147" s="163" t="str">
        <f t="shared" si="27"/>
        <v>正确</v>
      </c>
    </row>
    <row r="148" s="6" customFormat="1" ht="33" customHeight="1" spans="1:56">
      <c r="A148" s="59">
        <f t="shared" si="19"/>
        <v>144</v>
      </c>
      <c r="B148" s="198"/>
      <c r="C148" s="47"/>
      <c r="D148" s="154"/>
      <c r="E148" s="60"/>
      <c r="F148" s="125">
        <f t="shared" si="20"/>
        <v>30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21"/>
        <v>0</v>
      </c>
      <c r="T148" s="170"/>
      <c r="U148" s="80"/>
      <c r="V148" s="167"/>
      <c r="W148" s="168"/>
      <c r="X148" s="168"/>
      <c r="Y148" s="168"/>
      <c r="Z148" s="168"/>
      <c r="AA148" s="168"/>
      <c r="AB148" s="93"/>
      <c r="AC148" s="174">
        <f t="shared" si="22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23"/>
        <v>0</v>
      </c>
      <c r="AT148" s="174">
        <f t="shared" si="24"/>
        <v>0</v>
      </c>
      <c r="AU148" s="174">
        <f t="shared" si="25"/>
        <v>0</v>
      </c>
      <c r="AV148" s="99"/>
      <c r="AW148" s="106"/>
      <c r="AX148" s="106"/>
      <c r="AY148" s="106"/>
      <c r="AZ148" s="106"/>
      <c r="BA148" s="174">
        <f t="shared" si="26"/>
        <v>0</v>
      </c>
      <c r="BB148" s="178"/>
      <c r="BC148" s="180"/>
      <c r="BD148" s="163" t="str">
        <f t="shared" si="27"/>
        <v>正确</v>
      </c>
    </row>
    <row r="149" s="6" customFormat="1" ht="33" customHeight="1" spans="1:56">
      <c r="A149" s="59">
        <f t="shared" si="19"/>
        <v>145</v>
      </c>
      <c r="B149" s="198"/>
      <c r="C149" s="47"/>
      <c r="D149" s="154"/>
      <c r="E149" s="60"/>
      <c r="F149" s="125">
        <f t="shared" si="20"/>
        <v>30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21"/>
        <v>0</v>
      </c>
      <c r="T149" s="170"/>
      <c r="U149" s="80"/>
      <c r="V149" s="167"/>
      <c r="W149" s="168"/>
      <c r="X149" s="168"/>
      <c r="Y149" s="168"/>
      <c r="Z149" s="168"/>
      <c r="AA149" s="168"/>
      <c r="AB149" s="93"/>
      <c r="AC149" s="174">
        <f t="shared" si="22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23"/>
        <v>0</v>
      </c>
      <c r="AT149" s="174">
        <f t="shared" si="24"/>
        <v>0</v>
      </c>
      <c r="AU149" s="174">
        <f t="shared" si="25"/>
        <v>0</v>
      </c>
      <c r="AV149" s="99"/>
      <c r="AW149" s="106"/>
      <c r="AX149" s="106"/>
      <c r="AY149" s="106"/>
      <c r="AZ149" s="106"/>
      <c r="BA149" s="174">
        <f t="shared" si="26"/>
        <v>0</v>
      </c>
      <c r="BB149" s="178"/>
      <c r="BC149" s="180"/>
      <c r="BD149" s="163" t="str">
        <f t="shared" si="27"/>
        <v>正确</v>
      </c>
    </row>
    <row r="150" s="6" customFormat="1" ht="33" customHeight="1" spans="1:56">
      <c r="A150" s="59">
        <f t="shared" si="19"/>
        <v>146</v>
      </c>
      <c r="B150" s="198"/>
      <c r="C150" s="47"/>
      <c r="D150" s="154"/>
      <c r="E150" s="60"/>
      <c r="F150" s="125">
        <f t="shared" si="20"/>
        <v>30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21"/>
        <v>0</v>
      </c>
      <c r="T150" s="170"/>
      <c r="U150" s="80"/>
      <c r="V150" s="167"/>
      <c r="W150" s="168"/>
      <c r="X150" s="168"/>
      <c r="Y150" s="168"/>
      <c r="Z150" s="168"/>
      <c r="AA150" s="168"/>
      <c r="AB150" s="93"/>
      <c r="AC150" s="174">
        <f t="shared" si="22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23"/>
        <v>0</v>
      </c>
      <c r="AT150" s="174">
        <f t="shared" si="24"/>
        <v>0</v>
      </c>
      <c r="AU150" s="174">
        <f t="shared" si="25"/>
        <v>0</v>
      </c>
      <c r="AV150" s="99"/>
      <c r="AW150" s="106"/>
      <c r="AX150" s="106"/>
      <c r="AY150" s="106"/>
      <c r="AZ150" s="106"/>
      <c r="BA150" s="174">
        <f t="shared" si="26"/>
        <v>0</v>
      </c>
      <c r="BB150" s="178"/>
      <c r="BC150" s="180"/>
      <c r="BD150" s="163" t="str">
        <f t="shared" si="27"/>
        <v>正确</v>
      </c>
    </row>
    <row r="151" s="6" customFormat="1" ht="33" customHeight="1" spans="1:56">
      <c r="A151" s="59">
        <f t="shared" si="19"/>
        <v>147</v>
      </c>
      <c r="B151" s="198"/>
      <c r="C151" s="47"/>
      <c r="D151" s="154"/>
      <c r="E151" s="60"/>
      <c r="F151" s="125">
        <f t="shared" si="20"/>
        <v>30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21"/>
        <v>0</v>
      </c>
      <c r="T151" s="170"/>
      <c r="U151" s="80"/>
      <c r="V151" s="167"/>
      <c r="W151" s="168"/>
      <c r="X151" s="168"/>
      <c r="Y151" s="168"/>
      <c r="Z151" s="168"/>
      <c r="AA151" s="168"/>
      <c r="AB151" s="93"/>
      <c r="AC151" s="174">
        <f t="shared" si="22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23"/>
        <v>0</v>
      </c>
      <c r="AT151" s="174">
        <f t="shared" si="24"/>
        <v>0</v>
      </c>
      <c r="AU151" s="174">
        <f t="shared" si="25"/>
        <v>0</v>
      </c>
      <c r="AV151" s="99"/>
      <c r="AW151" s="106"/>
      <c r="AX151" s="106"/>
      <c r="AY151" s="106"/>
      <c r="AZ151" s="106"/>
      <c r="BA151" s="174">
        <f t="shared" si="26"/>
        <v>0</v>
      </c>
      <c r="BB151" s="178"/>
      <c r="BC151" s="180"/>
      <c r="BD151" s="163" t="str">
        <f t="shared" si="27"/>
        <v>正确</v>
      </c>
    </row>
    <row r="152" s="6" customFormat="1" ht="33" customHeight="1" spans="1:56">
      <c r="A152" s="59">
        <f t="shared" si="19"/>
        <v>148</v>
      </c>
      <c r="B152" s="198"/>
      <c r="C152" s="47"/>
      <c r="D152" s="154"/>
      <c r="E152" s="60"/>
      <c r="F152" s="125">
        <f t="shared" si="20"/>
        <v>30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21"/>
        <v>0</v>
      </c>
      <c r="T152" s="170"/>
      <c r="U152" s="80"/>
      <c r="V152" s="167"/>
      <c r="W152" s="168"/>
      <c r="X152" s="168"/>
      <c r="Y152" s="168"/>
      <c r="Z152" s="168"/>
      <c r="AA152" s="168"/>
      <c r="AB152" s="93"/>
      <c r="AC152" s="174">
        <f t="shared" si="22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23"/>
        <v>0</v>
      </c>
      <c r="AT152" s="174">
        <f t="shared" si="24"/>
        <v>0</v>
      </c>
      <c r="AU152" s="174">
        <f t="shared" si="25"/>
        <v>0</v>
      </c>
      <c r="AV152" s="99"/>
      <c r="AW152" s="106"/>
      <c r="AX152" s="106"/>
      <c r="AY152" s="106"/>
      <c r="AZ152" s="106"/>
      <c r="BA152" s="174">
        <f t="shared" si="26"/>
        <v>0</v>
      </c>
      <c r="BB152" s="178"/>
      <c r="BC152" s="180"/>
      <c r="BD152" s="163" t="str">
        <f t="shared" si="27"/>
        <v>正确</v>
      </c>
    </row>
    <row r="153" s="6" customFormat="1" ht="33" customHeight="1" spans="1:56">
      <c r="A153" s="59">
        <f t="shared" si="19"/>
        <v>149</v>
      </c>
      <c r="B153" s="198"/>
      <c r="C153" s="47"/>
      <c r="D153" s="154"/>
      <c r="E153" s="60"/>
      <c r="F153" s="125">
        <f t="shared" si="20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21"/>
        <v>0</v>
      </c>
      <c r="T153" s="170"/>
      <c r="U153" s="80"/>
      <c r="V153" s="167"/>
      <c r="W153" s="168"/>
      <c r="X153" s="168"/>
      <c r="Y153" s="168"/>
      <c r="Z153" s="168"/>
      <c r="AA153" s="168"/>
      <c r="AB153" s="93"/>
      <c r="AC153" s="174">
        <f t="shared" si="22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23"/>
        <v>0</v>
      </c>
      <c r="AT153" s="174">
        <f t="shared" si="24"/>
        <v>0</v>
      </c>
      <c r="AU153" s="174">
        <f t="shared" si="25"/>
        <v>0</v>
      </c>
      <c r="AV153" s="99"/>
      <c r="AW153" s="106"/>
      <c r="AX153" s="106"/>
      <c r="AY153" s="106"/>
      <c r="AZ153" s="106"/>
      <c r="BA153" s="174">
        <f t="shared" si="26"/>
        <v>0</v>
      </c>
      <c r="BB153" s="178"/>
      <c r="BC153" s="180"/>
      <c r="BD153" s="163" t="str">
        <f t="shared" si="27"/>
        <v>正确</v>
      </c>
    </row>
    <row r="154" s="6" customFormat="1" ht="33" customHeight="1" spans="1:56">
      <c r="A154" s="59">
        <f t="shared" si="19"/>
        <v>150</v>
      </c>
      <c r="B154" s="198"/>
      <c r="C154" s="47"/>
      <c r="D154" s="154"/>
      <c r="E154" s="60"/>
      <c r="F154" s="125">
        <f t="shared" si="20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21"/>
        <v>0</v>
      </c>
      <c r="T154" s="170"/>
      <c r="U154" s="80"/>
      <c r="V154" s="167"/>
      <c r="W154" s="168"/>
      <c r="X154" s="168"/>
      <c r="Y154" s="168"/>
      <c r="Z154" s="168"/>
      <c r="AA154" s="168"/>
      <c r="AB154" s="93"/>
      <c r="AC154" s="174">
        <f t="shared" si="22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175">
        <f t="shared" si="23"/>
        <v>0</v>
      </c>
      <c r="AT154" s="174">
        <f t="shared" si="24"/>
        <v>0</v>
      </c>
      <c r="AU154" s="174">
        <f t="shared" si="25"/>
        <v>0</v>
      </c>
      <c r="AV154" s="99"/>
      <c r="AW154" s="106"/>
      <c r="AX154" s="106"/>
      <c r="AY154" s="106"/>
      <c r="AZ154" s="106"/>
      <c r="BA154" s="174">
        <f t="shared" si="26"/>
        <v>0</v>
      </c>
      <c r="BB154" s="178"/>
      <c r="BC154" s="180"/>
      <c r="BD154" s="163" t="str">
        <f t="shared" si="27"/>
        <v>正确</v>
      </c>
    </row>
    <row r="155" s="6" customFormat="1" ht="33" customHeight="1" spans="1:56">
      <c r="A155" s="59">
        <f t="shared" si="19"/>
        <v>151</v>
      </c>
      <c r="B155" s="198"/>
      <c r="C155" s="47"/>
      <c r="D155" s="154"/>
      <c r="E155" s="60"/>
      <c r="F155" s="125">
        <f t="shared" si="20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21"/>
        <v>0</v>
      </c>
      <c r="T155" s="170"/>
      <c r="U155" s="80"/>
      <c r="V155" s="167"/>
      <c r="W155" s="168"/>
      <c r="X155" s="168"/>
      <c r="Y155" s="168"/>
      <c r="Z155" s="168"/>
      <c r="AA155" s="168"/>
      <c r="AB155" s="93"/>
      <c r="AC155" s="174">
        <f t="shared" si="22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23"/>
        <v>0</v>
      </c>
      <c r="AT155" s="174">
        <f t="shared" si="24"/>
        <v>0</v>
      </c>
      <c r="AU155" s="174">
        <f t="shared" si="25"/>
        <v>0</v>
      </c>
      <c r="AV155" s="99"/>
      <c r="AW155" s="106"/>
      <c r="AX155" s="106"/>
      <c r="AY155" s="106"/>
      <c r="AZ155" s="106"/>
      <c r="BA155" s="174">
        <f t="shared" si="26"/>
        <v>0</v>
      </c>
      <c r="BB155" s="178"/>
      <c r="BC155" s="180"/>
      <c r="BD155" s="163" t="str">
        <f t="shared" si="27"/>
        <v>正确</v>
      </c>
    </row>
    <row r="156" s="6" customFormat="1" ht="33" customHeight="1" spans="1:56">
      <c r="A156" s="59">
        <f t="shared" si="19"/>
        <v>152</v>
      </c>
      <c r="B156" s="198"/>
      <c r="C156" s="47"/>
      <c r="D156" s="154"/>
      <c r="E156" s="60"/>
      <c r="F156" s="125">
        <f t="shared" si="20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21"/>
        <v>0</v>
      </c>
      <c r="T156" s="170"/>
      <c r="U156" s="80"/>
      <c r="V156" s="167"/>
      <c r="W156" s="168"/>
      <c r="X156" s="168"/>
      <c r="Y156" s="168"/>
      <c r="Z156" s="168"/>
      <c r="AA156" s="168"/>
      <c r="AB156" s="93"/>
      <c r="AC156" s="174">
        <f t="shared" si="22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23"/>
        <v>0</v>
      </c>
      <c r="AT156" s="174">
        <f t="shared" si="24"/>
        <v>0</v>
      </c>
      <c r="AU156" s="174">
        <f t="shared" si="25"/>
        <v>0</v>
      </c>
      <c r="AV156" s="99"/>
      <c r="AW156" s="106"/>
      <c r="AX156" s="106"/>
      <c r="AY156" s="106"/>
      <c r="AZ156" s="106"/>
      <c r="BA156" s="174">
        <f t="shared" si="26"/>
        <v>0</v>
      </c>
      <c r="BB156" s="178"/>
      <c r="BC156" s="180"/>
      <c r="BD156" s="163" t="str">
        <f t="shared" si="27"/>
        <v>正确</v>
      </c>
    </row>
    <row r="157" s="6" customFormat="1" ht="33" customHeight="1" spans="1:56">
      <c r="A157" s="59">
        <f t="shared" si="19"/>
        <v>153</v>
      </c>
      <c r="B157" s="198"/>
      <c r="C157" s="47"/>
      <c r="D157" s="154"/>
      <c r="E157" s="60"/>
      <c r="F157" s="125">
        <f t="shared" si="20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21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22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23"/>
        <v>0</v>
      </c>
      <c r="AT157" s="174">
        <f t="shared" si="24"/>
        <v>0</v>
      </c>
      <c r="AU157" s="174">
        <f t="shared" si="25"/>
        <v>0</v>
      </c>
      <c r="AV157" s="99"/>
      <c r="AW157" s="106"/>
      <c r="AX157" s="106"/>
      <c r="AY157" s="106"/>
      <c r="AZ157" s="106"/>
      <c r="BA157" s="174">
        <f t="shared" si="26"/>
        <v>0</v>
      </c>
      <c r="BB157" s="178"/>
      <c r="BC157" s="180"/>
      <c r="BD157" s="163" t="str">
        <f t="shared" si="27"/>
        <v>正确</v>
      </c>
    </row>
    <row r="158" s="6" customFormat="1" ht="33" customHeight="1" spans="1:56">
      <c r="A158" s="59">
        <f t="shared" si="19"/>
        <v>154</v>
      </c>
      <c r="B158" s="198"/>
      <c r="C158" s="47"/>
      <c r="D158" s="154"/>
      <c r="E158" s="60"/>
      <c r="F158" s="125">
        <f t="shared" si="20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21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22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23"/>
        <v>0</v>
      </c>
      <c r="AT158" s="174">
        <f t="shared" si="24"/>
        <v>0</v>
      </c>
      <c r="AU158" s="174">
        <f t="shared" si="25"/>
        <v>0</v>
      </c>
      <c r="AV158" s="99"/>
      <c r="AW158" s="106"/>
      <c r="AX158" s="106"/>
      <c r="AY158" s="106"/>
      <c r="AZ158" s="106"/>
      <c r="BA158" s="174">
        <f t="shared" si="26"/>
        <v>0</v>
      </c>
      <c r="BB158" s="178"/>
      <c r="BC158" s="180"/>
      <c r="BD158" s="163" t="str">
        <f t="shared" si="27"/>
        <v>正确</v>
      </c>
    </row>
    <row r="159" s="6" customFormat="1" ht="33" customHeight="1" spans="1:56">
      <c r="A159" s="59">
        <f t="shared" si="19"/>
        <v>155</v>
      </c>
      <c r="B159" s="198"/>
      <c r="C159" s="47"/>
      <c r="D159" s="154"/>
      <c r="E159" s="60"/>
      <c r="F159" s="125">
        <f t="shared" si="20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21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22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23"/>
        <v>0</v>
      </c>
      <c r="AT159" s="174">
        <f t="shared" si="24"/>
        <v>0</v>
      </c>
      <c r="AU159" s="174">
        <f t="shared" si="25"/>
        <v>0</v>
      </c>
      <c r="AV159" s="99"/>
      <c r="AW159" s="106"/>
      <c r="AX159" s="106"/>
      <c r="AY159" s="106"/>
      <c r="AZ159" s="106"/>
      <c r="BA159" s="174">
        <f t="shared" si="26"/>
        <v>0</v>
      </c>
      <c r="BB159" s="178"/>
      <c r="BC159" s="180"/>
      <c r="BD159" s="163" t="str">
        <f t="shared" si="27"/>
        <v>正确</v>
      </c>
    </row>
    <row r="160" s="6" customFormat="1" ht="33" customHeight="1" spans="1:56">
      <c r="A160" s="59">
        <f t="shared" si="19"/>
        <v>156</v>
      </c>
      <c r="B160" s="198"/>
      <c r="C160" s="47"/>
      <c r="D160" s="154"/>
      <c r="E160" s="60"/>
      <c r="F160" s="125">
        <f t="shared" si="20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21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22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23"/>
        <v>0</v>
      </c>
      <c r="AT160" s="174">
        <f t="shared" si="24"/>
        <v>0</v>
      </c>
      <c r="AU160" s="174">
        <f t="shared" si="25"/>
        <v>0</v>
      </c>
      <c r="AV160" s="99"/>
      <c r="AW160" s="106"/>
      <c r="AX160" s="106"/>
      <c r="AY160" s="106"/>
      <c r="AZ160" s="106"/>
      <c r="BA160" s="174">
        <f t="shared" si="26"/>
        <v>0</v>
      </c>
      <c r="BB160" s="178"/>
      <c r="BC160" s="180"/>
      <c r="BD160" s="163" t="str">
        <f t="shared" si="27"/>
        <v>正确</v>
      </c>
    </row>
    <row r="161" s="6" customFormat="1" ht="33" customHeight="1" spans="1:56">
      <c r="A161" s="59">
        <f t="shared" si="19"/>
        <v>157</v>
      </c>
      <c r="B161" s="198"/>
      <c r="C161" s="47"/>
      <c r="D161" s="154"/>
      <c r="E161" s="60"/>
      <c r="F161" s="125">
        <f t="shared" si="20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21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22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23"/>
        <v>0</v>
      </c>
      <c r="AT161" s="174">
        <f t="shared" si="24"/>
        <v>0</v>
      </c>
      <c r="AU161" s="174">
        <f t="shared" si="25"/>
        <v>0</v>
      </c>
      <c r="AV161" s="99"/>
      <c r="AW161" s="106"/>
      <c r="AX161" s="106"/>
      <c r="AY161" s="106"/>
      <c r="AZ161" s="106"/>
      <c r="BA161" s="174">
        <f t="shared" si="26"/>
        <v>0</v>
      </c>
      <c r="BB161" s="178"/>
      <c r="BC161" s="180"/>
      <c r="BD161" s="163" t="str">
        <f t="shared" si="27"/>
        <v>正确</v>
      </c>
    </row>
    <row r="162" s="6" customFormat="1" ht="33" customHeight="1" spans="1:56">
      <c r="A162" s="59">
        <f t="shared" si="19"/>
        <v>158</v>
      </c>
      <c r="B162" s="198"/>
      <c r="C162" s="47"/>
      <c r="D162" s="154"/>
      <c r="E162" s="60"/>
      <c r="F162" s="125">
        <f t="shared" si="20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21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22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23"/>
        <v>0</v>
      </c>
      <c r="AT162" s="174">
        <f t="shared" si="24"/>
        <v>0</v>
      </c>
      <c r="AU162" s="174">
        <f t="shared" si="25"/>
        <v>0</v>
      </c>
      <c r="AV162" s="99"/>
      <c r="AW162" s="106"/>
      <c r="AX162" s="106"/>
      <c r="AY162" s="106"/>
      <c r="AZ162" s="106"/>
      <c r="BA162" s="174">
        <f t="shared" si="26"/>
        <v>0</v>
      </c>
      <c r="BB162" s="178"/>
      <c r="BC162" s="180"/>
      <c r="BD162" s="163" t="str">
        <f t="shared" si="27"/>
        <v>正确</v>
      </c>
    </row>
    <row r="163" s="6" customFormat="1" ht="33" customHeight="1" spans="1:56">
      <c r="A163" s="59">
        <f t="shared" si="19"/>
        <v>159</v>
      </c>
      <c r="B163" s="198"/>
      <c r="C163" s="47"/>
      <c r="D163" s="154"/>
      <c r="E163" s="60"/>
      <c r="F163" s="125">
        <f t="shared" si="20"/>
        <v>30</v>
      </c>
      <c r="G163" s="57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64">
        <f t="shared" si="21"/>
        <v>0</v>
      </c>
      <c r="T163" s="170"/>
      <c r="U163" s="80"/>
      <c r="V163" s="167"/>
      <c r="W163" s="168"/>
      <c r="X163" s="168"/>
      <c r="Y163" s="168"/>
      <c r="Z163" s="168"/>
      <c r="AA163" s="168"/>
      <c r="AB163" s="93"/>
      <c r="AC163" s="174">
        <f t="shared" si="22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175">
        <f t="shared" si="23"/>
        <v>0</v>
      </c>
      <c r="AT163" s="174">
        <f t="shared" si="24"/>
        <v>0</v>
      </c>
      <c r="AU163" s="174">
        <f t="shared" si="25"/>
        <v>0</v>
      </c>
      <c r="AV163" s="99"/>
      <c r="AW163" s="106"/>
      <c r="AX163" s="106"/>
      <c r="AY163" s="106"/>
      <c r="AZ163" s="106"/>
      <c r="BA163" s="174">
        <f t="shared" si="26"/>
        <v>0</v>
      </c>
      <c r="BB163" s="178"/>
      <c r="BC163" s="180"/>
      <c r="BD163" s="163" t="str">
        <f t="shared" si="27"/>
        <v>正确</v>
      </c>
    </row>
    <row r="164" s="6" customFormat="1" ht="33" customHeight="1" spans="1:56">
      <c r="A164" s="59">
        <f t="shared" si="19"/>
        <v>160</v>
      </c>
      <c r="B164" s="198"/>
      <c r="C164" s="47"/>
      <c r="D164" s="154"/>
      <c r="E164" s="60"/>
      <c r="F164" s="125">
        <f t="shared" si="20"/>
        <v>30</v>
      </c>
      <c r="G164" s="57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64">
        <f t="shared" si="21"/>
        <v>0</v>
      </c>
      <c r="T164" s="170"/>
      <c r="U164" s="80"/>
      <c r="V164" s="167"/>
      <c r="W164" s="168"/>
      <c r="X164" s="168"/>
      <c r="Y164" s="168"/>
      <c r="Z164" s="168"/>
      <c r="AA164" s="168"/>
      <c r="AB164" s="93"/>
      <c r="AC164" s="174">
        <f t="shared" si="22"/>
        <v>0</v>
      </c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175">
        <f t="shared" si="23"/>
        <v>0</v>
      </c>
      <c r="AT164" s="174">
        <f t="shared" si="24"/>
        <v>0</v>
      </c>
      <c r="AU164" s="174">
        <f t="shared" si="25"/>
        <v>0</v>
      </c>
      <c r="AV164" s="99"/>
      <c r="AW164" s="106"/>
      <c r="AX164" s="106"/>
      <c r="AY164" s="106"/>
      <c r="AZ164" s="106"/>
      <c r="BA164" s="174">
        <f t="shared" si="26"/>
        <v>0</v>
      </c>
      <c r="BB164" s="178"/>
      <c r="BC164" s="180"/>
      <c r="BD164" s="163" t="str">
        <f t="shared" si="27"/>
        <v>正确</v>
      </c>
    </row>
  </sheetData>
  <sheetProtection algorithmName="SHA-512" hashValue="6VJqkQrx5AESnbsP2tNlKIul8InCZSZ5J1LLTMlLJ2CNdCMtAVspG9JPiGx94hT+dBdK2TOW6r3KQKLPUPrGFQ==" saltValue="0dsSZJSyWW6qb1WxG6Msyg==" spinCount="100000" sheet="1" objects="1"/>
  <mergeCells count="2">
    <mergeCell ref="A1:BB1"/>
    <mergeCell ref="A4:E4"/>
  </mergeCells>
  <conditionalFormatting sqref="B5">
    <cfRule type="duplicateValues" dxfId="0" priority="3"/>
  </conditionalFormatting>
  <conditionalFormatting sqref="B6:B10">
    <cfRule type="duplicateValues" dxfId="0" priority="4"/>
  </conditionalFormatting>
  <conditionalFormatting sqref="B11:B164">
    <cfRule type="duplicateValues" dxfId="0" priority="6"/>
  </conditionalFormatting>
  <conditionalFormatting sqref="C5:C10">
    <cfRule type="duplicateValues" dxfId="0" priority="2"/>
  </conditionalFormatting>
  <conditionalFormatting sqref="C11:C164">
    <cfRule type="duplicateValues" dxfId="0" priority="5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2"/>
  <sheetViews>
    <sheetView zoomScale="80" zoomScaleNormal="80" workbookViewId="0">
      <pane xSplit="6" ySplit="4" topLeftCell="AL5" activePane="bottomRight" state="frozen"/>
      <selection/>
      <selection pane="topRight"/>
      <selection pane="bottomLeft"/>
      <selection pane="bottomRight" activeCell="AR11" sqref="AR11"/>
    </sheetView>
  </sheetViews>
  <sheetFormatPr defaultColWidth="12.7583333333333" defaultRowHeight="16.5"/>
  <cols>
    <col min="1" max="1" width="8.5" style="5" customWidth="1"/>
    <col min="2" max="2" width="16.5" style="6" customWidth="1"/>
    <col min="3" max="3" width="11.5" style="6" customWidth="1"/>
    <col min="4" max="4" width="14.3666666666667" style="110" customWidth="1"/>
    <col min="5" max="5" width="9.875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75" style="6" customWidth="1"/>
    <col min="10" max="10" width="11.875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75" style="6" customWidth="1"/>
    <col min="15" max="15" width="8.75833333333333" style="6" customWidth="1"/>
    <col min="16" max="16" width="7.875" style="6" customWidth="1"/>
    <col min="17" max="17" width="8.375" style="6" customWidth="1"/>
    <col min="18" max="18" width="7.875" style="6" customWidth="1"/>
    <col min="19" max="19" width="8.5" style="6" customWidth="1"/>
    <col min="20" max="20" width="36" style="112" customWidth="1"/>
    <col min="21" max="21" width="13.5" style="113" customWidth="1"/>
    <col min="22" max="28" width="10.125" style="6" customWidth="1"/>
    <col min="29" max="29" width="10.125" style="114" customWidth="1"/>
    <col min="30" max="32" width="10" style="6" customWidth="1"/>
    <col min="33" max="33" width="10.125" style="6" customWidth="1"/>
    <col min="34" max="34" width="11.375" style="6" customWidth="1"/>
    <col min="35" max="35" width="14.5" style="6" customWidth="1"/>
    <col min="36" max="36" width="15" style="6" customWidth="1"/>
    <col min="37" max="37" width="10" style="6" customWidth="1"/>
    <col min="38" max="38" width="9.625" style="6" customWidth="1"/>
    <col min="39" max="39" width="8.875" style="6" customWidth="1"/>
    <col min="40" max="40" width="9.5" style="6" customWidth="1"/>
    <col min="41" max="41" width="9.125" style="6" customWidth="1"/>
    <col min="42" max="42" width="12.125" style="6" customWidth="1"/>
    <col min="43" max="43" width="16" style="6" customWidth="1"/>
    <col min="44" max="44" width="20.2583333333333" style="6" customWidth="1"/>
    <col min="45" max="45" width="13.875" style="6" customWidth="1"/>
    <col min="46" max="46" width="14" style="6" customWidth="1"/>
    <col min="47" max="47" width="16.375" style="6" customWidth="1"/>
    <col min="48" max="48" width="10.375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2916666666667" style="6" customWidth="1"/>
    <col min="57" max="62" width="12.7583333333333" style="116" customWidth="1"/>
    <col min="63" max="16383" width="12.7583333333333" style="116" hidden="1" customWidth="1"/>
    <col min="16384" max="16384" width="12.7583333333333" style="116"/>
  </cols>
  <sheetData>
    <row r="1" s="6" customFormat="1" ht="38" customHeight="1" spans="1:56">
      <c r="A1" s="13" t="s">
        <v>817</v>
      </c>
      <c r="B1" s="14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160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18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23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28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 t="shared" ref="V4:BA4" si="0">SUBTOTAL(9,V5:V162)</f>
        <v>48280</v>
      </c>
      <c r="W4" s="163">
        <f t="shared" si="0"/>
        <v>8400</v>
      </c>
      <c r="X4" s="163">
        <f t="shared" si="0"/>
        <v>4600</v>
      </c>
      <c r="Y4" s="163">
        <f t="shared" si="0"/>
        <v>3500</v>
      </c>
      <c r="Z4" s="163">
        <f t="shared" si="0"/>
        <v>3850</v>
      </c>
      <c r="AA4" s="163">
        <f t="shared" si="0"/>
        <v>2750</v>
      </c>
      <c r="AB4" s="163">
        <f t="shared" si="0"/>
        <v>2200</v>
      </c>
      <c r="AC4" s="163">
        <f t="shared" si="0"/>
        <v>0</v>
      </c>
      <c r="AD4" s="163">
        <f t="shared" si="0"/>
        <v>0</v>
      </c>
      <c r="AE4" s="163">
        <f t="shared" si="0"/>
        <v>0</v>
      </c>
      <c r="AF4" s="163">
        <f t="shared" si="0"/>
        <v>0</v>
      </c>
      <c r="AG4" s="163">
        <f t="shared" si="0"/>
        <v>0</v>
      </c>
      <c r="AH4" s="163">
        <f t="shared" si="0"/>
        <v>0</v>
      </c>
      <c r="AI4" s="163">
        <f t="shared" si="0"/>
        <v>1224.1935483871</v>
      </c>
      <c r="AJ4" s="163">
        <f t="shared" si="0"/>
        <v>0</v>
      </c>
      <c r="AK4" s="163">
        <f t="shared" si="0"/>
        <v>0</v>
      </c>
      <c r="AL4" s="163">
        <f t="shared" si="0"/>
        <v>0</v>
      </c>
      <c r="AM4" s="163">
        <f t="shared" si="0"/>
        <v>0</v>
      </c>
      <c r="AN4" s="163">
        <f t="shared" si="0"/>
        <v>0</v>
      </c>
      <c r="AO4" s="163">
        <f t="shared" si="0"/>
        <v>0</v>
      </c>
      <c r="AP4" s="163">
        <f t="shared" si="0"/>
        <v>0</v>
      </c>
      <c r="AQ4" s="163">
        <f t="shared" si="0"/>
        <v>0</v>
      </c>
      <c r="AR4" s="163">
        <f t="shared" si="0"/>
        <v>0</v>
      </c>
      <c r="AS4" s="163">
        <f t="shared" si="0"/>
        <v>0</v>
      </c>
      <c r="AT4" s="163">
        <f t="shared" si="0"/>
        <v>6011.66666666667</v>
      </c>
      <c r="AU4" s="163">
        <f t="shared" si="0"/>
        <v>68792.54</v>
      </c>
      <c r="AV4" s="163">
        <f t="shared" si="0"/>
        <v>4399.2</v>
      </c>
      <c r="AW4" s="163">
        <f t="shared" si="0"/>
        <v>0</v>
      </c>
      <c r="AX4" s="163">
        <f t="shared" si="0"/>
        <v>0</v>
      </c>
      <c r="AY4" s="163">
        <f t="shared" si="0"/>
        <v>0</v>
      </c>
      <c r="AZ4" s="163">
        <f t="shared" si="0"/>
        <v>0</v>
      </c>
      <c r="BA4" s="163">
        <f t="shared" si="0"/>
        <v>64393.34</v>
      </c>
      <c r="BB4" s="163"/>
      <c r="BC4" s="177"/>
      <c r="BD4" s="163"/>
    </row>
    <row r="5" s="6" customFormat="1" ht="36" customHeight="1" spans="1:56">
      <c r="A5" s="59">
        <f>ROW()-4</f>
        <v>1</v>
      </c>
      <c r="B5" s="121" t="s">
        <v>818</v>
      </c>
      <c r="C5" s="122" t="s">
        <v>101</v>
      </c>
      <c r="D5" s="123">
        <v>45811</v>
      </c>
      <c r="E5" s="124" t="s">
        <v>122</v>
      </c>
      <c r="F5" s="125">
        <f t="shared" ref="F5:F26" si="1">IF($C$2-D5+1&lt;$E$2,$C$2-D5+1,$E$2)</f>
        <v>28</v>
      </c>
      <c r="G5" s="57" t="s">
        <v>75</v>
      </c>
      <c r="H5" s="126"/>
      <c r="I5" s="126"/>
      <c r="J5" s="126">
        <v>2</v>
      </c>
      <c r="K5" s="126"/>
      <c r="L5" s="126"/>
      <c r="M5" s="126"/>
      <c r="N5" s="126"/>
      <c r="O5" s="126"/>
      <c r="P5" s="126"/>
      <c r="Q5" s="126"/>
      <c r="R5" s="126"/>
      <c r="S5" s="164">
        <f t="shared" ref="S5:S26" si="2">P5+Q5-R5</f>
        <v>0</v>
      </c>
      <c r="T5" s="165" t="s">
        <v>819</v>
      </c>
      <c r="U5" s="166">
        <v>5800</v>
      </c>
      <c r="V5" s="167">
        <f>U5/E2*F5</f>
        <v>5413.33333333333</v>
      </c>
      <c r="W5" s="168"/>
      <c r="X5" s="168"/>
      <c r="Y5" s="168"/>
      <c r="Z5" s="168"/>
      <c r="AA5" s="168"/>
      <c r="AB5" s="173"/>
      <c r="AC5" s="174">
        <f t="shared" ref="AC5:AC26" si="3">IF(G5="是",30,0)</f>
        <v>0</v>
      </c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175">
        <f t="shared" ref="AS5:AS26" si="4">IFERROR(U5/$E$2*2*H5+I5*2,0)</f>
        <v>0</v>
      </c>
      <c r="AT5" s="174">
        <f>IFERROR(U5/$E$2*(J5+K5*0.2+L5+M5*0.5),0)</f>
        <v>386.666666666667</v>
      </c>
      <c r="AU5" s="174">
        <f t="shared" ref="AU5:AU26" si="5">ROUND(SUM(V5:AP5)-SUM(AQ5:AT5),2)</f>
        <v>5026.67</v>
      </c>
      <c r="AV5" s="99">
        <v>549.9</v>
      </c>
      <c r="AW5" s="106"/>
      <c r="AX5" s="106"/>
      <c r="AY5" s="106"/>
      <c r="AZ5" s="106"/>
      <c r="BA5" s="174">
        <f t="shared" ref="BA5:BA26" si="6">ROUND(AU5-SUM(AV5:AZ5),2)</f>
        <v>4476.77</v>
      </c>
      <c r="BB5" s="178"/>
      <c r="BC5" s="179" t="s">
        <v>819</v>
      </c>
      <c r="BD5" s="163" t="str">
        <f t="shared" ref="BD5:BD26" si="7">IF(U5-SUM(V5:AB5)=0,"正确","错误")</f>
        <v>错误</v>
      </c>
    </row>
    <row r="6" s="6" customFormat="1" ht="33" customHeight="1" spans="1:56">
      <c r="A6" s="59">
        <f t="shared" ref="A6:A26" si="8">ROW()-4</f>
        <v>2</v>
      </c>
      <c r="B6" s="127" t="s">
        <v>820</v>
      </c>
      <c r="C6" s="128" t="s">
        <v>821</v>
      </c>
      <c r="D6" s="129">
        <v>45809</v>
      </c>
      <c r="E6" s="130" t="s">
        <v>92</v>
      </c>
      <c r="F6" s="125">
        <f t="shared" si="1"/>
        <v>30</v>
      </c>
      <c r="G6" s="57" t="s">
        <v>75</v>
      </c>
      <c r="H6" s="126"/>
      <c r="I6" s="126"/>
      <c r="J6" s="126"/>
      <c r="K6" s="126"/>
      <c r="L6" s="126"/>
      <c r="M6" s="126"/>
      <c r="N6" s="126"/>
      <c r="O6" s="156"/>
      <c r="P6" s="126"/>
      <c r="Q6" s="126"/>
      <c r="R6" s="126"/>
      <c r="S6" s="164">
        <f t="shared" si="2"/>
        <v>0</v>
      </c>
      <c r="T6" s="83" t="s">
        <v>822</v>
      </c>
      <c r="U6" s="166">
        <v>2000</v>
      </c>
      <c r="V6" s="167">
        <v>1200</v>
      </c>
      <c r="W6" s="168">
        <v>200</v>
      </c>
      <c r="X6" s="168">
        <v>200</v>
      </c>
      <c r="Y6" s="168">
        <v>100</v>
      </c>
      <c r="Z6" s="168">
        <v>100</v>
      </c>
      <c r="AA6" s="168">
        <v>100</v>
      </c>
      <c r="AB6" s="173">
        <v>100</v>
      </c>
      <c r="AC6" s="174">
        <f t="shared" si="3"/>
        <v>0</v>
      </c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175">
        <f t="shared" si="4"/>
        <v>0</v>
      </c>
      <c r="AT6" s="174">
        <f t="shared" ref="AT5:AT26" si="9">IFERROR(U6/$E$2*(J6+K6*0.2+L6+M6*0.5),0)</f>
        <v>0</v>
      </c>
      <c r="AU6" s="174">
        <f t="shared" si="5"/>
        <v>2000</v>
      </c>
      <c r="AV6" s="99">
        <v>549.9</v>
      </c>
      <c r="AW6" s="106"/>
      <c r="AX6" s="106"/>
      <c r="AY6" s="106"/>
      <c r="AZ6" s="106"/>
      <c r="BA6" s="174">
        <f t="shared" si="6"/>
        <v>1450.1</v>
      </c>
      <c r="BB6" s="178"/>
      <c r="BC6" s="170" t="s">
        <v>822</v>
      </c>
      <c r="BD6" s="163" t="str">
        <f t="shared" si="7"/>
        <v>正确</v>
      </c>
    </row>
    <row r="7" s="6" customFormat="1" ht="33" customHeight="1" spans="1:56">
      <c r="A7" s="59">
        <f t="shared" si="8"/>
        <v>3</v>
      </c>
      <c r="B7" s="127" t="s">
        <v>823</v>
      </c>
      <c r="C7" s="128" t="s">
        <v>824</v>
      </c>
      <c r="D7" s="129">
        <v>45809</v>
      </c>
      <c r="E7" s="130" t="s">
        <v>92</v>
      </c>
      <c r="F7" s="125">
        <f t="shared" si="1"/>
        <v>30</v>
      </c>
      <c r="G7" s="57" t="s">
        <v>75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64">
        <f t="shared" si="2"/>
        <v>0</v>
      </c>
      <c r="T7" s="83" t="s">
        <v>822</v>
      </c>
      <c r="U7" s="166">
        <v>4550</v>
      </c>
      <c r="V7" s="167">
        <v>3000</v>
      </c>
      <c r="W7" s="168">
        <v>300</v>
      </c>
      <c r="X7" s="168">
        <v>300</v>
      </c>
      <c r="Y7" s="168">
        <v>200</v>
      </c>
      <c r="Z7" s="168">
        <v>300</v>
      </c>
      <c r="AA7" s="168">
        <v>250</v>
      </c>
      <c r="AB7" s="173">
        <v>200</v>
      </c>
      <c r="AC7" s="174">
        <f t="shared" si="3"/>
        <v>0</v>
      </c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175">
        <f t="shared" si="4"/>
        <v>0</v>
      </c>
      <c r="AT7" s="174">
        <f t="shared" si="9"/>
        <v>0</v>
      </c>
      <c r="AU7" s="174">
        <f t="shared" si="5"/>
        <v>4550</v>
      </c>
      <c r="AV7" s="99">
        <v>549.9</v>
      </c>
      <c r="AW7" s="106"/>
      <c r="AX7" s="106"/>
      <c r="AY7" s="106"/>
      <c r="AZ7" s="106"/>
      <c r="BA7" s="174">
        <f t="shared" si="6"/>
        <v>4000.1</v>
      </c>
      <c r="BB7" s="178"/>
      <c r="BC7" s="170" t="s">
        <v>822</v>
      </c>
      <c r="BD7" s="163" t="str">
        <f t="shared" si="7"/>
        <v>正确</v>
      </c>
    </row>
    <row r="8" s="6" customFormat="1" ht="33" customHeight="1" spans="1:56">
      <c r="A8" s="59">
        <f t="shared" si="8"/>
        <v>4</v>
      </c>
      <c r="B8" s="127" t="s">
        <v>825</v>
      </c>
      <c r="C8" s="128" t="s">
        <v>826</v>
      </c>
      <c r="D8" s="129">
        <v>45809</v>
      </c>
      <c r="E8" s="130" t="s">
        <v>92</v>
      </c>
      <c r="F8" s="125">
        <f t="shared" si="1"/>
        <v>30</v>
      </c>
      <c r="G8" s="57" t="s">
        <v>75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64">
        <f t="shared" si="2"/>
        <v>0</v>
      </c>
      <c r="T8" s="83" t="s">
        <v>822</v>
      </c>
      <c r="U8" s="166">
        <v>3750</v>
      </c>
      <c r="V8" s="167">
        <v>2000</v>
      </c>
      <c r="W8" s="168">
        <v>500</v>
      </c>
      <c r="X8" s="168">
        <v>300</v>
      </c>
      <c r="Y8" s="168">
        <v>300</v>
      </c>
      <c r="Z8" s="168">
        <v>350</v>
      </c>
      <c r="AA8" s="168">
        <v>200</v>
      </c>
      <c r="AB8" s="173">
        <v>100</v>
      </c>
      <c r="AC8" s="174">
        <f t="shared" si="3"/>
        <v>0</v>
      </c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175">
        <f t="shared" si="4"/>
        <v>0</v>
      </c>
      <c r="AT8" s="174">
        <f t="shared" si="9"/>
        <v>0</v>
      </c>
      <c r="AU8" s="174">
        <f t="shared" si="5"/>
        <v>3750</v>
      </c>
      <c r="AV8" s="99">
        <v>549.9</v>
      </c>
      <c r="AW8" s="106"/>
      <c r="AX8" s="106"/>
      <c r="AY8" s="106"/>
      <c r="AZ8" s="106"/>
      <c r="BA8" s="174">
        <f t="shared" si="6"/>
        <v>3200.1</v>
      </c>
      <c r="BB8" s="178"/>
      <c r="BC8" s="170" t="s">
        <v>822</v>
      </c>
      <c r="BD8" s="163" t="str">
        <f t="shared" si="7"/>
        <v>正确</v>
      </c>
    </row>
    <row r="9" s="6" customFormat="1" ht="33" customHeight="1" spans="1:56">
      <c r="A9" s="59">
        <f t="shared" si="8"/>
        <v>5</v>
      </c>
      <c r="B9" s="127" t="s">
        <v>827</v>
      </c>
      <c r="C9" s="128" t="s">
        <v>826</v>
      </c>
      <c r="D9" s="129">
        <v>45809</v>
      </c>
      <c r="E9" s="130" t="s">
        <v>92</v>
      </c>
      <c r="F9" s="125">
        <f t="shared" si="1"/>
        <v>30</v>
      </c>
      <c r="G9" s="57" t="s">
        <v>75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64">
        <f t="shared" si="2"/>
        <v>0</v>
      </c>
      <c r="T9" s="83" t="s">
        <v>822</v>
      </c>
      <c r="U9" s="166">
        <v>3750</v>
      </c>
      <c r="V9" s="167">
        <v>2000</v>
      </c>
      <c r="W9" s="168">
        <v>500</v>
      </c>
      <c r="X9" s="168">
        <v>300</v>
      </c>
      <c r="Y9" s="168">
        <v>300</v>
      </c>
      <c r="Z9" s="168">
        <v>350</v>
      </c>
      <c r="AA9" s="168">
        <v>200</v>
      </c>
      <c r="AB9" s="173">
        <v>100</v>
      </c>
      <c r="AC9" s="174">
        <f t="shared" si="3"/>
        <v>0</v>
      </c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175">
        <f t="shared" si="4"/>
        <v>0</v>
      </c>
      <c r="AT9" s="174">
        <f t="shared" si="9"/>
        <v>0</v>
      </c>
      <c r="AU9" s="174">
        <f t="shared" si="5"/>
        <v>3750</v>
      </c>
      <c r="AV9" s="99">
        <v>549.9</v>
      </c>
      <c r="AW9" s="106"/>
      <c r="AX9" s="106"/>
      <c r="AY9" s="106"/>
      <c r="AZ9" s="106"/>
      <c r="BA9" s="174">
        <f t="shared" si="6"/>
        <v>3200.1</v>
      </c>
      <c r="BB9" s="178"/>
      <c r="BC9" s="170" t="s">
        <v>822</v>
      </c>
      <c r="BD9" s="163" t="str">
        <f t="shared" si="7"/>
        <v>正确</v>
      </c>
    </row>
    <row r="10" s="6" customFormat="1" ht="33" customHeight="1" spans="1:56">
      <c r="A10" s="59">
        <f t="shared" si="8"/>
        <v>6</v>
      </c>
      <c r="B10" s="127" t="s">
        <v>828</v>
      </c>
      <c r="C10" s="128" t="s">
        <v>826</v>
      </c>
      <c r="D10" s="129">
        <v>45809</v>
      </c>
      <c r="E10" s="130" t="s">
        <v>92</v>
      </c>
      <c r="F10" s="125">
        <f t="shared" si="1"/>
        <v>30</v>
      </c>
      <c r="G10" s="57" t="s">
        <v>75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64">
        <f t="shared" si="2"/>
        <v>0</v>
      </c>
      <c r="T10" s="83" t="s">
        <v>822</v>
      </c>
      <c r="U10" s="166">
        <v>3750</v>
      </c>
      <c r="V10" s="167">
        <v>2000</v>
      </c>
      <c r="W10" s="168">
        <v>500</v>
      </c>
      <c r="X10" s="168">
        <v>300</v>
      </c>
      <c r="Y10" s="168">
        <v>300</v>
      </c>
      <c r="Z10" s="168">
        <v>350</v>
      </c>
      <c r="AA10" s="168">
        <v>200</v>
      </c>
      <c r="AB10" s="173">
        <v>100</v>
      </c>
      <c r="AC10" s="174">
        <f t="shared" si="3"/>
        <v>0</v>
      </c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175">
        <f t="shared" si="4"/>
        <v>0</v>
      </c>
      <c r="AT10" s="174">
        <f t="shared" si="9"/>
        <v>0</v>
      </c>
      <c r="AU10" s="174">
        <f t="shared" si="5"/>
        <v>3750</v>
      </c>
      <c r="AV10" s="99">
        <v>549.9</v>
      </c>
      <c r="AW10" s="106"/>
      <c r="AX10" s="106"/>
      <c r="AY10" s="106"/>
      <c r="AZ10" s="106"/>
      <c r="BA10" s="174">
        <f t="shared" si="6"/>
        <v>3200.1</v>
      </c>
      <c r="BB10" s="178"/>
      <c r="BC10" s="170" t="s">
        <v>822</v>
      </c>
      <c r="BD10" s="163" t="str">
        <f t="shared" si="7"/>
        <v>正确</v>
      </c>
    </row>
    <row r="11" s="6" customFormat="1" ht="33" customHeight="1" spans="1:56">
      <c r="A11" s="59">
        <f t="shared" si="8"/>
        <v>7</v>
      </c>
      <c r="B11" s="127" t="s">
        <v>829</v>
      </c>
      <c r="C11" s="131" t="s">
        <v>830</v>
      </c>
      <c r="D11" s="129">
        <v>45809</v>
      </c>
      <c r="E11" s="130" t="s">
        <v>92</v>
      </c>
      <c r="F11" s="125">
        <f t="shared" si="1"/>
        <v>30</v>
      </c>
      <c r="G11" s="57" t="s">
        <v>75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64">
        <f t="shared" si="2"/>
        <v>0</v>
      </c>
      <c r="T11" s="83" t="s">
        <v>822</v>
      </c>
      <c r="U11" s="166">
        <v>3150</v>
      </c>
      <c r="V11" s="167">
        <v>1900</v>
      </c>
      <c r="W11" s="168">
        <v>500</v>
      </c>
      <c r="X11" s="168">
        <v>200</v>
      </c>
      <c r="Y11" s="168">
        <v>200</v>
      </c>
      <c r="Z11" s="168">
        <v>150</v>
      </c>
      <c r="AA11" s="168">
        <v>100</v>
      </c>
      <c r="AB11" s="173">
        <v>100</v>
      </c>
      <c r="AC11" s="174">
        <f t="shared" si="3"/>
        <v>0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175">
        <f t="shared" si="4"/>
        <v>0</v>
      </c>
      <c r="AT11" s="174">
        <f t="shared" si="9"/>
        <v>0</v>
      </c>
      <c r="AU11" s="174">
        <f t="shared" si="5"/>
        <v>3150</v>
      </c>
      <c r="AV11" s="99">
        <v>549.9</v>
      </c>
      <c r="AW11" s="106"/>
      <c r="AX11" s="106"/>
      <c r="AY11" s="106"/>
      <c r="AZ11" s="106"/>
      <c r="BA11" s="174">
        <f t="shared" si="6"/>
        <v>2600.1</v>
      </c>
      <c r="BB11" s="178"/>
      <c r="BC11" s="170" t="s">
        <v>822</v>
      </c>
      <c r="BD11" s="163" t="str">
        <f t="shared" si="7"/>
        <v>正确</v>
      </c>
    </row>
    <row r="12" s="6" customFormat="1" ht="33" customHeight="1" spans="1:56">
      <c r="A12" s="59">
        <f t="shared" si="8"/>
        <v>8</v>
      </c>
      <c r="B12" s="127" t="s">
        <v>831</v>
      </c>
      <c r="C12" s="131" t="s">
        <v>830</v>
      </c>
      <c r="D12" s="129">
        <v>45809</v>
      </c>
      <c r="E12" s="132" t="s">
        <v>92</v>
      </c>
      <c r="F12" s="125">
        <f t="shared" si="1"/>
        <v>30</v>
      </c>
      <c r="G12" s="57" t="s">
        <v>75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64">
        <f t="shared" si="2"/>
        <v>0</v>
      </c>
      <c r="T12" s="83" t="s">
        <v>822</v>
      </c>
      <c r="U12" s="166">
        <v>3150</v>
      </c>
      <c r="V12" s="167">
        <v>1900</v>
      </c>
      <c r="W12" s="168">
        <v>500</v>
      </c>
      <c r="X12" s="168">
        <v>200</v>
      </c>
      <c r="Y12" s="168">
        <v>200</v>
      </c>
      <c r="Z12" s="168">
        <v>150</v>
      </c>
      <c r="AA12" s="168">
        <v>100</v>
      </c>
      <c r="AB12" s="173">
        <v>100</v>
      </c>
      <c r="AC12" s="174">
        <f t="shared" si="3"/>
        <v>0</v>
      </c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175">
        <f t="shared" si="4"/>
        <v>0</v>
      </c>
      <c r="AT12" s="174">
        <f t="shared" si="9"/>
        <v>0</v>
      </c>
      <c r="AU12" s="174">
        <f t="shared" si="5"/>
        <v>3150</v>
      </c>
      <c r="AV12" s="99">
        <v>549.9</v>
      </c>
      <c r="AW12" s="106"/>
      <c r="AX12" s="106"/>
      <c r="AY12" s="106"/>
      <c r="AZ12" s="106"/>
      <c r="BA12" s="174">
        <f t="shared" si="6"/>
        <v>2600.1</v>
      </c>
      <c r="BB12" s="178"/>
      <c r="BC12" s="170" t="s">
        <v>822</v>
      </c>
      <c r="BD12" s="163" t="str">
        <f t="shared" si="7"/>
        <v>正确</v>
      </c>
    </row>
    <row r="13" s="6" customFormat="1" ht="33" customHeight="1" spans="1:56">
      <c r="A13" s="59">
        <f t="shared" si="8"/>
        <v>9</v>
      </c>
      <c r="B13" s="127" t="s">
        <v>832</v>
      </c>
      <c r="C13" s="128" t="s">
        <v>824</v>
      </c>
      <c r="D13" s="133">
        <v>45831</v>
      </c>
      <c r="E13" s="130" t="s">
        <v>92</v>
      </c>
      <c r="F13" s="125">
        <f t="shared" si="1"/>
        <v>8</v>
      </c>
      <c r="G13" s="57" t="s">
        <v>75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64">
        <f t="shared" si="2"/>
        <v>0</v>
      </c>
      <c r="T13" s="165" t="s">
        <v>833</v>
      </c>
      <c r="U13" s="166">
        <v>4000</v>
      </c>
      <c r="V13" s="167">
        <f>4000/30*8</f>
        <v>1066.66666666667</v>
      </c>
      <c r="W13" s="168"/>
      <c r="X13" s="168"/>
      <c r="Y13" s="168"/>
      <c r="Z13" s="168"/>
      <c r="AA13" s="168"/>
      <c r="AB13" s="173"/>
      <c r="AC13" s="174">
        <f t="shared" si="3"/>
        <v>0</v>
      </c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175">
        <f t="shared" si="4"/>
        <v>0</v>
      </c>
      <c r="AT13" s="174">
        <f t="shared" si="9"/>
        <v>0</v>
      </c>
      <c r="AU13" s="174">
        <f t="shared" si="5"/>
        <v>1066.67</v>
      </c>
      <c r="AV13" s="99"/>
      <c r="AW13" s="106"/>
      <c r="AX13" s="106"/>
      <c r="AY13" s="106"/>
      <c r="AZ13" s="106"/>
      <c r="BA13" s="174">
        <f t="shared" si="6"/>
        <v>1066.67</v>
      </c>
      <c r="BB13" s="178"/>
      <c r="BC13" s="165" t="s">
        <v>833</v>
      </c>
      <c r="BD13" s="163" t="str">
        <f t="shared" si="7"/>
        <v>错误</v>
      </c>
    </row>
    <row r="14" s="6" customFormat="1" ht="33" customHeight="1" spans="1:56">
      <c r="A14" s="59">
        <f t="shared" si="8"/>
        <v>10</v>
      </c>
      <c r="B14" s="134" t="s">
        <v>834</v>
      </c>
      <c r="C14" s="128" t="s">
        <v>835</v>
      </c>
      <c r="D14" s="135">
        <v>45809</v>
      </c>
      <c r="E14" s="136" t="s">
        <v>92</v>
      </c>
      <c r="F14" s="125">
        <f t="shared" si="1"/>
        <v>30</v>
      </c>
      <c r="G14" s="57" t="s">
        <v>75</v>
      </c>
      <c r="H14" s="126"/>
      <c r="I14" s="126"/>
      <c r="J14" s="126"/>
      <c r="K14" s="126"/>
      <c r="L14" s="126"/>
      <c r="M14" s="126"/>
      <c r="N14" s="126"/>
      <c r="O14" s="157"/>
      <c r="P14" s="126"/>
      <c r="Q14" s="126"/>
      <c r="R14" s="126"/>
      <c r="S14" s="164">
        <f t="shared" si="2"/>
        <v>0</v>
      </c>
      <c r="T14" s="169"/>
      <c r="U14" s="166">
        <v>4500</v>
      </c>
      <c r="V14" s="167">
        <v>3000</v>
      </c>
      <c r="W14" s="168">
        <v>300</v>
      </c>
      <c r="X14" s="168">
        <v>300</v>
      </c>
      <c r="Y14" s="168">
        <v>200</v>
      </c>
      <c r="Z14" s="168">
        <v>300</v>
      </c>
      <c r="AA14" s="168">
        <v>200</v>
      </c>
      <c r="AB14" s="173">
        <v>200</v>
      </c>
      <c r="AC14" s="174">
        <f t="shared" si="3"/>
        <v>0</v>
      </c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175">
        <f t="shared" si="4"/>
        <v>0</v>
      </c>
      <c r="AT14" s="174">
        <f t="shared" si="9"/>
        <v>0</v>
      </c>
      <c r="AU14" s="174">
        <f t="shared" si="5"/>
        <v>4500</v>
      </c>
      <c r="AV14" s="99"/>
      <c r="AW14" s="106"/>
      <c r="AX14" s="106"/>
      <c r="AY14" s="106"/>
      <c r="AZ14" s="106"/>
      <c r="BA14" s="174">
        <f t="shared" si="6"/>
        <v>4500</v>
      </c>
      <c r="BB14" s="178"/>
      <c r="BC14" s="180"/>
      <c r="BD14" s="163" t="str">
        <f t="shared" si="7"/>
        <v>正确</v>
      </c>
    </row>
    <row r="15" s="6" customFormat="1" ht="33" customHeight="1" spans="1:56">
      <c r="A15" s="59">
        <f t="shared" si="8"/>
        <v>11</v>
      </c>
      <c r="B15" s="137" t="s">
        <v>836</v>
      </c>
      <c r="C15" s="128" t="s">
        <v>835</v>
      </c>
      <c r="D15" s="135">
        <v>45809</v>
      </c>
      <c r="E15" s="136" t="s">
        <v>92</v>
      </c>
      <c r="F15" s="125">
        <f t="shared" si="1"/>
        <v>30</v>
      </c>
      <c r="G15" s="57" t="s">
        <v>75</v>
      </c>
      <c r="H15" s="126"/>
      <c r="I15" s="126"/>
      <c r="J15" s="126"/>
      <c r="K15" s="126"/>
      <c r="L15" s="126"/>
      <c r="M15" s="126"/>
      <c r="N15" s="126"/>
      <c r="O15" s="158"/>
      <c r="P15" s="126"/>
      <c r="Q15" s="126"/>
      <c r="R15" s="126"/>
      <c r="S15" s="164">
        <f t="shared" si="2"/>
        <v>0</v>
      </c>
      <c r="T15" s="83"/>
      <c r="U15" s="166">
        <v>4500</v>
      </c>
      <c r="V15" s="167">
        <v>3000</v>
      </c>
      <c r="W15" s="168">
        <v>300</v>
      </c>
      <c r="X15" s="168">
        <v>300</v>
      </c>
      <c r="Y15" s="168">
        <v>200</v>
      </c>
      <c r="Z15" s="168">
        <v>300</v>
      </c>
      <c r="AA15" s="168">
        <v>200</v>
      </c>
      <c r="AB15" s="173">
        <v>200</v>
      </c>
      <c r="AC15" s="174">
        <f t="shared" si="3"/>
        <v>0</v>
      </c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175">
        <f t="shared" si="4"/>
        <v>0</v>
      </c>
      <c r="AT15" s="174">
        <f t="shared" si="9"/>
        <v>0</v>
      </c>
      <c r="AU15" s="174">
        <f t="shared" si="5"/>
        <v>4500</v>
      </c>
      <c r="AV15" s="99"/>
      <c r="AW15" s="106"/>
      <c r="AX15" s="106"/>
      <c r="AY15" s="106"/>
      <c r="AZ15" s="106"/>
      <c r="BA15" s="174">
        <f t="shared" si="6"/>
        <v>4500</v>
      </c>
      <c r="BB15" s="178"/>
      <c r="BC15" s="180"/>
      <c r="BD15" s="163" t="str">
        <f t="shared" si="7"/>
        <v>正确</v>
      </c>
    </row>
    <row r="16" s="6" customFormat="1" ht="33" customHeight="1" spans="1:56">
      <c r="A16" s="59">
        <f t="shared" si="8"/>
        <v>12</v>
      </c>
      <c r="B16" s="134" t="s">
        <v>837</v>
      </c>
      <c r="C16" s="128" t="s">
        <v>835</v>
      </c>
      <c r="D16" s="135">
        <v>45809</v>
      </c>
      <c r="E16" s="136" t="s">
        <v>92</v>
      </c>
      <c r="F16" s="125">
        <f t="shared" si="1"/>
        <v>30</v>
      </c>
      <c r="G16" s="57" t="s">
        <v>75</v>
      </c>
      <c r="H16" s="126"/>
      <c r="I16" s="126"/>
      <c r="J16" s="126"/>
      <c r="L16" s="126"/>
      <c r="M16" s="126"/>
      <c r="N16" s="126"/>
      <c r="O16" s="158"/>
      <c r="P16" s="126"/>
      <c r="Q16" s="126"/>
      <c r="R16" s="126"/>
      <c r="S16" s="164">
        <f t="shared" si="2"/>
        <v>0</v>
      </c>
      <c r="T16" s="83"/>
      <c r="U16" s="166">
        <v>4000</v>
      </c>
      <c r="V16" s="167">
        <v>3000</v>
      </c>
      <c r="W16" s="168">
        <v>400</v>
      </c>
      <c r="X16" s="168">
        <v>200</v>
      </c>
      <c r="Y16" s="168">
        <v>100</v>
      </c>
      <c r="Z16" s="168">
        <v>100</v>
      </c>
      <c r="AA16" s="168">
        <v>100</v>
      </c>
      <c r="AB16" s="173">
        <v>100</v>
      </c>
      <c r="AC16" s="174">
        <f t="shared" si="3"/>
        <v>0</v>
      </c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175">
        <f t="shared" si="4"/>
        <v>0</v>
      </c>
      <c r="AT16" s="174">
        <f t="shared" si="9"/>
        <v>0</v>
      </c>
      <c r="AU16" s="174">
        <f t="shared" si="5"/>
        <v>4000</v>
      </c>
      <c r="AV16" s="99"/>
      <c r="AW16" s="106"/>
      <c r="AX16" s="106"/>
      <c r="AY16" s="106"/>
      <c r="AZ16" s="106"/>
      <c r="BA16" s="174">
        <f t="shared" si="6"/>
        <v>4000</v>
      </c>
      <c r="BB16" s="178"/>
      <c r="BC16" s="180"/>
      <c r="BD16" s="163" t="str">
        <f t="shared" si="7"/>
        <v>正确</v>
      </c>
    </row>
    <row r="17" s="6" customFormat="1" ht="40" customHeight="1" spans="1:56">
      <c r="A17" s="59">
        <f t="shared" si="8"/>
        <v>13</v>
      </c>
      <c r="B17" s="134" t="s">
        <v>838</v>
      </c>
      <c r="C17" s="128" t="s">
        <v>804</v>
      </c>
      <c r="D17" s="135">
        <v>45809</v>
      </c>
      <c r="E17" s="136" t="s">
        <v>92</v>
      </c>
      <c r="F17" s="125">
        <f t="shared" si="1"/>
        <v>30</v>
      </c>
      <c r="G17" s="57" t="s">
        <v>75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64">
        <f t="shared" si="2"/>
        <v>0</v>
      </c>
      <c r="T17" s="83"/>
      <c r="U17" s="166">
        <v>3100</v>
      </c>
      <c r="V17" s="167">
        <v>2000</v>
      </c>
      <c r="W17" s="168">
        <v>500</v>
      </c>
      <c r="X17" s="168">
        <v>200</v>
      </c>
      <c r="Y17" s="168">
        <v>100</v>
      </c>
      <c r="Z17" s="168">
        <v>100</v>
      </c>
      <c r="AA17" s="168">
        <v>100</v>
      </c>
      <c r="AB17" s="173">
        <v>100</v>
      </c>
      <c r="AC17" s="174">
        <f t="shared" si="3"/>
        <v>0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175">
        <f t="shared" si="4"/>
        <v>0</v>
      </c>
      <c r="AT17" s="174">
        <f t="shared" si="9"/>
        <v>0</v>
      </c>
      <c r="AU17" s="174">
        <f t="shared" si="5"/>
        <v>3100</v>
      </c>
      <c r="AV17" s="99"/>
      <c r="AW17" s="106"/>
      <c r="AX17" s="106"/>
      <c r="AY17" s="106"/>
      <c r="AZ17" s="106"/>
      <c r="BA17" s="174">
        <f t="shared" si="6"/>
        <v>3100</v>
      </c>
      <c r="BB17" s="178"/>
      <c r="BC17" s="180"/>
      <c r="BD17" s="163" t="str">
        <f t="shared" si="7"/>
        <v>正确</v>
      </c>
    </row>
    <row r="18" s="6" customFormat="1" ht="33" customHeight="1" spans="1:56">
      <c r="A18" s="59">
        <f t="shared" si="8"/>
        <v>14</v>
      </c>
      <c r="B18" s="134" t="s">
        <v>839</v>
      </c>
      <c r="C18" s="128" t="s">
        <v>804</v>
      </c>
      <c r="D18" s="135">
        <v>45809</v>
      </c>
      <c r="E18" s="136" t="s">
        <v>92</v>
      </c>
      <c r="F18" s="125">
        <f t="shared" si="1"/>
        <v>30</v>
      </c>
      <c r="G18" s="57" t="s">
        <v>75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64">
        <f t="shared" si="2"/>
        <v>0</v>
      </c>
      <c r="T18" s="83"/>
      <c r="U18" s="166">
        <v>2900</v>
      </c>
      <c r="V18" s="167">
        <v>1800</v>
      </c>
      <c r="W18" s="168">
        <v>500</v>
      </c>
      <c r="X18" s="168">
        <v>200</v>
      </c>
      <c r="Y18" s="168">
        <v>100</v>
      </c>
      <c r="Z18" s="168">
        <v>100</v>
      </c>
      <c r="AA18" s="168">
        <v>100</v>
      </c>
      <c r="AB18" s="173">
        <v>100</v>
      </c>
      <c r="AC18" s="174">
        <f t="shared" si="3"/>
        <v>0</v>
      </c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175">
        <f t="shared" si="4"/>
        <v>0</v>
      </c>
      <c r="AT18" s="174">
        <f t="shared" si="9"/>
        <v>0</v>
      </c>
      <c r="AU18" s="174">
        <f t="shared" si="5"/>
        <v>2900</v>
      </c>
      <c r="AV18" s="99"/>
      <c r="AW18" s="106"/>
      <c r="AX18" s="106"/>
      <c r="AY18" s="106"/>
      <c r="AZ18" s="106"/>
      <c r="BA18" s="174">
        <f t="shared" si="6"/>
        <v>2900</v>
      </c>
      <c r="BB18" s="178"/>
      <c r="BC18" s="180"/>
      <c r="BD18" s="163" t="str">
        <f t="shared" si="7"/>
        <v>正确</v>
      </c>
    </row>
    <row r="19" s="6" customFormat="1" ht="33" customHeight="1" spans="1:56">
      <c r="A19" s="59">
        <f t="shared" si="8"/>
        <v>15</v>
      </c>
      <c r="B19" s="134" t="s">
        <v>840</v>
      </c>
      <c r="C19" s="128" t="s">
        <v>804</v>
      </c>
      <c r="D19" s="135">
        <v>45809</v>
      </c>
      <c r="E19" s="136" t="s">
        <v>92</v>
      </c>
      <c r="F19" s="125">
        <f t="shared" si="1"/>
        <v>30</v>
      </c>
      <c r="G19" s="57" t="s">
        <v>75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64">
        <f t="shared" si="2"/>
        <v>0</v>
      </c>
      <c r="T19" s="83"/>
      <c r="U19" s="166">
        <v>2900</v>
      </c>
      <c r="V19" s="167">
        <v>1800</v>
      </c>
      <c r="W19" s="168">
        <v>500</v>
      </c>
      <c r="X19" s="168">
        <v>200</v>
      </c>
      <c r="Y19" s="168">
        <v>100</v>
      </c>
      <c r="Z19" s="168">
        <v>100</v>
      </c>
      <c r="AA19" s="168">
        <v>100</v>
      </c>
      <c r="AB19" s="173">
        <v>100</v>
      </c>
      <c r="AC19" s="174">
        <f t="shared" si="3"/>
        <v>0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175">
        <f t="shared" si="4"/>
        <v>0</v>
      </c>
      <c r="AT19" s="174">
        <f t="shared" si="9"/>
        <v>0</v>
      </c>
      <c r="AU19" s="174">
        <f t="shared" si="5"/>
        <v>2900</v>
      </c>
      <c r="AV19" s="99"/>
      <c r="AW19" s="106"/>
      <c r="AX19" s="106"/>
      <c r="AY19" s="106"/>
      <c r="AZ19" s="106"/>
      <c r="BA19" s="174">
        <f t="shared" si="6"/>
        <v>2900</v>
      </c>
      <c r="BB19" s="178"/>
      <c r="BC19" s="180"/>
      <c r="BD19" s="163" t="str">
        <f t="shared" si="7"/>
        <v>正确</v>
      </c>
    </row>
    <row r="20" s="6" customFormat="1" ht="33" customHeight="1" spans="1:56">
      <c r="A20" s="59">
        <f t="shared" si="8"/>
        <v>16</v>
      </c>
      <c r="B20" s="134" t="s">
        <v>841</v>
      </c>
      <c r="C20" s="128" t="s">
        <v>804</v>
      </c>
      <c r="D20" s="135">
        <v>45806</v>
      </c>
      <c r="E20" s="136" t="s">
        <v>92</v>
      </c>
      <c r="F20" s="125">
        <f t="shared" si="1"/>
        <v>30</v>
      </c>
      <c r="G20" s="57" t="s">
        <v>75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64">
        <f t="shared" si="2"/>
        <v>0</v>
      </c>
      <c r="T20" s="165" t="s">
        <v>842</v>
      </c>
      <c r="U20" s="166">
        <v>2900</v>
      </c>
      <c r="V20" s="167">
        <v>1800</v>
      </c>
      <c r="W20" s="168">
        <v>500</v>
      </c>
      <c r="X20" s="168">
        <v>200</v>
      </c>
      <c r="Y20" s="168">
        <v>100</v>
      </c>
      <c r="Z20" s="168">
        <v>100</v>
      </c>
      <c r="AA20" s="168">
        <v>100</v>
      </c>
      <c r="AB20" s="173">
        <v>100</v>
      </c>
      <c r="AC20" s="174">
        <f t="shared" si="3"/>
        <v>0</v>
      </c>
      <c r="AD20" s="93"/>
      <c r="AE20" s="93"/>
      <c r="AF20" s="93"/>
      <c r="AG20" s="93"/>
      <c r="AH20" s="93"/>
      <c r="AI20" s="93">
        <f>2900/31*3</f>
        <v>280.645161290323</v>
      </c>
      <c r="AJ20" s="93"/>
      <c r="AK20" s="93"/>
      <c r="AL20" s="93"/>
      <c r="AM20" s="93"/>
      <c r="AN20" s="93"/>
      <c r="AO20" s="93"/>
      <c r="AP20" s="93"/>
      <c r="AQ20" s="93"/>
      <c r="AR20" s="93"/>
      <c r="AS20" s="175">
        <f t="shared" si="4"/>
        <v>0</v>
      </c>
      <c r="AT20" s="174">
        <f t="shared" si="9"/>
        <v>0</v>
      </c>
      <c r="AU20" s="174">
        <f t="shared" si="5"/>
        <v>3180.65</v>
      </c>
      <c r="AV20" s="99"/>
      <c r="AW20" s="106"/>
      <c r="AX20" s="106"/>
      <c r="AY20" s="106"/>
      <c r="AZ20" s="106"/>
      <c r="BA20" s="174">
        <f t="shared" si="6"/>
        <v>3180.65</v>
      </c>
      <c r="BB20" s="178"/>
      <c r="BC20" s="180" t="s">
        <v>843</v>
      </c>
      <c r="BD20" s="163" t="str">
        <f t="shared" si="7"/>
        <v>正确</v>
      </c>
    </row>
    <row r="21" s="6" customFormat="1" ht="33" customHeight="1" spans="1:56">
      <c r="A21" s="59">
        <f t="shared" si="8"/>
        <v>17</v>
      </c>
      <c r="B21" s="134" t="s">
        <v>844</v>
      </c>
      <c r="C21" s="128" t="s">
        <v>845</v>
      </c>
      <c r="D21" s="135">
        <v>45809</v>
      </c>
      <c r="E21" s="136" t="s">
        <v>92</v>
      </c>
      <c r="F21" s="125">
        <f t="shared" si="1"/>
        <v>30</v>
      </c>
      <c r="G21" s="57" t="s">
        <v>75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64">
        <f t="shared" si="2"/>
        <v>0</v>
      </c>
      <c r="T21" s="83"/>
      <c r="U21" s="166">
        <v>4000</v>
      </c>
      <c r="V21" s="167">
        <v>3000</v>
      </c>
      <c r="W21" s="168">
        <v>400</v>
      </c>
      <c r="X21" s="168">
        <v>200</v>
      </c>
      <c r="Y21" s="168">
        <v>100</v>
      </c>
      <c r="Z21" s="168">
        <v>100</v>
      </c>
      <c r="AA21" s="168">
        <v>100</v>
      </c>
      <c r="AB21" s="173">
        <v>100</v>
      </c>
      <c r="AC21" s="174">
        <f t="shared" si="3"/>
        <v>0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175">
        <f t="shared" si="4"/>
        <v>0</v>
      </c>
      <c r="AT21" s="174">
        <f t="shared" si="9"/>
        <v>0</v>
      </c>
      <c r="AU21" s="174">
        <f t="shared" si="5"/>
        <v>4000</v>
      </c>
      <c r="AV21" s="99"/>
      <c r="AW21" s="106"/>
      <c r="AX21" s="106"/>
      <c r="AY21" s="106"/>
      <c r="AZ21" s="106"/>
      <c r="BA21" s="174">
        <f t="shared" si="6"/>
        <v>4000</v>
      </c>
      <c r="BB21" s="178"/>
      <c r="BC21" s="180"/>
      <c r="BD21" s="163" t="str">
        <f t="shared" si="7"/>
        <v>正确</v>
      </c>
    </row>
    <row r="22" s="6" customFormat="1" ht="33" customHeight="1" spans="1:56">
      <c r="A22" s="59">
        <f t="shared" si="8"/>
        <v>18</v>
      </c>
      <c r="B22" s="134" t="s">
        <v>846</v>
      </c>
      <c r="C22" s="131" t="s">
        <v>847</v>
      </c>
      <c r="D22" s="135">
        <v>45809</v>
      </c>
      <c r="E22" s="136" t="s">
        <v>92</v>
      </c>
      <c r="F22" s="125">
        <f t="shared" si="1"/>
        <v>30</v>
      </c>
      <c r="G22" s="57" t="s">
        <v>75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64">
        <f t="shared" si="2"/>
        <v>0</v>
      </c>
      <c r="T22" s="83"/>
      <c r="U22" s="166">
        <v>3000</v>
      </c>
      <c r="V22" s="167">
        <v>1900</v>
      </c>
      <c r="W22" s="168">
        <v>500</v>
      </c>
      <c r="X22" s="168">
        <v>200</v>
      </c>
      <c r="Y22" s="168">
        <v>100</v>
      </c>
      <c r="Z22" s="168">
        <v>100</v>
      </c>
      <c r="AA22" s="168">
        <v>100</v>
      </c>
      <c r="AB22" s="173">
        <v>100</v>
      </c>
      <c r="AC22" s="174">
        <f t="shared" si="3"/>
        <v>0</v>
      </c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175">
        <f t="shared" si="4"/>
        <v>0</v>
      </c>
      <c r="AT22" s="174">
        <f t="shared" si="9"/>
        <v>0</v>
      </c>
      <c r="AU22" s="174">
        <f t="shared" si="5"/>
        <v>3000</v>
      </c>
      <c r="AV22" s="99"/>
      <c r="AW22" s="106"/>
      <c r="AX22" s="106"/>
      <c r="AY22" s="106"/>
      <c r="AZ22" s="106"/>
      <c r="BA22" s="174">
        <f t="shared" si="6"/>
        <v>3000</v>
      </c>
      <c r="BB22" s="178"/>
      <c r="BC22" s="180"/>
      <c r="BD22" s="163" t="str">
        <f t="shared" si="7"/>
        <v>正确</v>
      </c>
    </row>
    <row r="23" s="6" customFormat="1" ht="42" customHeight="1" spans="1:56">
      <c r="A23" s="59">
        <f t="shared" si="8"/>
        <v>19</v>
      </c>
      <c r="B23" s="134" t="s">
        <v>848</v>
      </c>
      <c r="C23" s="131" t="s">
        <v>847</v>
      </c>
      <c r="D23" s="135">
        <v>45806</v>
      </c>
      <c r="E23" s="136" t="s">
        <v>92</v>
      </c>
      <c r="F23" s="125">
        <f t="shared" si="1"/>
        <v>30</v>
      </c>
      <c r="G23" s="57" t="s">
        <v>75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64">
        <f t="shared" si="2"/>
        <v>0</v>
      </c>
      <c r="T23" s="165" t="s">
        <v>849</v>
      </c>
      <c r="U23" s="166">
        <v>3000</v>
      </c>
      <c r="V23" s="167">
        <v>1800</v>
      </c>
      <c r="W23" s="168">
        <v>500</v>
      </c>
      <c r="X23" s="168">
        <v>200</v>
      </c>
      <c r="Y23" s="168">
        <v>200</v>
      </c>
      <c r="Z23" s="168">
        <v>100</v>
      </c>
      <c r="AA23" s="168">
        <v>100</v>
      </c>
      <c r="AB23" s="173">
        <v>100</v>
      </c>
      <c r="AC23" s="174">
        <f t="shared" si="3"/>
        <v>0</v>
      </c>
      <c r="AD23" s="93"/>
      <c r="AE23" s="93"/>
      <c r="AF23" s="93"/>
      <c r="AG23" s="93"/>
      <c r="AH23" s="93"/>
      <c r="AI23" s="93">
        <f>3000/31*6</f>
        <v>580.645161290323</v>
      </c>
      <c r="AJ23" s="93"/>
      <c r="AK23" s="93"/>
      <c r="AL23" s="93"/>
      <c r="AM23" s="93"/>
      <c r="AN23" s="93"/>
      <c r="AO23" s="93"/>
      <c r="AP23" s="93"/>
      <c r="AQ23" s="93"/>
      <c r="AR23" s="93"/>
      <c r="AS23" s="175">
        <f t="shared" si="4"/>
        <v>0</v>
      </c>
      <c r="AT23" s="174">
        <f t="shared" si="9"/>
        <v>0</v>
      </c>
      <c r="AU23" s="174">
        <f t="shared" si="5"/>
        <v>3580.65</v>
      </c>
      <c r="AV23" s="99"/>
      <c r="AW23" s="106"/>
      <c r="AX23" s="106"/>
      <c r="AY23" s="106"/>
      <c r="AZ23" s="106"/>
      <c r="BA23" s="174">
        <f t="shared" si="6"/>
        <v>3580.65</v>
      </c>
      <c r="BB23" s="178"/>
      <c r="BC23" s="165" t="s">
        <v>849</v>
      </c>
      <c r="BD23" s="163" t="str">
        <f t="shared" si="7"/>
        <v>正确</v>
      </c>
    </row>
    <row r="24" s="6" customFormat="1" ht="33" customHeight="1" spans="1:56">
      <c r="A24" s="59">
        <f t="shared" si="8"/>
        <v>20</v>
      </c>
      <c r="B24" s="138" t="s">
        <v>850</v>
      </c>
      <c r="C24" s="139" t="s">
        <v>804</v>
      </c>
      <c r="D24" s="140">
        <v>45832</v>
      </c>
      <c r="E24" s="136" t="s">
        <v>92</v>
      </c>
      <c r="F24" s="125">
        <f t="shared" si="1"/>
        <v>7</v>
      </c>
      <c r="G24" s="57" t="s">
        <v>75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64">
        <f t="shared" si="2"/>
        <v>0</v>
      </c>
      <c r="T24" s="165" t="s">
        <v>851</v>
      </c>
      <c r="U24" s="166">
        <v>3000</v>
      </c>
      <c r="V24" s="167">
        <f>U24/E2*F24</f>
        <v>700</v>
      </c>
      <c r="W24" s="168"/>
      <c r="X24" s="168"/>
      <c r="Y24" s="168"/>
      <c r="Z24" s="168"/>
      <c r="AA24" s="168"/>
      <c r="AB24" s="173"/>
      <c r="AC24" s="174">
        <f t="shared" si="3"/>
        <v>0</v>
      </c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175">
        <f t="shared" si="4"/>
        <v>0</v>
      </c>
      <c r="AT24" s="174">
        <f t="shared" si="9"/>
        <v>0</v>
      </c>
      <c r="AU24" s="174">
        <f t="shared" si="5"/>
        <v>700</v>
      </c>
      <c r="AV24" s="99"/>
      <c r="AW24" s="106"/>
      <c r="AX24" s="106"/>
      <c r="AY24" s="106"/>
      <c r="AZ24" s="106"/>
      <c r="BA24" s="174">
        <f t="shared" si="6"/>
        <v>700</v>
      </c>
      <c r="BB24" s="178"/>
      <c r="BC24" s="165" t="s">
        <v>851</v>
      </c>
      <c r="BD24" s="163" t="str">
        <f t="shared" si="7"/>
        <v>错误</v>
      </c>
    </row>
    <row r="25" s="6" customFormat="1" ht="33" customHeight="1" spans="1:56">
      <c r="A25" s="59">
        <f t="shared" si="8"/>
        <v>21</v>
      </c>
      <c r="B25" s="141" t="s">
        <v>852</v>
      </c>
      <c r="C25" s="139" t="s">
        <v>826</v>
      </c>
      <c r="D25" s="142">
        <v>45806</v>
      </c>
      <c r="E25" s="124" t="s">
        <v>122</v>
      </c>
      <c r="F25" s="125">
        <f t="shared" si="1"/>
        <v>30</v>
      </c>
      <c r="G25" s="57" t="s">
        <v>75</v>
      </c>
      <c r="H25" s="126"/>
      <c r="I25" s="126"/>
      <c r="J25" s="126">
        <v>25</v>
      </c>
      <c r="K25" s="126"/>
      <c r="L25" s="126"/>
      <c r="M25" s="126"/>
      <c r="N25" s="126"/>
      <c r="O25" s="126"/>
      <c r="P25" s="126"/>
      <c r="Q25" s="126"/>
      <c r="R25" s="126"/>
      <c r="S25" s="164">
        <f t="shared" si="2"/>
        <v>0</v>
      </c>
      <c r="T25" s="165" t="s">
        <v>853</v>
      </c>
      <c r="U25" s="166" t="s">
        <v>854</v>
      </c>
      <c r="V25" s="167">
        <v>2000</v>
      </c>
      <c r="W25" s="168">
        <v>500</v>
      </c>
      <c r="X25" s="168">
        <v>300</v>
      </c>
      <c r="Y25" s="168">
        <v>300</v>
      </c>
      <c r="Z25" s="168">
        <v>350</v>
      </c>
      <c r="AA25" s="168">
        <v>200</v>
      </c>
      <c r="AB25" s="173">
        <v>100</v>
      </c>
      <c r="AC25" s="174">
        <f t="shared" si="3"/>
        <v>0</v>
      </c>
      <c r="AD25" s="93"/>
      <c r="AE25" s="93"/>
      <c r="AF25" s="93"/>
      <c r="AG25" s="93"/>
      <c r="AH25" s="93"/>
      <c r="AI25" s="93">
        <f>3750/31*3</f>
        <v>362.903225806452</v>
      </c>
      <c r="AJ25" s="93"/>
      <c r="AK25" s="93"/>
      <c r="AL25" s="93"/>
      <c r="AM25" s="93"/>
      <c r="AN25" s="93"/>
      <c r="AO25" s="93"/>
      <c r="AP25" s="93"/>
      <c r="AQ25" s="93"/>
      <c r="AR25" s="93"/>
      <c r="AS25" s="175">
        <f t="shared" si="4"/>
        <v>0</v>
      </c>
      <c r="AT25" s="174">
        <f t="shared" si="9"/>
        <v>3125</v>
      </c>
      <c r="AU25" s="174">
        <f t="shared" si="5"/>
        <v>987.9</v>
      </c>
      <c r="AV25" s="99"/>
      <c r="AW25" s="106"/>
      <c r="AX25" s="106"/>
      <c r="AY25" s="106"/>
      <c r="AZ25" s="106"/>
      <c r="BA25" s="174">
        <f t="shared" si="6"/>
        <v>987.9</v>
      </c>
      <c r="BB25" s="178"/>
      <c r="BC25" s="165" t="s">
        <v>855</v>
      </c>
      <c r="BD25" s="163" t="str">
        <f t="shared" si="7"/>
        <v>正确</v>
      </c>
    </row>
    <row r="26" s="6" customFormat="1" ht="33" customHeight="1" spans="1:56">
      <c r="A26" s="59">
        <f t="shared" si="8"/>
        <v>22</v>
      </c>
      <c r="B26" s="141" t="s">
        <v>856</v>
      </c>
      <c r="C26" s="139" t="s">
        <v>826</v>
      </c>
      <c r="D26" s="143">
        <v>45813</v>
      </c>
      <c r="E26" s="124" t="s">
        <v>122</v>
      </c>
      <c r="F26" s="125">
        <f t="shared" si="1"/>
        <v>26</v>
      </c>
      <c r="G26" s="57" t="s">
        <v>75</v>
      </c>
      <c r="H26" s="126"/>
      <c r="I26" s="126"/>
      <c r="J26" s="126">
        <v>20</v>
      </c>
      <c r="K26" s="126"/>
      <c r="L26" s="126"/>
      <c r="M26" s="126"/>
      <c r="N26" s="126"/>
      <c r="O26" s="126"/>
      <c r="P26" s="126"/>
      <c r="Q26" s="126"/>
      <c r="R26" s="126"/>
      <c r="S26" s="164">
        <f t="shared" si="2"/>
        <v>0</v>
      </c>
      <c r="T26" s="165" t="s">
        <v>857</v>
      </c>
      <c r="U26" s="166" t="s">
        <v>854</v>
      </c>
      <c r="V26" s="167">
        <v>2000</v>
      </c>
      <c r="W26" s="168">
        <v>500</v>
      </c>
      <c r="X26" s="168">
        <v>300</v>
      </c>
      <c r="Y26" s="168">
        <v>300</v>
      </c>
      <c r="Z26" s="168">
        <v>350</v>
      </c>
      <c r="AA26" s="168">
        <v>200</v>
      </c>
      <c r="AB26" s="173">
        <v>100</v>
      </c>
      <c r="AC26" s="174">
        <f t="shared" si="3"/>
        <v>0</v>
      </c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175">
        <f t="shared" si="4"/>
        <v>0</v>
      </c>
      <c r="AT26" s="174">
        <f t="shared" si="9"/>
        <v>2500</v>
      </c>
      <c r="AU26" s="174">
        <f t="shared" si="5"/>
        <v>1250</v>
      </c>
      <c r="AV26" s="99"/>
      <c r="AW26" s="106"/>
      <c r="AX26" s="106"/>
      <c r="AY26" s="106"/>
      <c r="AZ26" s="106"/>
      <c r="BA26" s="174">
        <f t="shared" si="6"/>
        <v>1250</v>
      </c>
      <c r="BB26" s="178"/>
      <c r="BC26" s="165" t="s">
        <v>858</v>
      </c>
      <c r="BD26" s="163" t="str">
        <f t="shared" si="7"/>
        <v>正确</v>
      </c>
    </row>
    <row r="27" s="6" customFormat="1" ht="33" customHeight="1" spans="1:56">
      <c r="A27" s="59">
        <f t="shared" ref="A27:A66" si="10">ROW()-4</f>
        <v>23</v>
      </c>
      <c r="B27" s="144"/>
      <c r="C27" s="144"/>
      <c r="D27" s="145"/>
      <c r="E27" s="146"/>
      <c r="F27" s="125">
        <f t="shared" ref="F27:F66" si="11">IF($C$2-D27+1&lt;$E$2,$C$2-D27+1,$E$2)</f>
        <v>30</v>
      </c>
      <c r="G27" s="57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64">
        <f t="shared" ref="S27:S66" si="12">P27+Q27-R27</f>
        <v>0</v>
      </c>
      <c r="T27" s="170"/>
      <c r="U27" s="171"/>
      <c r="V27" s="167"/>
      <c r="W27" s="168"/>
      <c r="X27" s="168"/>
      <c r="Y27" s="168"/>
      <c r="Z27" s="168"/>
      <c r="AA27" s="168"/>
      <c r="AB27" s="93"/>
      <c r="AC27" s="174">
        <f t="shared" ref="AC27:AC66" si="13">IF(G27="是",30,0)</f>
        <v>0</v>
      </c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175">
        <f t="shared" ref="AS27:AS66" si="14">IFERROR(U27/$E$2*2*H27+I27*2,0)</f>
        <v>0</v>
      </c>
      <c r="AT27" s="174">
        <f t="shared" ref="AT27:AT66" si="15">IFERROR(U27/$E$2*(J27+K27*0.2+L27+M27*0.5),0)</f>
        <v>0</v>
      </c>
      <c r="AU27" s="174">
        <f t="shared" ref="AU27:AU66" si="16">ROUND(SUM(V27:AP27)-SUM(AQ27:AT27),2)</f>
        <v>0</v>
      </c>
      <c r="AV27" s="99"/>
      <c r="AW27" s="106"/>
      <c r="AX27" s="106"/>
      <c r="AY27" s="106"/>
      <c r="AZ27" s="106"/>
      <c r="BA27" s="174">
        <f t="shared" ref="BA27:BA66" si="17">ROUND(AU27-SUM(AV27:AZ27),2)</f>
        <v>0</v>
      </c>
      <c r="BB27" s="178"/>
      <c r="BC27" s="180"/>
      <c r="BD27" s="163" t="str">
        <f t="shared" ref="BD27:BD66" si="18">IF(U27-SUM(V27:AB27)=0,"正确","错误")</f>
        <v>正确</v>
      </c>
    </row>
    <row r="28" s="6" customFormat="1" ht="33" customHeight="1" spans="1:56">
      <c r="A28" s="59">
        <f t="shared" si="10"/>
        <v>24</v>
      </c>
      <c r="B28" s="43"/>
      <c r="C28" s="43"/>
      <c r="D28" s="147"/>
      <c r="E28" s="148"/>
      <c r="F28" s="125">
        <f t="shared" si="11"/>
        <v>30</v>
      </c>
      <c r="G28" s="57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64">
        <f t="shared" si="12"/>
        <v>0</v>
      </c>
      <c r="T28" s="170"/>
      <c r="U28" s="80"/>
      <c r="V28" s="167"/>
      <c r="W28" s="168"/>
      <c r="X28" s="168"/>
      <c r="Y28" s="168"/>
      <c r="Z28" s="168"/>
      <c r="AA28" s="168"/>
      <c r="AB28" s="93"/>
      <c r="AC28" s="174">
        <f t="shared" si="13"/>
        <v>0</v>
      </c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175">
        <f t="shared" si="14"/>
        <v>0</v>
      </c>
      <c r="AT28" s="174">
        <f t="shared" si="15"/>
        <v>0</v>
      </c>
      <c r="AU28" s="174">
        <f t="shared" si="16"/>
        <v>0</v>
      </c>
      <c r="AV28" s="99"/>
      <c r="AW28" s="106"/>
      <c r="AX28" s="106"/>
      <c r="AY28" s="106"/>
      <c r="AZ28" s="106"/>
      <c r="BA28" s="174">
        <f t="shared" si="17"/>
        <v>0</v>
      </c>
      <c r="BB28" s="178"/>
      <c r="BC28" s="180"/>
      <c r="BD28" s="163" t="str">
        <f t="shared" si="18"/>
        <v>正确</v>
      </c>
    </row>
    <row r="29" s="6" customFormat="1" ht="33" customHeight="1" spans="1:56">
      <c r="A29" s="59">
        <f t="shared" si="10"/>
        <v>25</v>
      </c>
      <c r="B29" s="43"/>
      <c r="C29" s="43"/>
      <c r="D29" s="147"/>
      <c r="E29" s="148"/>
      <c r="F29" s="125">
        <f t="shared" si="11"/>
        <v>30</v>
      </c>
      <c r="G29" s="57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64">
        <f t="shared" si="12"/>
        <v>0</v>
      </c>
      <c r="T29" s="170"/>
      <c r="U29" s="80"/>
      <c r="V29" s="167"/>
      <c r="W29" s="168"/>
      <c r="X29" s="168"/>
      <c r="Y29" s="168"/>
      <c r="Z29" s="168"/>
      <c r="AA29" s="168"/>
      <c r="AB29" s="93"/>
      <c r="AC29" s="174">
        <f t="shared" si="13"/>
        <v>0</v>
      </c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175">
        <f t="shared" si="14"/>
        <v>0</v>
      </c>
      <c r="AT29" s="174">
        <f t="shared" si="15"/>
        <v>0</v>
      </c>
      <c r="AU29" s="174">
        <f t="shared" si="16"/>
        <v>0</v>
      </c>
      <c r="AV29" s="99"/>
      <c r="AW29" s="106"/>
      <c r="AX29" s="106"/>
      <c r="AY29" s="106"/>
      <c r="AZ29" s="106"/>
      <c r="BA29" s="174">
        <f t="shared" si="17"/>
        <v>0</v>
      </c>
      <c r="BB29" s="178"/>
      <c r="BC29" s="180"/>
      <c r="BD29" s="163" t="str">
        <f t="shared" si="18"/>
        <v>正确</v>
      </c>
    </row>
    <row r="30" s="6" customFormat="1" ht="36" customHeight="1" spans="1:56">
      <c r="A30" s="59">
        <f t="shared" si="10"/>
        <v>26</v>
      </c>
      <c r="B30" s="43"/>
      <c r="C30" s="43"/>
      <c r="D30" s="147"/>
      <c r="E30" s="148"/>
      <c r="F30" s="125">
        <f t="shared" si="11"/>
        <v>30</v>
      </c>
      <c r="G30" s="57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64">
        <f t="shared" si="12"/>
        <v>0</v>
      </c>
      <c r="T30" s="170"/>
      <c r="U30" s="80"/>
      <c r="V30" s="167"/>
      <c r="W30" s="168"/>
      <c r="X30" s="168"/>
      <c r="Y30" s="168"/>
      <c r="Z30" s="168"/>
      <c r="AA30" s="168"/>
      <c r="AB30" s="93"/>
      <c r="AC30" s="174">
        <f t="shared" si="13"/>
        <v>0</v>
      </c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175">
        <f t="shared" si="14"/>
        <v>0</v>
      </c>
      <c r="AT30" s="174">
        <f t="shared" si="15"/>
        <v>0</v>
      </c>
      <c r="AU30" s="174">
        <f t="shared" si="16"/>
        <v>0</v>
      </c>
      <c r="AV30" s="99"/>
      <c r="AW30" s="106"/>
      <c r="AX30" s="106"/>
      <c r="AY30" s="106"/>
      <c r="AZ30" s="106"/>
      <c r="BA30" s="174">
        <f t="shared" si="17"/>
        <v>0</v>
      </c>
      <c r="BB30" s="178"/>
      <c r="BC30" s="180"/>
      <c r="BD30" s="163" t="str">
        <f t="shared" si="18"/>
        <v>正确</v>
      </c>
    </row>
    <row r="31" s="6" customFormat="1" ht="33" customHeight="1" spans="1:56">
      <c r="A31" s="59">
        <f t="shared" si="10"/>
        <v>27</v>
      </c>
      <c r="B31" s="43"/>
      <c r="C31" s="43"/>
      <c r="D31" s="147"/>
      <c r="E31" s="148"/>
      <c r="F31" s="125">
        <f t="shared" si="11"/>
        <v>30</v>
      </c>
      <c r="G31" s="57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64">
        <f t="shared" si="12"/>
        <v>0</v>
      </c>
      <c r="T31" s="170"/>
      <c r="U31" s="80"/>
      <c r="V31" s="167"/>
      <c r="W31" s="168"/>
      <c r="X31" s="168"/>
      <c r="Y31" s="168"/>
      <c r="Z31" s="168"/>
      <c r="AA31" s="168"/>
      <c r="AB31" s="93"/>
      <c r="AC31" s="174">
        <f t="shared" si="13"/>
        <v>0</v>
      </c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175">
        <f t="shared" si="14"/>
        <v>0</v>
      </c>
      <c r="AT31" s="174">
        <f t="shared" si="15"/>
        <v>0</v>
      </c>
      <c r="AU31" s="174">
        <f t="shared" si="16"/>
        <v>0</v>
      </c>
      <c r="AV31" s="99"/>
      <c r="AW31" s="106"/>
      <c r="AX31" s="106"/>
      <c r="AY31" s="106"/>
      <c r="AZ31" s="106"/>
      <c r="BA31" s="174">
        <f t="shared" si="17"/>
        <v>0</v>
      </c>
      <c r="BB31" s="178"/>
      <c r="BC31" s="180"/>
      <c r="BD31" s="163" t="str">
        <f t="shared" si="18"/>
        <v>正确</v>
      </c>
    </row>
    <row r="32" s="6" customFormat="1" ht="33" customHeight="1" spans="1:56">
      <c r="A32" s="59">
        <f t="shared" si="10"/>
        <v>28</v>
      </c>
      <c r="B32" s="43"/>
      <c r="C32" s="43"/>
      <c r="D32" s="147"/>
      <c r="E32" s="148"/>
      <c r="F32" s="125">
        <f t="shared" si="11"/>
        <v>30</v>
      </c>
      <c r="G32" s="57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64">
        <f t="shared" si="12"/>
        <v>0</v>
      </c>
      <c r="T32" s="170"/>
      <c r="U32" s="80"/>
      <c r="V32" s="167"/>
      <c r="W32" s="168"/>
      <c r="X32" s="168"/>
      <c r="Y32" s="168"/>
      <c r="Z32" s="168"/>
      <c r="AA32" s="168"/>
      <c r="AB32" s="93"/>
      <c r="AC32" s="174">
        <f t="shared" si="13"/>
        <v>0</v>
      </c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175">
        <f t="shared" si="14"/>
        <v>0</v>
      </c>
      <c r="AT32" s="174">
        <f t="shared" si="15"/>
        <v>0</v>
      </c>
      <c r="AU32" s="174">
        <f t="shared" si="16"/>
        <v>0</v>
      </c>
      <c r="AV32" s="99"/>
      <c r="AW32" s="106"/>
      <c r="AX32" s="106"/>
      <c r="AY32" s="106"/>
      <c r="AZ32" s="106"/>
      <c r="BA32" s="174">
        <f t="shared" si="17"/>
        <v>0</v>
      </c>
      <c r="BB32" s="178"/>
      <c r="BC32" s="180"/>
      <c r="BD32" s="163" t="str">
        <f t="shared" si="18"/>
        <v>正确</v>
      </c>
    </row>
    <row r="33" s="6" customFormat="1" ht="33" customHeight="1" spans="1:56">
      <c r="A33" s="59">
        <f t="shared" si="10"/>
        <v>29</v>
      </c>
      <c r="B33" s="43"/>
      <c r="C33" s="43"/>
      <c r="D33" s="149"/>
      <c r="E33" s="148"/>
      <c r="F33" s="125">
        <f t="shared" si="11"/>
        <v>30</v>
      </c>
      <c r="G33" s="57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64">
        <f t="shared" si="12"/>
        <v>0</v>
      </c>
      <c r="T33" s="170"/>
      <c r="U33" s="80"/>
      <c r="V33" s="167"/>
      <c r="W33" s="168"/>
      <c r="X33" s="168"/>
      <c r="Y33" s="168"/>
      <c r="Z33" s="168"/>
      <c r="AA33" s="168"/>
      <c r="AB33" s="93"/>
      <c r="AC33" s="174">
        <f t="shared" si="13"/>
        <v>0</v>
      </c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175">
        <f t="shared" si="14"/>
        <v>0</v>
      </c>
      <c r="AT33" s="174">
        <f t="shared" si="15"/>
        <v>0</v>
      </c>
      <c r="AU33" s="174">
        <f t="shared" si="16"/>
        <v>0</v>
      </c>
      <c r="AV33" s="99"/>
      <c r="AW33" s="106"/>
      <c r="AX33" s="106"/>
      <c r="AY33" s="106"/>
      <c r="AZ33" s="106"/>
      <c r="BA33" s="174">
        <f t="shared" si="17"/>
        <v>0</v>
      </c>
      <c r="BB33" s="178"/>
      <c r="BC33" s="180"/>
      <c r="BD33" s="163" t="str">
        <f t="shared" si="18"/>
        <v>正确</v>
      </c>
    </row>
    <row r="34" s="6" customFormat="1" ht="33" customHeight="1" spans="1:56">
      <c r="A34" s="59">
        <f t="shared" si="10"/>
        <v>30</v>
      </c>
      <c r="B34" s="43"/>
      <c r="C34" s="43"/>
      <c r="D34" s="150"/>
      <c r="E34" s="148"/>
      <c r="F34" s="125">
        <f t="shared" si="11"/>
        <v>30</v>
      </c>
      <c r="G34" s="57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64">
        <f t="shared" si="12"/>
        <v>0</v>
      </c>
      <c r="T34" s="170"/>
      <c r="U34" s="80"/>
      <c r="V34" s="167"/>
      <c r="W34" s="168"/>
      <c r="X34" s="168"/>
      <c r="Y34" s="168"/>
      <c r="Z34" s="168"/>
      <c r="AA34" s="168"/>
      <c r="AB34" s="93"/>
      <c r="AC34" s="174">
        <f t="shared" si="13"/>
        <v>0</v>
      </c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175">
        <f t="shared" si="14"/>
        <v>0</v>
      </c>
      <c r="AT34" s="174">
        <f t="shared" si="15"/>
        <v>0</v>
      </c>
      <c r="AU34" s="174">
        <f t="shared" si="16"/>
        <v>0</v>
      </c>
      <c r="AV34" s="99"/>
      <c r="AW34" s="106"/>
      <c r="AX34" s="106"/>
      <c r="AY34" s="106"/>
      <c r="AZ34" s="106"/>
      <c r="BA34" s="174">
        <f t="shared" si="17"/>
        <v>0</v>
      </c>
      <c r="BB34" s="178"/>
      <c r="BC34" s="180"/>
      <c r="BD34" s="163" t="str">
        <f t="shared" si="18"/>
        <v>正确</v>
      </c>
    </row>
    <row r="35" s="6" customFormat="1" ht="33" customHeight="1" spans="1:56">
      <c r="A35" s="59">
        <f t="shared" si="10"/>
        <v>31</v>
      </c>
      <c r="B35" s="43"/>
      <c r="C35" s="43"/>
      <c r="D35" s="150"/>
      <c r="E35" s="151"/>
      <c r="F35" s="125">
        <f t="shared" si="11"/>
        <v>30</v>
      </c>
      <c r="G35" s="57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64">
        <f t="shared" si="12"/>
        <v>0</v>
      </c>
      <c r="T35" s="170"/>
      <c r="U35" s="80"/>
      <c r="V35" s="167"/>
      <c r="W35" s="168"/>
      <c r="X35" s="168"/>
      <c r="Y35" s="168"/>
      <c r="Z35" s="168"/>
      <c r="AA35" s="168"/>
      <c r="AB35" s="93"/>
      <c r="AC35" s="174">
        <f t="shared" si="13"/>
        <v>0</v>
      </c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175">
        <f t="shared" si="14"/>
        <v>0</v>
      </c>
      <c r="AT35" s="174">
        <f t="shared" si="15"/>
        <v>0</v>
      </c>
      <c r="AU35" s="174">
        <f t="shared" si="16"/>
        <v>0</v>
      </c>
      <c r="AV35" s="99"/>
      <c r="AW35" s="106"/>
      <c r="AX35" s="106"/>
      <c r="AY35" s="106"/>
      <c r="AZ35" s="106"/>
      <c r="BA35" s="174">
        <f t="shared" si="17"/>
        <v>0</v>
      </c>
      <c r="BB35" s="178"/>
      <c r="BC35" s="180"/>
      <c r="BD35" s="163" t="str">
        <f t="shared" si="18"/>
        <v>正确</v>
      </c>
    </row>
    <row r="36" s="6" customFormat="1" ht="33" customHeight="1" spans="1:56">
      <c r="A36" s="59">
        <f t="shared" si="10"/>
        <v>32</v>
      </c>
      <c r="B36" s="43"/>
      <c r="C36" s="43"/>
      <c r="D36" s="150"/>
      <c r="E36" s="148"/>
      <c r="F36" s="125">
        <f t="shared" si="11"/>
        <v>30</v>
      </c>
      <c r="G36" s="57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64">
        <f t="shared" si="12"/>
        <v>0</v>
      </c>
      <c r="T36" s="170"/>
      <c r="U36" s="80"/>
      <c r="V36" s="167"/>
      <c r="W36" s="168"/>
      <c r="X36" s="168"/>
      <c r="Y36" s="168"/>
      <c r="Z36" s="168"/>
      <c r="AA36" s="168"/>
      <c r="AB36" s="93"/>
      <c r="AC36" s="174">
        <f t="shared" si="13"/>
        <v>0</v>
      </c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175">
        <f t="shared" si="14"/>
        <v>0</v>
      </c>
      <c r="AT36" s="174">
        <f t="shared" si="15"/>
        <v>0</v>
      </c>
      <c r="AU36" s="174">
        <f t="shared" si="16"/>
        <v>0</v>
      </c>
      <c r="AV36" s="99"/>
      <c r="AW36" s="106"/>
      <c r="AX36" s="106"/>
      <c r="AY36" s="106"/>
      <c r="AZ36" s="106"/>
      <c r="BA36" s="174">
        <f t="shared" si="17"/>
        <v>0</v>
      </c>
      <c r="BB36" s="178"/>
      <c r="BC36" s="180"/>
      <c r="BD36" s="163" t="str">
        <f t="shared" si="18"/>
        <v>正确</v>
      </c>
    </row>
    <row r="37" s="6" customFormat="1" ht="33" customHeight="1" spans="1:56">
      <c r="A37" s="59">
        <f t="shared" si="10"/>
        <v>33</v>
      </c>
      <c r="B37" s="43"/>
      <c r="C37" s="43"/>
      <c r="D37" s="150"/>
      <c r="E37" s="148"/>
      <c r="F37" s="125">
        <f t="shared" si="11"/>
        <v>30</v>
      </c>
      <c r="G37" s="57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64">
        <f t="shared" si="12"/>
        <v>0</v>
      </c>
      <c r="T37" s="170"/>
      <c r="U37" s="80"/>
      <c r="V37" s="167"/>
      <c r="W37" s="168"/>
      <c r="X37" s="168"/>
      <c r="Y37" s="168"/>
      <c r="Z37" s="168"/>
      <c r="AA37" s="168"/>
      <c r="AB37" s="93"/>
      <c r="AC37" s="174">
        <f t="shared" si="13"/>
        <v>0</v>
      </c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175">
        <f t="shared" si="14"/>
        <v>0</v>
      </c>
      <c r="AT37" s="174">
        <f t="shared" si="15"/>
        <v>0</v>
      </c>
      <c r="AU37" s="174">
        <f t="shared" si="16"/>
        <v>0</v>
      </c>
      <c r="AV37" s="99"/>
      <c r="AW37" s="106"/>
      <c r="AX37" s="106"/>
      <c r="AY37" s="106"/>
      <c r="AZ37" s="106"/>
      <c r="BA37" s="174">
        <f t="shared" si="17"/>
        <v>0</v>
      </c>
      <c r="BB37" s="178"/>
      <c r="BC37" s="180"/>
      <c r="BD37" s="163" t="str">
        <f t="shared" si="18"/>
        <v>正确</v>
      </c>
    </row>
    <row r="38" s="6" customFormat="1" ht="33" customHeight="1" spans="1:56">
      <c r="A38" s="59">
        <f t="shared" si="10"/>
        <v>34</v>
      </c>
      <c r="B38" s="43"/>
      <c r="C38" s="43"/>
      <c r="D38" s="150"/>
      <c r="E38" s="148"/>
      <c r="F38" s="125">
        <f t="shared" si="11"/>
        <v>30</v>
      </c>
      <c r="G38" s="57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64">
        <f t="shared" si="12"/>
        <v>0</v>
      </c>
      <c r="T38" s="170"/>
      <c r="U38" s="80"/>
      <c r="V38" s="167"/>
      <c r="W38" s="168"/>
      <c r="X38" s="168"/>
      <c r="Y38" s="168"/>
      <c r="Z38" s="168"/>
      <c r="AA38" s="168"/>
      <c r="AB38" s="93"/>
      <c r="AC38" s="174">
        <f t="shared" si="13"/>
        <v>0</v>
      </c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175">
        <f t="shared" si="14"/>
        <v>0</v>
      </c>
      <c r="AT38" s="174">
        <f t="shared" si="15"/>
        <v>0</v>
      </c>
      <c r="AU38" s="174">
        <f t="shared" si="16"/>
        <v>0</v>
      </c>
      <c r="AV38" s="99"/>
      <c r="AW38" s="106"/>
      <c r="AX38" s="106"/>
      <c r="AY38" s="106"/>
      <c r="AZ38" s="106"/>
      <c r="BA38" s="174">
        <f t="shared" si="17"/>
        <v>0</v>
      </c>
      <c r="BB38" s="178"/>
      <c r="BC38" s="180"/>
      <c r="BD38" s="163" t="str">
        <f t="shared" si="18"/>
        <v>正确</v>
      </c>
    </row>
    <row r="39" s="6" customFormat="1" ht="33" customHeight="1" spans="1:56">
      <c r="A39" s="59">
        <f t="shared" si="10"/>
        <v>35</v>
      </c>
      <c r="B39" s="43"/>
      <c r="C39" s="43"/>
      <c r="D39" s="150"/>
      <c r="E39" s="148"/>
      <c r="F39" s="125">
        <f t="shared" si="11"/>
        <v>30</v>
      </c>
      <c r="G39" s="57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64">
        <f t="shared" si="12"/>
        <v>0</v>
      </c>
      <c r="T39" s="170"/>
      <c r="U39" s="80"/>
      <c r="V39" s="167"/>
      <c r="W39" s="168"/>
      <c r="X39" s="168"/>
      <c r="Y39" s="168"/>
      <c r="Z39" s="168"/>
      <c r="AA39" s="168"/>
      <c r="AB39" s="93"/>
      <c r="AC39" s="174">
        <f t="shared" si="13"/>
        <v>0</v>
      </c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175">
        <f t="shared" si="14"/>
        <v>0</v>
      </c>
      <c r="AT39" s="174">
        <f t="shared" si="15"/>
        <v>0</v>
      </c>
      <c r="AU39" s="174">
        <f t="shared" si="16"/>
        <v>0</v>
      </c>
      <c r="AV39" s="99"/>
      <c r="AW39" s="106"/>
      <c r="AX39" s="106"/>
      <c r="AY39" s="106"/>
      <c r="AZ39" s="106"/>
      <c r="BA39" s="174">
        <f t="shared" si="17"/>
        <v>0</v>
      </c>
      <c r="BB39" s="178"/>
      <c r="BC39" s="180"/>
      <c r="BD39" s="163" t="str">
        <f t="shared" si="18"/>
        <v>正确</v>
      </c>
    </row>
    <row r="40" s="6" customFormat="1" ht="33" customHeight="1" spans="1:56">
      <c r="A40" s="59">
        <f t="shared" si="10"/>
        <v>36</v>
      </c>
      <c r="B40" s="43"/>
      <c r="C40" s="43"/>
      <c r="D40" s="152"/>
      <c r="E40" s="148"/>
      <c r="F40" s="125">
        <f t="shared" si="11"/>
        <v>30</v>
      </c>
      <c r="G40" s="57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64">
        <f t="shared" si="12"/>
        <v>0</v>
      </c>
      <c r="T40" s="170"/>
      <c r="U40" s="80"/>
      <c r="V40" s="167"/>
      <c r="W40" s="168"/>
      <c r="X40" s="168"/>
      <c r="Y40" s="168"/>
      <c r="Z40" s="168"/>
      <c r="AA40" s="168"/>
      <c r="AB40" s="93"/>
      <c r="AC40" s="174">
        <f t="shared" si="13"/>
        <v>0</v>
      </c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175">
        <f t="shared" si="14"/>
        <v>0</v>
      </c>
      <c r="AT40" s="174">
        <f t="shared" si="15"/>
        <v>0</v>
      </c>
      <c r="AU40" s="174">
        <f t="shared" si="16"/>
        <v>0</v>
      </c>
      <c r="AV40" s="99"/>
      <c r="AW40" s="106"/>
      <c r="AX40" s="106"/>
      <c r="AY40" s="106"/>
      <c r="AZ40" s="106"/>
      <c r="BA40" s="174">
        <f t="shared" si="17"/>
        <v>0</v>
      </c>
      <c r="BB40" s="178"/>
      <c r="BC40" s="180"/>
      <c r="BD40" s="163" t="str">
        <f t="shared" si="18"/>
        <v>正确</v>
      </c>
    </row>
    <row r="41" s="6" customFormat="1" ht="33" customHeight="1" spans="1:56">
      <c r="A41" s="59">
        <f t="shared" si="10"/>
        <v>37</v>
      </c>
      <c r="B41" s="43"/>
      <c r="C41" s="43"/>
      <c r="D41" s="152"/>
      <c r="E41" s="148"/>
      <c r="F41" s="125">
        <f t="shared" si="11"/>
        <v>30</v>
      </c>
      <c r="G41" s="57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64">
        <f t="shared" si="12"/>
        <v>0</v>
      </c>
      <c r="T41" s="170"/>
      <c r="U41" s="80"/>
      <c r="V41" s="167"/>
      <c r="W41" s="168"/>
      <c r="X41" s="168"/>
      <c r="Y41" s="168"/>
      <c r="Z41" s="168"/>
      <c r="AA41" s="168"/>
      <c r="AB41" s="93"/>
      <c r="AC41" s="174">
        <f t="shared" si="13"/>
        <v>0</v>
      </c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175">
        <f t="shared" si="14"/>
        <v>0</v>
      </c>
      <c r="AT41" s="174">
        <f t="shared" si="15"/>
        <v>0</v>
      </c>
      <c r="AU41" s="174">
        <f t="shared" si="16"/>
        <v>0</v>
      </c>
      <c r="AV41" s="99"/>
      <c r="AW41" s="106"/>
      <c r="AX41" s="106"/>
      <c r="AY41" s="106"/>
      <c r="AZ41" s="106"/>
      <c r="BA41" s="174">
        <f t="shared" si="17"/>
        <v>0</v>
      </c>
      <c r="BB41" s="178"/>
      <c r="BC41" s="180"/>
      <c r="BD41" s="163" t="str">
        <f t="shared" si="18"/>
        <v>正确</v>
      </c>
    </row>
    <row r="42" s="6" customFormat="1" ht="33" customHeight="1" spans="1:56">
      <c r="A42" s="59">
        <f t="shared" si="10"/>
        <v>38</v>
      </c>
      <c r="B42" s="43"/>
      <c r="C42" s="43"/>
      <c r="D42" s="152"/>
      <c r="E42" s="148"/>
      <c r="F42" s="125">
        <f t="shared" si="11"/>
        <v>30</v>
      </c>
      <c r="G42" s="57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64">
        <f t="shared" si="12"/>
        <v>0</v>
      </c>
      <c r="T42" s="170"/>
      <c r="U42" s="80"/>
      <c r="V42" s="167"/>
      <c r="W42" s="168"/>
      <c r="X42" s="168"/>
      <c r="Y42" s="168"/>
      <c r="Z42" s="168"/>
      <c r="AA42" s="168"/>
      <c r="AB42" s="93"/>
      <c r="AC42" s="174">
        <f t="shared" si="13"/>
        <v>0</v>
      </c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175">
        <f t="shared" si="14"/>
        <v>0</v>
      </c>
      <c r="AT42" s="174">
        <f t="shared" si="15"/>
        <v>0</v>
      </c>
      <c r="AU42" s="174">
        <f t="shared" si="16"/>
        <v>0</v>
      </c>
      <c r="AV42" s="99"/>
      <c r="AW42" s="106"/>
      <c r="AX42" s="106"/>
      <c r="AY42" s="106"/>
      <c r="AZ42" s="106"/>
      <c r="BA42" s="174">
        <f t="shared" si="17"/>
        <v>0</v>
      </c>
      <c r="BB42" s="178"/>
      <c r="BC42" s="180"/>
      <c r="BD42" s="163" t="str">
        <f t="shared" si="18"/>
        <v>正确</v>
      </c>
    </row>
    <row r="43" s="6" customFormat="1" ht="33" customHeight="1" spans="1:56">
      <c r="A43" s="59">
        <f t="shared" si="10"/>
        <v>39</v>
      </c>
      <c r="B43" s="43"/>
      <c r="C43" s="43"/>
      <c r="D43" s="153"/>
      <c r="E43" s="148"/>
      <c r="F43" s="125">
        <f t="shared" si="11"/>
        <v>30</v>
      </c>
      <c r="G43" s="57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64">
        <f t="shared" si="12"/>
        <v>0</v>
      </c>
      <c r="T43" s="170"/>
      <c r="U43" s="80"/>
      <c r="V43" s="167"/>
      <c r="W43" s="168"/>
      <c r="X43" s="168"/>
      <c r="Y43" s="168"/>
      <c r="Z43" s="168"/>
      <c r="AA43" s="168"/>
      <c r="AB43" s="93"/>
      <c r="AC43" s="174">
        <f t="shared" si="13"/>
        <v>0</v>
      </c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175">
        <f t="shared" si="14"/>
        <v>0</v>
      </c>
      <c r="AT43" s="174">
        <f t="shared" si="15"/>
        <v>0</v>
      </c>
      <c r="AU43" s="174">
        <f t="shared" si="16"/>
        <v>0</v>
      </c>
      <c r="AV43" s="99"/>
      <c r="AW43" s="106"/>
      <c r="AX43" s="106"/>
      <c r="AY43" s="106"/>
      <c r="AZ43" s="106"/>
      <c r="BA43" s="174">
        <f t="shared" si="17"/>
        <v>0</v>
      </c>
      <c r="BB43" s="178"/>
      <c r="BC43" s="180"/>
      <c r="BD43" s="163" t="str">
        <f t="shared" si="18"/>
        <v>正确</v>
      </c>
    </row>
    <row r="44" s="6" customFormat="1" ht="33" customHeight="1" spans="1:56">
      <c r="A44" s="59">
        <f t="shared" si="10"/>
        <v>40</v>
      </c>
      <c r="B44" s="43"/>
      <c r="C44" s="43"/>
      <c r="D44" s="153"/>
      <c r="E44" s="148"/>
      <c r="F44" s="125">
        <f t="shared" si="11"/>
        <v>30</v>
      </c>
      <c r="G44" s="57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64">
        <f t="shared" si="12"/>
        <v>0</v>
      </c>
      <c r="T44" s="170"/>
      <c r="U44" s="80"/>
      <c r="V44" s="167"/>
      <c r="W44" s="168"/>
      <c r="X44" s="168"/>
      <c r="Y44" s="168"/>
      <c r="Z44" s="168"/>
      <c r="AA44" s="168"/>
      <c r="AB44" s="93"/>
      <c r="AC44" s="174">
        <f t="shared" si="13"/>
        <v>0</v>
      </c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175">
        <f t="shared" si="14"/>
        <v>0</v>
      </c>
      <c r="AT44" s="174">
        <f t="shared" si="15"/>
        <v>0</v>
      </c>
      <c r="AU44" s="174">
        <f t="shared" si="16"/>
        <v>0</v>
      </c>
      <c r="AV44" s="99"/>
      <c r="AW44" s="106"/>
      <c r="AX44" s="106"/>
      <c r="AY44" s="106"/>
      <c r="AZ44" s="106"/>
      <c r="BA44" s="174">
        <f t="shared" si="17"/>
        <v>0</v>
      </c>
      <c r="BB44" s="178"/>
      <c r="BC44" s="180"/>
      <c r="BD44" s="163" t="str">
        <f t="shared" si="18"/>
        <v>正确</v>
      </c>
    </row>
    <row r="45" s="6" customFormat="1" ht="33" customHeight="1" spans="1:56">
      <c r="A45" s="59">
        <f t="shared" si="10"/>
        <v>41</v>
      </c>
      <c r="B45" s="43"/>
      <c r="C45" s="43"/>
      <c r="D45" s="153"/>
      <c r="E45" s="148"/>
      <c r="F45" s="125">
        <f t="shared" si="11"/>
        <v>30</v>
      </c>
      <c r="G45" s="57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64">
        <f t="shared" si="12"/>
        <v>0</v>
      </c>
      <c r="T45" s="170"/>
      <c r="U45" s="80"/>
      <c r="V45" s="167"/>
      <c r="W45" s="168"/>
      <c r="X45" s="168"/>
      <c r="Y45" s="168"/>
      <c r="Z45" s="168"/>
      <c r="AA45" s="168"/>
      <c r="AB45" s="93"/>
      <c r="AC45" s="174">
        <f t="shared" si="13"/>
        <v>0</v>
      </c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175">
        <f t="shared" si="14"/>
        <v>0</v>
      </c>
      <c r="AT45" s="174">
        <f t="shared" si="15"/>
        <v>0</v>
      </c>
      <c r="AU45" s="174">
        <f t="shared" si="16"/>
        <v>0</v>
      </c>
      <c r="AV45" s="99"/>
      <c r="AW45" s="106"/>
      <c r="AX45" s="106"/>
      <c r="AY45" s="106"/>
      <c r="AZ45" s="106"/>
      <c r="BA45" s="174">
        <f t="shared" si="17"/>
        <v>0</v>
      </c>
      <c r="BB45" s="178"/>
      <c r="BC45" s="180"/>
      <c r="BD45" s="163" t="str">
        <f t="shared" si="18"/>
        <v>正确</v>
      </c>
    </row>
    <row r="46" s="6" customFormat="1" ht="33" customHeight="1" spans="1:56">
      <c r="A46" s="59">
        <f t="shared" si="10"/>
        <v>42</v>
      </c>
      <c r="B46" s="43"/>
      <c r="C46" s="43"/>
      <c r="D46" s="147"/>
      <c r="E46" s="148"/>
      <c r="F46" s="125">
        <f t="shared" si="11"/>
        <v>30</v>
      </c>
      <c r="G46" s="57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64">
        <f t="shared" si="12"/>
        <v>0</v>
      </c>
      <c r="T46" s="170"/>
      <c r="U46" s="80"/>
      <c r="V46" s="167"/>
      <c r="W46" s="168"/>
      <c r="X46" s="168"/>
      <c r="Y46" s="168"/>
      <c r="Z46" s="168"/>
      <c r="AA46" s="168"/>
      <c r="AB46" s="93"/>
      <c r="AC46" s="174">
        <f t="shared" si="13"/>
        <v>0</v>
      </c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175">
        <f t="shared" si="14"/>
        <v>0</v>
      </c>
      <c r="AT46" s="174">
        <f t="shared" si="15"/>
        <v>0</v>
      </c>
      <c r="AU46" s="174">
        <f t="shared" si="16"/>
        <v>0</v>
      </c>
      <c r="AV46" s="99"/>
      <c r="AW46" s="106"/>
      <c r="AX46" s="106"/>
      <c r="AY46" s="106"/>
      <c r="AZ46" s="106"/>
      <c r="BA46" s="174">
        <f t="shared" si="17"/>
        <v>0</v>
      </c>
      <c r="BB46" s="178"/>
      <c r="BC46" s="180"/>
      <c r="BD46" s="163" t="str">
        <f t="shared" si="18"/>
        <v>正确</v>
      </c>
    </row>
    <row r="47" s="6" customFormat="1" ht="33" customHeight="1" spans="1:56">
      <c r="A47" s="59">
        <f t="shared" si="10"/>
        <v>43</v>
      </c>
      <c r="B47" s="43"/>
      <c r="C47" s="43"/>
      <c r="D47" s="147"/>
      <c r="E47" s="148"/>
      <c r="F47" s="125">
        <f t="shared" si="11"/>
        <v>30</v>
      </c>
      <c r="G47" s="57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64">
        <f t="shared" si="12"/>
        <v>0</v>
      </c>
      <c r="T47" s="170"/>
      <c r="U47" s="80"/>
      <c r="V47" s="167"/>
      <c r="W47" s="168"/>
      <c r="X47" s="168"/>
      <c r="Y47" s="168"/>
      <c r="Z47" s="168"/>
      <c r="AA47" s="168"/>
      <c r="AB47" s="93"/>
      <c r="AC47" s="174">
        <f t="shared" si="13"/>
        <v>0</v>
      </c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175">
        <f t="shared" si="14"/>
        <v>0</v>
      </c>
      <c r="AT47" s="174">
        <f t="shared" si="15"/>
        <v>0</v>
      </c>
      <c r="AU47" s="174">
        <f t="shared" si="16"/>
        <v>0</v>
      </c>
      <c r="AV47" s="99"/>
      <c r="AW47" s="106"/>
      <c r="AX47" s="106"/>
      <c r="AY47" s="106"/>
      <c r="AZ47" s="106"/>
      <c r="BA47" s="174">
        <f t="shared" si="17"/>
        <v>0</v>
      </c>
      <c r="BB47" s="178"/>
      <c r="BC47" s="180"/>
      <c r="BD47" s="163" t="str">
        <f t="shared" si="18"/>
        <v>正确</v>
      </c>
    </row>
    <row r="48" s="6" customFormat="1" ht="33" customHeight="1" spans="1:56">
      <c r="A48" s="59">
        <f t="shared" si="10"/>
        <v>44</v>
      </c>
      <c r="B48" s="43"/>
      <c r="C48" s="43"/>
      <c r="D48" s="147"/>
      <c r="E48" s="148"/>
      <c r="F48" s="125">
        <f t="shared" si="11"/>
        <v>30</v>
      </c>
      <c r="G48" s="57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64">
        <f t="shared" si="12"/>
        <v>0</v>
      </c>
      <c r="T48" s="170"/>
      <c r="U48" s="80"/>
      <c r="V48" s="167"/>
      <c r="W48" s="168"/>
      <c r="X48" s="168"/>
      <c r="Y48" s="168"/>
      <c r="Z48" s="168"/>
      <c r="AA48" s="168"/>
      <c r="AB48" s="93"/>
      <c r="AC48" s="174">
        <f t="shared" si="13"/>
        <v>0</v>
      </c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175">
        <f t="shared" si="14"/>
        <v>0</v>
      </c>
      <c r="AT48" s="174">
        <f t="shared" si="15"/>
        <v>0</v>
      </c>
      <c r="AU48" s="174">
        <f t="shared" si="16"/>
        <v>0</v>
      </c>
      <c r="AV48" s="99"/>
      <c r="AW48" s="106"/>
      <c r="AX48" s="106"/>
      <c r="AY48" s="106"/>
      <c r="AZ48" s="106"/>
      <c r="BA48" s="174">
        <f t="shared" si="17"/>
        <v>0</v>
      </c>
      <c r="BB48" s="178"/>
      <c r="BC48" s="180"/>
      <c r="BD48" s="163" t="str">
        <f t="shared" si="18"/>
        <v>正确</v>
      </c>
    </row>
    <row r="49" s="6" customFormat="1" ht="33" customHeight="1" spans="1:56">
      <c r="A49" s="59">
        <f t="shared" si="10"/>
        <v>45</v>
      </c>
      <c r="B49" s="43"/>
      <c r="C49" s="43"/>
      <c r="D49" s="147"/>
      <c r="E49" s="148"/>
      <c r="F49" s="125">
        <f t="shared" si="11"/>
        <v>30</v>
      </c>
      <c r="G49" s="57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64">
        <f t="shared" si="12"/>
        <v>0</v>
      </c>
      <c r="T49" s="170"/>
      <c r="U49" s="80"/>
      <c r="V49" s="167"/>
      <c r="W49" s="168"/>
      <c r="X49" s="168"/>
      <c r="Y49" s="168"/>
      <c r="Z49" s="168"/>
      <c r="AA49" s="168"/>
      <c r="AB49" s="93"/>
      <c r="AC49" s="174">
        <f t="shared" si="13"/>
        <v>0</v>
      </c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175">
        <f t="shared" si="14"/>
        <v>0</v>
      </c>
      <c r="AT49" s="174">
        <f t="shared" si="15"/>
        <v>0</v>
      </c>
      <c r="AU49" s="174">
        <f t="shared" si="16"/>
        <v>0</v>
      </c>
      <c r="AV49" s="99"/>
      <c r="AW49" s="106"/>
      <c r="AX49" s="106"/>
      <c r="AY49" s="106"/>
      <c r="AZ49" s="106"/>
      <c r="BA49" s="174">
        <f t="shared" si="17"/>
        <v>0</v>
      </c>
      <c r="BB49" s="178"/>
      <c r="BC49" s="180"/>
      <c r="BD49" s="163" t="str">
        <f t="shared" si="18"/>
        <v>正确</v>
      </c>
    </row>
    <row r="50" s="6" customFormat="1" ht="33" customHeight="1" spans="1:56">
      <c r="A50" s="59">
        <f t="shared" si="10"/>
        <v>46</v>
      </c>
      <c r="B50" s="43"/>
      <c r="C50" s="43"/>
      <c r="D50" s="147"/>
      <c r="E50" s="148"/>
      <c r="F50" s="125">
        <f t="shared" si="11"/>
        <v>30</v>
      </c>
      <c r="G50" s="57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64">
        <f t="shared" si="12"/>
        <v>0</v>
      </c>
      <c r="T50" s="170"/>
      <c r="U50" s="80"/>
      <c r="V50" s="167"/>
      <c r="W50" s="168"/>
      <c r="X50" s="168"/>
      <c r="Y50" s="168"/>
      <c r="Z50" s="168"/>
      <c r="AA50" s="168"/>
      <c r="AB50" s="93"/>
      <c r="AC50" s="174">
        <f t="shared" si="13"/>
        <v>0</v>
      </c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175">
        <f t="shared" si="14"/>
        <v>0</v>
      </c>
      <c r="AT50" s="174">
        <f t="shared" si="15"/>
        <v>0</v>
      </c>
      <c r="AU50" s="174">
        <f t="shared" si="16"/>
        <v>0</v>
      </c>
      <c r="AV50" s="99"/>
      <c r="AW50" s="106"/>
      <c r="AX50" s="106"/>
      <c r="AY50" s="106"/>
      <c r="AZ50" s="106"/>
      <c r="BA50" s="174">
        <f t="shared" si="17"/>
        <v>0</v>
      </c>
      <c r="BB50" s="178"/>
      <c r="BC50" s="180"/>
      <c r="BD50" s="163" t="str">
        <f t="shared" si="18"/>
        <v>正确</v>
      </c>
    </row>
    <row r="51" s="6" customFormat="1" ht="33" customHeight="1" spans="1:56">
      <c r="A51" s="59">
        <f t="shared" si="10"/>
        <v>47</v>
      </c>
      <c r="B51" s="60"/>
      <c r="C51" s="47"/>
      <c r="D51" s="154"/>
      <c r="E51" s="60"/>
      <c r="F51" s="125">
        <f t="shared" si="11"/>
        <v>30</v>
      </c>
      <c r="G51" s="57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64">
        <f t="shared" si="12"/>
        <v>0</v>
      </c>
      <c r="T51" s="170"/>
      <c r="U51" s="80"/>
      <c r="V51" s="167"/>
      <c r="W51" s="168"/>
      <c r="X51" s="168"/>
      <c r="Y51" s="168"/>
      <c r="Z51" s="168"/>
      <c r="AA51" s="168"/>
      <c r="AB51" s="93"/>
      <c r="AC51" s="174">
        <f t="shared" si="13"/>
        <v>0</v>
      </c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175">
        <f t="shared" si="14"/>
        <v>0</v>
      </c>
      <c r="AT51" s="174">
        <f t="shared" si="15"/>
        <v>0</v>
      </c>
      <c r="AU51" s="174">
        <f t="shared" si="16"/>
        <v>0</v>
      </c>
      <c r="AV51" s="99"/>
      <c r="AW51" s="106"/>
      <c r="AX51" s="106"/>
      <c r="AY51" s="106"/>
      <c r="AZ51" s="106"/>
      <c r="BA51" s="174">
        <f t="shared" si="17"/>
        <v>0</v>
      </c>
      <c r="BB51" s="178"/>
      <c r="BC51" s="180"/>
      <c r="BD51" s="163" t="str">
        <f t="shared" si="18"/>
        <v>正确</v>
      </c>
    </row>
    <row r="52" s="6" customFormat="1" ht="33" customHeight="1" spans="1:56">
      <c r="A52" s="59">
        <f t="shared" si="10"/>
        <v>48</v>
      </c>
      <c r="B52" s="60"/>
      <c r="C52" s="47"/>
      <c r="D52" s="154"/>
      <c r="E52" s="60"/>
      <c r="F52" s="125">
        <f t="shared" si="11"/>
        <v>30</v>
      </c>
      <c r="G52" s="57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64">
        <f t="shared" si="12"/>
        <v>0</v>
      </c>
      <c r="T52" s="170"/>
      <c r="U52" s="80"/>
      <c r="V52" s="167"/>
      <c r="W52" s="168"/>
      <c r="X52" s="168"/>
      <c r="Y52" s="168"/>
      <c r="Z52" s="168"/>
      <c r="AA52" s="168"/>
      <c r="AB52" s="93"/>
      <c r="AC52" s="174">
        <f t="shared" si="13"/>
        <v>0</v>
      </c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175">
        <f t="shared" si="14"/>
        <v>0</v>
      </c>
      <c r="AT52" s="174">
        <f t="shared" si="15"/>
        <v>0</v>
      </c>
      <c r="AU52" s="174">
        <f t="shared" si="16"/>
        <v>0</v>
      </c>
      <c r="AV52" s="99"/>
      <c r="AW52" s="106"/>
      <c r="AX52" s="106"/>
      <c r="AY52" s="106"/>
      <c r="AZ52" s="106"/>
      <c r="BA52" s="174">
        <f t="shared" si="17"/>
        <v>0</v>
      </c>
      <c r="BB52" s="178"/>
      <c r="BC52" s="180"/>
      <c r="BD52" s="163" t="str">
        <f t="shared" si="18"/>
        <v>正确</v>
      </c>
    </row>
    <row r="53" s="6" customFormat="1" ht="33" customHeight="1" spans="1:56">
      <c r="A53" s="59">
        <f t="shared" si="10"/>
        <v>49</v>
      </c>
      <c r="B53" s="60"/>
      <c r="C53" s="47"/>
      <c r="D53" s="154"/>
      <c r="E53" s="60"/>
      <c r="F53" s="125">
        <f t="shared" si="11"/>
        <v>30</v>
      </c>
      <c r="G53" s="57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64">
        <f t="shared" si="12"/>
        <v>0</v>
      </c>
      <c r="T53" s="170"/>
      <c r="U53" s="80"/>
      <c r="V53" s="167"/>
      <c r="W53" s="168"/>
      <c r="X53" s="168"/>
      <c r="Y53" s="168"/>
      <c r="Z53" s="168"/>
      <c r="AA53" s="168"/>
      <c r="AB53" s="93"/>
      <c r="AC53" s="174">
        <f t="shared" si="13"/>
        <v>0</v>
      </c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175">
        <f t="shared" si="14"/>
        <v>0</v>
      </c>
      <c r="AT53" s="174">
        <f t="shared" si="15"/>
        <v>0</v>
      </c>
      <c r="AU53" s="174">
        <f t="shared" si="16"/>
        <v>0</v>
      </c>
      <c r="AV53" s="99"/>
      <c r="AW53" s="106"/>
      <c r="AX53" s="106"/>
      <c r="AY53" s="106"/>
      <c r="AZ53" s="106"/>
      <c r="BA53" s="174">
        <f t="shared" si="17"/>
        <v>0</v>
      </c>
      <c r="BB53" s="178"/>
      <c r="BC53" s="180"/>
      <c r="BD53" s="163" t="str">
        <f t="shared" si="18"/>
        <v>正确</v>
      </c>
    </row>
    <row r="54" s="6" customFormat="1" ht="33" customHeight="1" spans="1:56">
      <c r="A54" s="59">
        <f t="shared" si="10"/>
        <v>50</v>
      </c>
      <c r="B54" s="60"/>
      <c r="C54" s="47"/>
      <c r="D54" s="154"/>
      <c r="E54" s="60"/>
      <c r="F54" s="125">
        <f t="shared" si="11"/>
        <v>30</v>
      </c>
      <c r="G54" s="57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64">
        <f t="shared" si="12"/>
        <v>0</v>
      </c>
      <c r="T54" s="170"/>
      <c r="U54" s="80"/>
      <c r="V54" s="167"/>
      <c r="W54" s="168"/>
      <c r="X54" s="168"/>
      <c r="Y54" s="168"/>
      <c r="Z54" s="168"/>
      <c r="AA54" s="168"/>
      <c r="AB54" s="93"/>
      <c r="AC54" s="174">
        <f t="shared" si="13"/>
        <v>0</v>
      </c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175">
        <f t="shared" si="14"/>
        <v>0</v>
      </c>
      <c r="AT54" s="174">
        <f t="shared" si="15"/>
        <v>0</v>
      </c>
      <c r="AU54" s="174">
        <f t="shared" si="16"/>
        <v>0</v>
      </c>
      <c r="AV54" s="99"/>
      <c r="AW54" s="106"/>
      <c r="AX54" s="106"/>
      <c r="AY54" s="106"/>
      <c r="AZ54" s="106"/>
      <c r="BA54" s="174">
        <f t="shared" si="17"/>
        <v>0</v>
      </c>
      <c r="BB54" s="178"/>
      <c r="BC54" s="180"/>
      <c r="BD54" s="163" t="str">
        <f t="shared" si="18"/>
        <v>正确</v>
      </c>
    </row>
    <row r="55" s="6" customFormat="1" ht="33" customHeight="1" spans="1:56">
      <c r="A55" s="59">
        <f t="shared" si="10"/>
        <v>51</v>
      </c>
      <c r="B55" s="60"/>
      <c r="C55" s="47"/>
      <c r="D55" s="154"/>
      <c r="E55" s="60"/>
      <c r="F55" s="125">
        <f t="shared" si="11"/>
        <v>30</v>
      </c>
      <c r="G55" s="57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12"/>
        <v>0</v>
      </c>
      <c r="T55" s="170"/>
      <c r="U55" s="80"/>
      <c r="V55" s="167"/>
      <c r="W55" s="168"/>
      <c r="X55" s="168"/>
      <c r="Y55" s="168"/>
      <c r="Z55" s="168"/>
      <c r="AA55" s="168"/>
      <c r="AB55" s="93"/>
      <c r="AC55" s="174">
        <f t="shared" si="13"/>
        <v>0</v>
      </c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175">
        <f t="shared" si="14"/>
        <v>0</v>
      </c>
      <c r="AT55" s="174">
        <f t="shared" si="15"/>
        <v>0</v>
      </c>
      <c r="AU55" s="174">
        <f t="shared" si="16"/>
        <v>0</v>
      </c>
      <c r="AV55" s="99"/>
      <c r="AW55" s="106"/>
      <c r="AX55" s="106"/>
      <c r="AY55" s="106"/>
      <c r="AZ55" s="106"/>
      <c r="BA55" s="174">
        <f t="shared" si="17"/>
        <v>0</v>
      </c>
      <c r="BB55" s="178"/>
      <c r="BC55" s="180"/>
      <c r="BD55" s="163" t="str">
        <f t="shared" si="18"/>
        <v>正确</v>
      </c>
    </row>
    <row r="56" s="6" customFormat="1" ht="33" customHeight="1" spans="1:56">
      <c r="A56" s="59">
        <f t="shared" si="10"/>
        <v>52</v>
      </c>
      <c r="B56" s="60"/>
      <c r="C56" s="47"/>
      <c r="D56" s="154"/>
      <c r="E56" s="60"/>
      <c r="F56" s="125">
        <f t="shared" si="11"/>
        <v>30</v>
      </c>
      <c r="G56" s="57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12"/>
        <v>0</v>
      </c>
      <c r="T56" s="170"/>
      <c r="U56" s="80"/>
      <c r="V56" s="167"/>
      <c r="W56" s="168"/>
      <c r="X56" s="168"/>
      <c r="Y56" s="168"/>
      <c r="Z56" s="168"/>
      <c r="AA56" s="168"/>
      <c r="AB56" s="93"/>
      <c r="AC56" s="174">
        <f t="shared" si="13"/>
        <v>0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175">
        <f t="shared" si="14"/>
        <v>0</v>
      </c>
      <c r="AT56" s="174">
        <f t="shared" si="15"/>
        <v>0</v>
      </c>
      <c r="AU56" s="174">
        <f t="shared" si="16"/>
        <v>0</v>
      </c>
      <c r="AV56" s="99"/>
      <c r="AW56" s="106"/>
      <c r="AX56" s="106"/>
      <c r="AY56" s="106"/>
      <c r="AZ56" s="106"/>
      <c r="BA56" s="174">
        <f t="shared" si="17"/>
        <v>0</v>
      </c>
      <c r="BB56" s="178"/>
      <c r="BC56" s="180"/>
      <c r="BD56" s="163" t="str">
        <f t="shared" si="18"/>
        <v>正确</v>
      </c>
    </row>
    <row r="57" s="6" customFormat="1" ht="33" customHeight="1" spans="1:56">
      <c r="A57" s="59">
        <f t="shared" si="10"/>
        <v>53</v>
      </c>
      <c r="B57" s="60"/>
      <c r="C57" s="47"/>
      <c r="D57" s="154"/>
      <c r="E57" s="60"/>
      <c r="F57" s="125">
        <f t="shared" si="11"/>
        <v>30</v>
      </c>
      <c r="G57" s="57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12"/>
        <v>0</v>
      </c>
      <c r="T57" s="170"/>
      <c r="U57" s="80"/>
      <c r="V57" s="167"/>
      <c r="W57" s="168"/>
      <c r="X57" s="168"/>
      <c r="Y57" s="168"/>
      <c r="Z57" s="168"/>
      <c r="AA57" s="168"/>
      <c r="AB57" s="93"/>
      <c r="AC57" s="174">
        <f t="shared" si="13"/>
        <v>0</v>
      </c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175">
        <f t="shared" si="14"/>
        <v>0</v>
      </c>
      <c r="AT57" s="174">
        <f t="shared" si="15"/>
        <v>0</v>
      </c>
      <c r="AU57" s="174">
        <f t="shared" si="16"/>
        <v>0</v>
      </c>
      <c r="AV57" s="99"/>
      <c r="AW57" s="106"/>
      <c r="AX57" s="106"/>
      <c r="AY57" s="106"/>
      <c r="AZ57" s="106"/>
      <c r="BA57" s="174">
        <f t="shared" si="17"/>
        <v>0</v>
      </c>
      <c r="BB57" s="178"/>
      <c r="BC57" s="180"/>
      <c r="BD57" s="163" t="str">
        <f t="shared" si="18"/>
        <v>正确</v>
      </c>
    </row>
    <row r="58" s="6" customFormat="1" ht="33" customHeight="1" spans="1:56">
      <c r="A58" s="59">
        <f t="shared" si="10"/>
        <v>54</v>
      </c>
      <c r="B58" s="60"/>
      <c r="C58" s="47"/>
      <c r="D58" s="154"/>
      <c r="E58" s="60"/>
      <c r="F58" s="125">
        <f t="shared" si="11"/>
        <v>30</v>
      </c>
      <c r="G58" s="57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12"/>
        <v>0</v>
      </c>
      <c r="T58" s="170"/>
      <c r="U58" s="80"/>
      <c r="V58" s="167"/>
      <c r="W58" s="168"/>
      <c r="X58" s="168"/>
      <c r="Y58" s="168"/>
      <c r="Z58" s="168"/>
      <c r="AA58" s="168"/>
      <c r="AB58" s="93"/>
      <c r="AC58" s="174">
        <f t="shared" si="13"/>
        <v>0</v>
      </c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175">
        <f t="shared" si="14"/>
        <v>0</v>
      </c>
      <c r="AT58" s="174">
        <f t="shared" si="15"/>
        <v>0</v>
      </c>
      <c r="AU58" s="174">
        <f t="shared" si="16"/>
        <v>0</v>
      </c>
      <c r="AV58" s="99"/>
      <c r="AW58" s="106"/>
      <c r="AX58" s="106"/>
      <c r="AY58" s="106"/>
      <c r="AZ58" s="106"/>
      <c r="BA58" s="174">
        <f t="shared" si="17"/>
        <v>0</v>
      </c>
      <c r="BB58" s="178"/>
      <c r="BC58" s="180"/>
      <c r="BD58" s="163" t="str">
        <f t="shared" si="18"/>
        <v>正确</v>
      </c>
    </row>
    <row r="59" s="6" customFormat="1" ht="33" customHeight="1" spans="1:56">
      <c r="A59" s="59">
        <f t="shared" si="10"/>
        <v>55</v>
      </c>
      <c r="B59" s="60"/>
      <c r="C59" s="47"/>
      <c r="D59" s="154"/>
      <c r="E59" s="60"/>
      <c r="F59" s="125">
        <f t="shared" si="11"/>
        <v>30</v>
      </c>
      <c r="G59" s="57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12"/>
        <v>0</v>
      </c>
      <c r="T59" s="170"/>
      <c r="U59" s="80"/>
      <c r="V59" s="167"/>
      <c r="W59" s="168"/>
      <c r="X59" s="168"/>
      <c r="Y59" s="168"/>
      <c r="Z59" s="168"/>
      <c r="AA59" s="168"/>
      <c r="AB59" s="93"/>
      <c r="AC59" s="174">
        <f t="shared" si="13"/>
        <v>0</v>
      </c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175">
        <f t="shared" si="14"/>
        <v>0</v>
      </c>
      <c r="AT59" s="174">
        <f t="shared" si="15"/>
        <v>0</v>
      </c>
      <c r="AU59" s="174">
        <f t="shared" si="16"/>
        <v>0</v>
      </c>
      <c r="AV59" s="99"/>
      <c r="AW59" s="106"/>
      <c r="AX59" s="106"/>
      <c r="AY59" s="106"/>
      <c r="AZ59" s="106"/>
      <c r="BA59" s="174">
        <f t="shared" si="17"/>
        <v>0</v>
      </c>
      <c r="BB59" s="178"/>
      <c r="BC59" s="180"/>
      <c r="BD59" s="163" t="str">
        <f t="shared" si="18"/>
        <v>正确</v>
      </c>
    </row>
    <row r="60" s="6" customFormat="1" ht="33" customHeight="1" spans="1:56">
      <c r="A60" s="59">
        <f t="shared" si="10"/>
        <v>56</v>
      </c>
      <c r="B60" s="60"/>
      <c r="C60" s="47"/>
      <c r="D60" s="154"/>
      <c r="E60" s="60"/>
      <c r="F60" s="125">
        <f t="shared" si="11"/>
        <v>30</v>
      </c>
      <c r="G60" s="57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12"/>
        <v>0</v>
      </c>
      <c r="T60" s="170"/>
      <c r="U60" s="80"/>
      <c r="V60" s="167"/>
      <c r="W60" s="168"/>
      <c r="X60" s="168"/>
      <c r="Y60" s="168"/>
      <c r="Z60" s="168"/>
      <c r="AA60" s="168"/>
      <c r="AB60" s="93"/>
      <c r="AC60" s="174">
        <f t="shared" si="13"/>
        <v>0</v>
      </c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175">
        <f t="shared" si="14"/>
        <v>0</v>
      </c>
      <c r="AT60" s="174">
        <f t="shared" si="15"/>
        <v>0</v>
      </c>
      <c r="AU60" s="174">
        <f t="shared" si="16"/>
        <v>0</v>
      </c>
      <c r="AV60" s="99"/>
      <c r="AW60" s="106"/>
      <c r="AX60" s="106"/>
      <c r="AY60" s="106"/>
      <c r="AZ60" s="106"/>
      <c r="BA60" s="174">
        <f t="shared" si="17"/>
        <v>0</v>
      </c>
      <c r="BB60" s="178"/>
      <c r="BC60" s="180"/>
      <c r="BD60" s="163" t="str">
        <f t="shared" si="18"/>
        <v>正确</v>
      </c>
    </row>
    <row r="61" s="6" customFormat="1" ht="33" customHeight="1" spans="1:56">
      <c r="A61" s="59">
        <f t="shared" si="10"/>
        <v>57</v>
      </c>
      <c r="B61" s="60"/>
      <c r="C61" s="47"/>
      <c r="D61" s="154"/>
      <c r="E61" s="60"/>
      <c r="F61" s="125">
        <f t="shared" si="11"/>
        <v>30</v>
      </c>
      <c r="G61" s="57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12"/>
        <v>0</v>
      </c>
      <c r="T61" s="170"/>
      <c r="U61" s="80"/>
      <c r="V61" s="167"/>
      <c r="W61" s="168"/>
      <c r="X61" s="168"/>
      <c r="Y61" s="168"/>
      <c r="Z61" s="168"/>
      <c r="AA61" s="168"/>
      <c r="AB61" s="93"/>
      <c r="AC61" s="174">
        <f t="shared" si="13"/>
        <v>0</v>
      </c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175">
        <f t="shared" si="14"/>
        <v>0</v>
      </c>
      <c r="AT61" s="174">
        <f t="shared" si="15"/>
        <v>0</v>
      </c>
      <c r="AU61" s="174">
        <f t="shared" si="16"/>
        <v>0</v>
      </c>
      <c r="AV61" s="99"/>
      <c r="AW61" s="106"/>
      <c r="AX61" s="106"/>
      <c r="AY61" s="106"/>
      <c r="AZ61" s="106"/>
      <c r="BA61" s="174">
        <f t="shared" si="17"/>
        <v>0</v>
      </c>
      <c r="BB61" s="178"/>
      <c r="BC61" s="180"/>
      <c r="BD61" s="163" t="str">
        <f t="shared" si="18"/>
        <v>正确</v>
      </c>
    </row>
    <row r="62" s="6" customFormat="1" ht="33" customHeight="1" spans="1:56">
      <c r="A62" s="59">
        <f t="shared" si="10"/>
        <v>58</v>
      </c>
      <c r="B62" s="60"/>
      <c r="C62" s="47"/>
      <c r="D62" s="154"/>
      <c r="E62" s="60"/>
      <c r="F62" s="125">
        <f t="shared" si="11"/>
        <v>30</v>
      </c>
      <c r="G62" s="57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64">
        <f t="shared" si="12"/>
        <v>0</v>
      </c>
      <c r="T62" s="170"/>
      <c r="U62" s="80"/>
      <c r="V62" s="167"/>
      <c r="W62" s="168"/>
      <c r="X62" s="168"/>
      <c r="Y62" s="168"/>
      <c r="Z62" s="168"/>
      <c r="AA62" s="168"/>
      <c r="AB62" s="93"/>
      <c r="AC62" s="174">
        <f t="shared" si="13"/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175">
        <f t="shared" si="14"/>
        <v>0</v>
      </c>
      <c r="AT62" s="174">
        <f t="shared" si="15"/>
        <v>0</v>
      </c>
      <c r="AU62" s="174">
        <f t="shared" si="16"/>
        <v>0</v>
      </c>
      <c r="AV62" s="99"/>
      <c r="AW62" s="106"/>
      <c r="AX62" s="106"/>
      <c r="AY62" s="106"/>
      <c r="AZ62" s="106"/>
      <c r="BA62" s="174">
        <f t="shared" si="17"/>
        <v>0</v>
      </c>
      <c r="BB62" s="178"/>
      <c r="BC62" s="180"/>
      <c r="BD62" s="163" t="str">
        <f t="shared" si="18"/>
        <v>正确</v>
      </c>
    </row>
    <row r="63" s="6" customFormat="1" ht="33" customHeight="1" spans="1:56">
      <c r="A63" s="59">
        <f t="shared" si="10"/>
        <v>59</v>
      </c>
      <c r="B63" s="60"/>
      <c r="C63" s="47"/>
      <c r="D63" s="154"/>
      <c r="E63" s="60"/>
      <c r="F63" s="125">
        <f t="shared" si="11"/>
        <v>30</v>
      </c>
      <c r="G63" s="57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12"/>
        <v>0</v>
      </c>
      <c r="T63" s="170"/>
      <c r="U63" s="80"/>
      <c r="V63" s="167"/>
      <c r="W63" s="168"/>
      <c r="X63" s="168"/>
      <c r="Y63" s="168"/>
      <c r="Z63" s="168"/>
      <c r="AA63" s="168"/>
      <c r="AB63" s="93"/>
      <c r="AC63" s="174">
        <f t="shared" si="13"/>
        <v>0</v>
      </c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175">
        <f t="shared" si="14"/>
        <v>0</v>
      </c>
      <c r="AT63" s="174">
        <f t="shared" si="15"/>
        <v>0</v>
      </c>
      <c r="AU63" s="174">
        <f t="shared" si="16"/>
        <v>0</v>
      </c>
      <c r="AV63" s="99"/>
      <c r="AW63" s="106"/>
      <c r="AX63" s="106"/>
      <c r="AY63" s="106"/>
      <c r="AZ63" s="106"/>
      <c r="BA63" s="174">
        <f t="shared" si="17"/>
        <v>0</v>
      </c>
      <c r="BB63" s="178"/>
      <c r="BC63" s="180"/>
      <c r="BD63" s="163" t="str">
        <f t="shared" si="18"/>
        <v>正确</v>
      </c>
    </row>
    <row r="64" s="6" customFormat="1" ht="33" customHeight="1" spans="1:56">
      <c r="A64" s="59">
        <f t="shared" si="10"/>
        <v>60</v>
      </c>
      <c r="B64" s="60"/>
      <c r="C64" s="47"/>
      <c r="D64" s="154"/>
      <c r="E64" s="60"/>
      <c r="F64" s="125">
        <f t="shared" si="11"/>
        <v>30</v>
      </c>
      <c r="G64" s="57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64">
        <f t="shared" si="12"/>
        <v>0</v>
      </c>
      <c r="T64" s="170"/>
      <c r="U64" s="80"/>
      <c r="V64" s="167"/>
      <c r="W64" s="168"/>
      <c r="X64" s="168"/>
      <c r="Y64" s="168"/>
      <c r="Z64" s="168"/>
      <c r="AA64" s="168"/>
      <c r="AB64" s="93"/>
      <c r="AC64" s="174">
        <f t="shared" si="13"/>
        <v>0</v>
      </c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175">
        <f t="shared" si="14"/>
        <v>0</v>
      </c>
      <c r="AT64" s="174">
        <f t="shared" si="15"/>
        <v>0</v>
      </c>
      <c r="AU64" s="174">
        <f t="shared" si="16"/>
        <v>0</v>
      </c>
      <c r="AV64" s="99"/>
      <c r="AW64" s="106"/>
      <c r="AX64" s="106"/>
      <c r="AY64" s="106"/>
      <c r="AZ64" s="106"/>
      <c r="BA64" s="174">
        <f t="shared" si="17"/>
        <v>0</v>
      </c>
      <c r="BB64" s="178"/>
      <c r="BC64" s="180"/>
      <c r="BD64" s="163" t="str">
        <f t="shared" si="18"/>
        <v>正确</v>
      </c>
    </row>
    <row r="65" s="6" customFormat="1" ht="33" customHeight="1" spans="1:56">
      <c r="A65" s="59">
        <f t="shared" si="10"/>
        <v>61</v>
      </c>
      <c r="B65" s="60"/>
      <c r="C65" s="47"/>
      <c r="D65" s="154"/>
      <c r="E65" s="60"/>
      <c r="F65" s="125">
        <f t="shared" si="11"/>
        <v>30</v>
      </c>
      <c r="G65" s="57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12"/>
        <v>0</v>
      </c>
      <c r="T65" s="170"/>
      <c r="U65" s="80"/>
      <c r="V65" s="167"/>
      <c r="W65" s="168"/>
      <c r="X65" s="168"/>
      <c r="Y65" s="168"/>
      <c r="Z65" s="168"/>
      <c r="AA65" s="168"/>
      <c r="AB65" s="93"/>
      <c r="AC65" s="174">
        <f t="shared" si="13"/>
        <v>0</v>
      </c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175">
        <f t="shared" si="14"/>
        <v>0</v>
      </c>
      <c r="AT65" s="174">
        <f t="shared" si="15"/>
        <v>0</v>
      </c>
      <c r="AU65" s="174">
        <f t="shared" si="16"/>
        <v>0</v>
      </c>
      <c r="AV65" s="99"/>
      <c r="AW65" s="106"/>
      <c r="AX65" s="106"/>
      <c r="AY65" s="106"/>
      <c r="AZ65" s="106"/>
      <c r="BA65" s="174">
        <f t="shared" si="17"/>
        <v>0</v>
      </c>
      <c r="BB65" s="178"/>
      <c r="BC65" s="180"/>
      <c r="BD65" s="163" t="str">
        <f t="shared" si="18"/>
        <v>正确</v>
      </c>
    </row>
    <row r="66" s="6" customFormat="1" ht="33" customHeight="1" spans="1:56">
      <c r="A66" s="59">
        <f t="shared" si="10"/>
        <v>62</v>
      </c>
      <c r="B66" s="60"/>
      <c r="C66" s="47"/>
      <c r="D66" s="154"/>
      <c r="E66" s="60"/>
      <c r="F66" s="125">
        <f t="shared" si="11"/>
        <v>30</v>
      </c>
      <c r="G66" s="57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12"/>
        <v>0</v>
      </c>
      <c r="T66" s="170"/>
      <c r="U66" s="80"/>
      <c r="V66" s="167"/>
      <c r="W66" s="168"/>
      <c r="X66" s="168"/>
      <c r="Y66" s="168"/>
      <c r="Z66" s="168"/>
      <c r="AA66" s="168"/>
      <c r="AB66" s="93"/>
      <c r="AC66" s="174">
        <f t="shared" si="13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175">
        <f t="shared" si="14"/>
        <v>0</v>
      </c>
      <c r="AT66" s="174">
        <f t="shared" si="15"/>
        <v>0</v>
      </c>
      <c r="AU66" s="174">
        <f t="shared" si="16"/>
        <v>0</v>
      </c>
      <c r="AV66" s="99"/>
      <c r="AW66" s="106"/>
      <c r="AX66" s="106"/>
      <c r="AY66" s="106"/>
      <c r="AZ66" s="106"/>
      <c r="BA66" s="174">
        <f t="shared" si="17"/>
        <v>0</v>
      </c>
      <c r="BB66" s="178"/>
      <c r="BC66" s="180"/>
      <c r="BD66" s="163" t="str">
        <f t="shared" si="18"/>
        <v>正确</v>
      </c>
    </row>
    <row r="67" s="6" customFormat="1" ht="33" customHeight="1" spans="1:56">
      <c r="A67" s="59">
        <f t="shared" ref="A67:A130" si="19">ROW()-4</f>
        <v>63</v>
      </c>
      <c r="B67" s="60"/>
      <c r="C67" s="47"/>
      <c r="D67" s="154"/>
      <c r="E67" s="60"/>
      <c r="F67" s="125">
        <f t="shared" ref="F67:F130" si="20">IF($C$2-D67+1&lt;$E$2,$C$2-D67+1,$E$2)</f>
        <v>30</v>
      </c>
      <c r="G67" s="57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ref="S67:S130" si="21">P67+Q67-R67</f>
        <v>0</v>
      </c>
      <c r="T67" s="170"/>
      <c r="U67" s="80"/>
      <c r="V67" s="167"/>
      <c r="W67" s="168"/>
      <c r="X67" s="168"/>
      <c r="Y67" s="168"/>
      <c r="Z67" s="168"/>
      <c r="AA67" s="168"/>
      <c r="AB67" s="93"/>
      <c r="AC67" s="174">
        <f t="shared" ref="AC67:AC130" si="22">IF(G67="是",30,0)</f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175">
        <f t="shared" ref="AS67:AS130" si="23">IFERROR(U67/$E$2*2*H67+I67*2,0)</f>
        <v>0</v>
      </c>
      <c r="AT67" s="174">
        <f t="shared" ref="AT67:AT130" si="24">IFERROR(U67/$E$2*(J67+K67*0.2+L67+M67*0.5),0)</f>
        <v>0</v>
      </c>
      <c r="AU67" s="174">
        <f t="shared" ref="AU67:AU130" si="25">ROUND(SUM(V67:AP67)-SUM(AQ67:AT67),2)</f>
        <v>0</v>
      </c>
      <c r="AV67" s="99"/>
      <c r="AW67" s="106"/>
      <c r="AX67" s="106"/>
      <c r="AY67" s="106"/>
      <c r="AZ67" s="106"/>
      <c r="BA67" s="174">
        <f t="shared" ref="BA67:BA130" si="26">ROUND(AU67-SUM(AV67:AZ67),2)</f>
        <v>0</v>
      </c>
      <c r="BB67" s="178"/>
      <c r="BC67" s="180"/>
      <c r="BD67" s="163" t="str">
        <f t="shared" ref="BD67:BD130" si="27">IF(U67-SUM(V67:AB67)=0,"正确","错误")</f>
        <v>正确</v>
      </c>
    </row>
    <row r="68" s="6" customFormat="1" ht="33" customHeight="1" spans="1:56">
      <c r="A68" s="59">
        <f t="shared" si="19"/>
        <v>64</v>
      </c>
      <c r="B68" s="60"/>
      <c r="C68" s="47"/>
      <c r="D68" s="154"/>
      <c r="E68" s="60"/>
      <c r="F68" s="125">
        <f t="shared" si="20"/>
        <v>30</v>
      </c>
      <c r="G68" s="57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si="21"/>
        <v>0</v>
      </c>
      <c r="T68" s="170"/>
      <c r="U68" s="80"/>
      <c r="V68" s="167"/>
      <c r="W68" s="168"/>
      <c r="X68" s="168"/>
      <c r="Y68" s="168"/>
      <c r="Z68" s="168"/>
      <c r="AA68" s="168"/>
      <c r="AB68" s="93"/>
      <c r="AC68" s="174">
        <f t="shared" si="22"/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175">
        <f t="shared" si="23"/>
        <v>0</v>
      </c>
      <c r="AT68" s="174">
        <f t="shared" si="24"/>
        <v>0</v>
      </c>
      <c r="AU68" s="174">
        <f t="shared" si="25"/>
        <v>0</v>
      </c>
      <c r="AV68" s="99"/>
      <c r="AW68" s="106"/>
      <c r="AX68" s="106"/>
      <c r="AY68" s="106"/>
      <c r="AZ68" s="106"/>
      <c r="BA68" s="174">
        <f t="shared" si="26"/>
        <v>0</v>
      </c>
      <c r="BB68" s="178"/>
      <c r="BC68" s="180"/>
      <c r="BD68" s="163" t="str">
        <f t="shared" si="27"/>
        <v>正确</v>
      </c>
    </row>
    <row r="69" s="6" customFormat="1" ht="33" customHeight="1" spans="1:56">
      <c r="A69" s="59">
        <f t="shared" si="19"/>
        <v>65</v>
      </c>
      <c r="B69" s="60"/>
      <c r="C69" s="47"/>
      <c r="D69" s="154"/>
      <c r="E69" s="60"/>
      <c r="F69" s="125">
        <f t="shared" si="20"/>
        <v>30</v>
      </c>
      <c r="G69" s="57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si="21"/>
        <v>0</v>
      </c>
      <c r="T69" s="170"/>
      <c r="U69" s="80"/>
      <c r="V69" s="167"/>
      <c r="W69" s="168"/>
      <c r="X69" s="168"/>
      <c r="Y69" s="168"/>
      <c r="Z69" s="168"/>
      <c r="AA69" s="168"/>
      <c r="AB69" s="93"/>
      <c r="AC69" s="174">
        <f t="shared" si="22"/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175">
        <f t="shared" si="23"/>
        <v>0</v>
      </c>
      <c r="AT69" s="174">
        <f t="shared" si="24"/>
        <v>0</v>
      </c>
      <c r="AU69" s="174">
        <f t="shared" si="25"/>
        <v>0</v>
      </c>
      <c r="AV69" s="99"/>
      <c r="AW69" s="106"/>
      <c r="AX69" s="106"/>
      <c r="AY69" s="106"/>
      <c r="AZ69" s="106"/>
      <c r="BA69" s="174">
        <f t="shared" si="26"/>
        <v>0</v>
      </c>
      <c r="BB69" s="178"/>
      <c r="BC69" s="180"/>
      <c r="BD69" s="163" t="str">
        <f t="shared" si="27"/>
        <v>正确</v>
      </c>
    </row>
    <row r="70" s="6" customFormat="1" ht="33" customHeight="1" spans="1:56">
      <c r="A70" s="59">
        <f t="shared" si="19"/>
        <v>66</v>
      </c>
      <c r="B70" s="60"/>
      <c r="C70" s="47"/>
      <c r="D70" s="154"/>
      <c r="E70" s="60"/>
      <c r="F70" s="125">
        <f t="shared" si="20"/>
        <v>30</v>
      </c>
      <c r="G70" s="57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21"/>
        <v>0</v>
      </c>
      <c r="T70" s="170"/>
      <c r="U70" s="80"/>
      <c r="V70" s="167"/>
      <c r="W70" s="168"/>
      <c r="X70" s="168"/>
      <c r="Y70" s="168"/>
      <c r="Z70" s="168"/>
      <c r="AA70" s="168"/>
      <c r="AB70" s="93"/>
      <c r="AC70" s="174">
        <f t="shared" si="22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175">
        <f t="shared" si="23"/>
        <v>0</v>
      </c>
      <c r="AT70" s="174">
        <f t="shared" si="24"/>
        <v>0</v>
      </c>
      <c r="AU70" s="174">
        <f t="shared" si="25"/>
        <v>0</v>
      </c>
      <c r="AV70" s="99"/>
      <c r="AW70" s="106"/>
      <c r="AX70" s="106"/>
      <c r="AY70" s="106"/>
      <c r="AZ70" s="106"/>
      <c r="BA70" s="174">
        <f t="shared" si="26"/>
        <v>0</v>
      </c>
      <c r="BB70" s="178"/>
      <c r="BC70" s="180"/>
      <c r="BD70" s="163" t="str">
        <f t="shared" si="27"/>
        <v>正确</v>
      </c>
    </row>
    <row r="71" s="6" customFormat="1" ht="33" customHeight="1" spans="1:56">
      <c r="A71" s="59">
        <f t="shared" si="19"/>
        <v>67</v>
      </c>
      <c r="B71" s="60"/>
      <c r="C71" s="47"/>
      <c r="D71" s="154"/>
      <c r="E71" s="60"/>
      <c r="F71" s="125">
        <f t="shared" si="20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21"/>
        <v>0</v>
      </c>
      <c r="T71" s="170"/>
      <c r="U71" s="80"/>
      <c r="V71" s="167"/>
      <c r="W71" s="168"/>
      <c r="X71" s="168"/>
      <c r="Y71" s="168"/>
      <c r="Z71" s="168"/>
      <c r="AA71" s="168"/>
      <c r="AB71" s="93"/>
      <c r="AC71" s="174">
        <f t="shared" si="22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23"/>
        <v>0</v>
      </c>
      <c r="AT71" s="174">
        <f t="shared" si="24"/>
        <v>0</v>
      </c>
      <c r="AU71" s="174">
        <f t="shared" si="25"/>
        <v>0</v>
      </c>
      <c r="AV71" s="99"/>
      <c r="AW71" s="106"/>
      <c r="AX71" s="106"/>
      <c r="AY71" s="106"/>
      <c r="AZ71" s="106"/>
      <c r="BA71" s="174">
        <f t="shared" si="26"/>
        <v>0</v>
      </c>
      <c r="BB71" s="178"/>
      <c r="BC71" s="180"/>
      <c r="BD71" s="163" t="str">
        <f t="shared" si="27"/>
        <v>正确</v>
      </c>
    </row>
    <row r="72" s="6" customFormat="1" ht="33" customHeight="1" spans="1:56">
      <c r="A72" s="59">
        <f t="shared" si="19"/>
        <v>68</v>
      </c>
      <c r="B72" s="60"/>
      <c r="C72" s="47"/>
      <c r="D72" s="154"/>
      <c r="E72" s="60"/>
      <c r="F72" s="125">
        <f t="shared" si="20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21"/>
        <v>0</v>
      </c>
      <c r="T72" s="170"/>
      <c r="U72" s="80"/>
      <c r="V72" s="167"/>
      <c r="W72" s="168"/>
      <c r="X72" s="168"/>
      <c r="Y72" s="168"/>
      <c r="Z72" s="168"/>
      <c r="AA72" s="168"/>
      <c r="AB72" s="93"/>
      <c r="AC72" s="174">
        <f t="shared" si="22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23"/>
        <v>0</v>
      </c>
      <c r="AT72" s="174">
        <f t="shared" si="24"/>
        <v>0</v>
      </c>
      <c r="AU72" s="174">
        <f t="shared" si="25"/>
        <v>0</v>
      </c>
      <c r="AV72" s="99"/>
      <c r="AW72" s="106"/>
      <c r="AX72" s="106"/>
      <c r="AY72" s="106"/>
      <c r="AZ72" s="106"/>
      <c r="BA72" s="174">
        <f t="shared" si="26"/>
        <v>0</v>
      </c>
      <c r="BB72" s="178"/>
      <c r="BC72" s="180"/>
      <c r="BD72" s="163" t="str">
        <f t="shared" si="27"/>
        <v>正确</v>
      </c>
    </row>
    <row r="73" s="6" customFormat="1" ht="33" customHeight="1" spans="1:56">
      <c r="A73" s="59">
        <f t="shared" si="19"/>
        <v>69</v>
      </c>
      <c r="B73" s="60"/>
      <c r="C73" s="47"/>
      <c r="D73" s="154"/>
      <c r="E73" s="60"/>
      <c r="F73" s="125">
        <f t="shared" si="20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21"/>
        <v>0</v>
      </c>
      <c r="T73" s="170"/>
      <c r="U73" s="80"/>
      <c r="V73" s="167"/>
      <c r="W73" s="168"/>
      <c r="X73" s="168"/>
      <c r="Y73" s="168"/>
      <c r="Z73" s="168"/>
      <c r="AA73" s="168"/>
      <c r="AB73" s="93"/>
      <c r="AC73" s="174">
        <f t="shared" si="22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23"/>
        <v>0</v>
      </c>
      <c r="AT73" s="174">
        <f t="shared" si="24"/>
        <v>0</v>
      </c>
      <c r="AU73" s="174">
        <f t="shared" si="25"/>
        <v>0</v>
      </c>
      <c r="AV73" s="99"/>
      <c r="AW73" s="106"/>
      <c r="AX73" s="106"/>
      <c r="AY73" s="106"/>
      <c r="AZ73" s="106"/>
      <c r="BA73" s="174">
        <f t="shared" si="26"/>
        <v>0</v>
      </c>
      <c r="BB73" s="178"/>
      <c r="BC73" s="180"/>
      <c r="BD73" s="163" t="str">
        <f t="shared" si="27"/>
        <v>正确</v>
      </c>
    </row>
    <row r="74" s="6" customFormat="1" ht="33" customHeight="1" spans="1:56">
      <c r="A74" s="59">
        <f t="shared" si="19"/>
        <v>70</v>
      </c>
      <c r="B74" s="60"/>
      <c r="C74" s="47"/>
      <c r="D74" s="154"/>
      <c r="E74" s="60"/>
      <c r="F74" s="125">
        <f t="shared" si="20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21"/>
        <v>0</v>
      </c>
      <c r="T74" s="170"/>
      <c r="U74" s="80"/>
      <c r="V74" s="167"/>
      <c r="W74" s="168"/>
      <c r="X74" s="168"/>
      <c r="Y74" s="168"/>
      <c r="Z74" s="168"/>
      <c r="AA74" s="168"/>
      <c r="AB74" s="93"/>
      <c r="AC74" s="174">
        <f t="shared" si="22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23"/>
        <v>0</v>
      </c>
      <c r="AT74" s="174">
        <f t="shared" si="24"/>
        <v>0</v>
      </c>
      <c r="AU74" s="174">
        <f t="shared" si="25"/>
        <v>0</v>
      </c>
      <c r="AV74" s="99"/>
      <c r="AW74" s="106"/>
      <c r="AX74" s="106"/>
      <c r="AY74" s="106"/>
      <c r="AZ74" s="106"/>
      <c r="BA74" s="174">
        <f t="shared" si="26"/>
        <v>0</v>
      </c>
      <c r="BB74" s="178"/>
      <c r="BC74" s="180"/>
      <c r="BD74" s="163" t="str">
        <f t="shared" si="27"/>
        <v>正确</v>
      </c>
    </row>
    <row r="75" s="6" customFormat="1" ht="33" customHeight="1" spans="1:56">
      <c r="A75" s="59">
        <f t="shared" si="19"/>
        <v>71</v>
      </c>
      <c r="B75" s="60"/>
      <c r="C75" s="47"/>
      <c r="D75" s="154"/>
      <c r="E75" s="60"/>
      <c r="F75" s="125">
        <f t="shared" si="20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21"/>
        <v>0</v>
      </c>
      <c r="T75" s="170"/>
      <c r="U75" s="80"/>
      <c r="V75" s="167"/>
      <c r="W75" s="168"/>
      <c r="X75" s="168"/>
      <c r="Y75" s="168"/>
      <c r="Z75" s="168"/>
      <c r="AA75" s="168"/>
      <c r="AB75" s="93"/>
      <c r="AC75" s="174">
        <f t="shared" si="22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23"/>
        <v>0</v>
      </c>
      <c r="AT75" s="174">
        <f t="shared" si="24"/>
        <v>0</v>
      </c>
      <c r="AU75" s="174">
        <f t="shared" si="25"/>
        <v>0</v>
      </c>
      <c r="AV75" s="99"/>
      <c r="AW75" s="106"/>
      <c r="AX75" s="106"/>
      <c r="AY75" s="106"/>
      <c r="AZ75" s="106"/>
      <c r="BA75" s="174">
        <f t="shared" si="26"/>
        <v>0</v>
      </c>
      <c r="BB75" s="178"/>
      <c r="BC75" s="180"/>
      <c r="BD75" s="163" t="str">
        <f t="shared" si="27"/>
        <v>正确</v>
      </c>
    </row>
    <row r="76" s="6" customFormat="1" ht="33" customHeight="1" spans="1:56">
      <c r="A76" s="59">
        <f t="shared" si="19"/>
        <v>72</v>
      </c>
      <c r="B76" s="60"/>
      <c r="C76" s="47"/>
      <c r="D76" s="154"/>
      <c r="E76" s="60"/>
      <c r="F76" s="125">
        <f t="shared" si="20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21"/>
        <v>0</v>
      </c>
      <c r="T76" s="170"/>
      <c r="U76" s="80"/>
      <c r="V76" s="167"/>
      <c r="W76" s="168"/>
      <c r="X76" s="168"/>
      <c r="Y76" s="168"/>
      <c r="Z76" s="168"/>
      <c r="AA76" s="168"/>
      <c r="AB76" s="93"/>
      <c r="AC76" s="174">
        <f t="shared" si="22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23"/>
        <v>0</v>
      </c>
      <c r="AT76" s="174">
        <f t="shared" si="24"/>
        <v>0</v>
      </c>
      <c r="AU76" s="174">
        <f t="shared" si="25"/>
        <v>0</v>
      </c>
      <c r="AV76" s="99"/>
      <c r="AW76" s="106"/>
      <c r="AX76" s="106"/>
      <c r="AY76" s="106"/>
      <c r="AZ76" s="106"/>
      <c r="BA76" s="174">
        <f t="shared" si="26"/>
        <v>0</v>
      </c>
      <c r="BB76" s="178"/>
      <c r="BC76" s="180"/>
      <c r="BD76" s="163" t="str">
        <f t="shared" si="27"/>
        <v>正确</v>
      </c>
    </row>
    <row r="77" s="6" customFormat="1" ht="33" customHeight="1" spans="1:56">
      <c r="A77" s="59">
        <f t="shared" si="19"/>
        <v>73</v>
      </c>
      <c r="B77" s="60"/>
      <c r="C77" s="47"/>
      <c r="D77" s="154"/>
      <c r="E77" s="60"/>
      <c r="F77" s="125">
        <f t="shared" si="20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21"/>
        <v>0</v>
      </c>
      <c r="T77" s="170"/>
      <c r="U77" s="80"/>
      <c r="V77" s="167"/>
      <c r="W77" s="168"/>
      <c r="X77" s="168"/>
      <c r="Y77" s="168"/>
      <c r="Z77" s="168"/>
      <c r="AA77" s="168"/>
      <c r="AB77" s="93"/>
      <c r="AC77" s="174">
        <f t="shared" si="22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23"/>
        <v>0</v>
      </c>
      <c r="AT77" s="174">
        <f t="shared" si="24"/>
        <v>0</v>
      </c>
      <c r="AU77" s="174">
        <f t="shared" si="25"/>
        <v>0</v>
      </c>
      <c r="AV77" s="99"/>
      <c r="AW77" s="106"/>
      <c r="AX77" s="106"/>
      <c r="AY77" s="106"/>
      <c r="AZ77" s="106"/>
      <c r="BA77" s="174">
        <f t="shared" si="26"/>
        <v>0</v>
      </c>
      <c r="BB77" s="178"/>
      <c r="BC77" s="180"/>
      <c r="BD77" s="163" t="str">
        <f t="shared" si="27"/>
        <v>正确</v>
      </c>
    </row>
    <row r="78" s="6" customFormat="1" ht="33" customHeight="1" spans="1:56">
      <c r="A78" s="59">
        <f t="shared" si="19"/>
        <v>74</v>
      </c>
      <c r="B78" s="60"/>
      <c r="C78" s="47"/>
      <c r="D78" s="154"/>
      <c r="E78" s="60"/>
      <c r="F78" s="125">
        <f t="shared" si="20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21"/>
        <v>0</v>
      </c>
      <c r="T78" s="170"/>
      <c r="U78" s="80"/>
      <c r="V78" s="167"/>
      <c r="W78" s="168"/>
      <c r="X78" s="168"/>
      <c r="Y78" s="168"/>
      <c r="Z78" s="168"/>
      <c r="AA78" s="168"/>
      <c r="AB78" s="93"/>
      <c r="AC78" s="174">
        <f t="shared" si="22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23"/>
        <v>0</v>
      </c>
      <c r="AT78" s="174">
        <f t="shared" si="24"/>
        <v>0</v>
      </c>
      <c r="AU78" s="174">
        <f t="shared" si="25"/>
        <v>0</v>
      </c>
      <c r="AV78" s="99"/>
      <c r="AW78" s="106"/>
      <c r="AX78" s="106"/>
      <c r="AY78" s="106"/>
      <c r="AZ78" s="106"/>
      <c r="BA78" s="174">
        <f t="shared" si="26"/>
        <v>0</v>
      </c>
      <c r="BB78" s="178"/>
      <c r="BC78" s="180"/>
      <c r="BD78" s="163" t="str">
        <f t="shared" si="27"/>
        <v>正确</v>
      </c>
    </row>
    <row r="79" s="6" customFormat="1" ht="33" customHeight="1" spans="1:56">
      <c r="A79" s="59">
        <f t="shared" si="19"/>
        <v>75</v>
      </c>
      <c r="B79" s="60"/>
      <c r="C79" s="47"/>
      <c r="D79" s="154"/>
      <c r="E79" s="60"/>
      <c r="F79" s="125">
        <f t="shared" si="20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21"/>
        <v>0</v>
      </c>
      <c r="T79" s="170"/>
      <c r="U79" s="80"/>
      <c r="V79" s="167"/>
      <c r="W79" s="168"/>
      <c r="X79" s="168"/>
      <c r="Y79" s="168"/>
      <c r="Z79" s="168"/>
      <c r="AA79" s="168"/>
      <c r="AB79" s="93"/>
      <c r="AC79" s="174">
        <f t="shared" si="22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23"/>
        <v>0</v>
      </c>
      <c r="AT79" s="174">
        <f t="shared" si="24"/>
        <v>0</v>
      </c>
      <c r="AU79" s="174">
        <f t="shared" si="25"/>
        <v>0</v>
      </c>
      <c r="AV79" s="99"/>
      <c r="AW79" s="106"/>
      <c r="AX79" s="106"/>
      <c r="AY79" s="106"/>
      <c r="AZ79" s="106"/>
      <c r="BA79" s="174">
        <f t="shared" si="26"/>
        <v>0</v>
      </c>
      <c r="BB79" s="178"/>
      <c r="BC79" s="180"/>
      <c r="BD79" s="163" t="str">
        <f t="shared" si="27"/>
        <v>正确</v>
      </c>
    </row>
    <row r="80" s="6" customFormat="1" ht="33" customHeight="1" spans="1:56">
      <c r="A80" s="59">
        <f t="shared" si="19"/>
        <v>76</v>
      </c>
      <c r="B80" s="60"/>
      <c r="C80" s="47"/>
      <c r="D80" s="154"/>
      <c r="E80" s="60"/>
      <c r="F80" s="125">
        <f t="shared" si="20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21"/>
        <v>0</v>
      </c>
      <c r="T80" s="170"/>
      <c r="U80" s="80"/>
      <c r="V80" s="167"/>
      <c r="W80" s="168"/>
      <c r="X80" s="168"/>
      <c r="Y80" s="168"/>
      <c r="Z80" s="168"/>
      <c r="AA80" s="168"/>
      <c r="AB80" s="93"/>
      <c r="AC80" s="174">
        <f t="shared" si="22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75">
        <f t="shared" si="23"/>
        <v>0</v>
      </c>
      <c r="AT80" s="174">
        <f t="shared" si="24"/>
        <v>0</v>
      </c>
      <c r="AU80" s="174">
        <f t="shared" si="25"/>
        <v>0</v>
      </c>
      <c r="AV80" s="99"/>
      <c r="AW80" s="106"/>
      <c r="AX80" s="106"/>
      <c r="AY80" s="106"/>
      <c r="AZ80" s="106"/>
      <c r="BA80" s="174">
        <f t="shared" si="26"/>
        <v>0</v>
      </c>
      <c r="BB80" s="178"/>
      <c r="BC80" s="180"/>
      <c r="BD80" s="163" t="str">
        <f t="shared" si="27"/>
        <v>正确</v>
      </c>
    </row>
    <row r="81" s="6" customFormat="1" ht="33" customHeight="1" spans="1:56">
      <c r="A81" s="59">
        <f t="shared" si="19"/>
        <v>77</v>
      </c>
      <c r="B81" s="60"/>
      <c r="C81" s="47"/>
      <c r="D81" s="154"/>
      <c r="E81" s="60"/>
      <c r="F81" s="125">
        <f t="shared" si="20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21"/>
        <v>0</v>
      </c>
      <c r="T81" s="170"/>
      <c r="U81" s="80"/>
      <c r="V81" s="167"/>
      <c r="W81" s="168"/>
      <c r="X81" s="168"/>
      <c r="Y81" s="168"/>
      <c r="Z81" s="168"/>
      <c r="AA81" s="168"/>
      <c r="AB81" s="93"/>
      <c r="AC81" s="174">
        <f t="shared" si="22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23"/>
        <v>0</v>
      </c>
      <c r="AT81" s="174">
        <f t="shared" si="24"/>
        <v>0</v>
      </c>
      <c r="AU81" s="174">
        <f t="shared" si="25"/>
        <v>0</v>
      </c>
      <c r="AV81" s="99"/>
      <c r="AW81" s="106"/>
      <c r="AX81" s="106"/>
      <c r="AY81" s="106"/>
      <c r="AZ81" s="106"/>
      <c r="BA81" s="174">
        <f t="shared" si="26"/>
        <v>0</v>
      </c>
      <c r="BB81" s="178"/>
      <c r="BC81" s="180"/>
      <c r="BD81" s="163" t="str">
        <f t="shared" si="27"/>
        <v>正确</v>
      </c>
    </row>
    <row r="82" s="6" customFormat="1" ht="33" customHeight="1" spans="1:56">
      <c r="A82" s="59">
        <f t="shared" si="19"/>
        <v>78</v>
      </c>
      <c r="B82" s="60"/>
      <c r="C82" s="47"/>
      <c r="D82" s="154"/>
      <c r="E82" s="60"/>
      <c r="F82" s="125">
        <f t="shared" si="20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21"/>
        <v>0</v>
      </c>
      <c r="T82" s="170"/>
      <c r="U82" s="80"/>
      <c r="V82" s="167"/>
      <c r="W82" s="168"/>
      <c r="X82" s="168"/>
      <c r="Y82" s="168"/>
      <c r="Z82" s="168"/>
      <c r="AA82" s="168"/>
      <c r="AB82" s="93"/>
      <c r="AC82" s="174">
        <f t="shared" si="22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23"/>
        <v>0</v>
      </c>
      <c r="AT82" s="174">
        <f t="shared" si="24"/>
        <v>0</v>
      </c>
      <c r="AU82" s="174">
        <f t="shared" si="25"/>
        <v>0</v>
      </c>
      <c r="AV82" s="99"/>
      <c r="AW82" s="106"/>
      <c r="AX82" s="106"/>
      <c r="AY82" s="106"/>
      <c r="AZ82" s="106"/>
      <c r="BA82" s="174">
        <f t="shared" si="26"/>
        <v>0</v>
      </c>
      <c r="BB82" s="178"/>
      <c r="BC82" s="180"/>
      <c r="BD82" s="163" t="str">
        <f t="shared" si="27"/>
        <v>正确</v>
      </c>
    </row>
    <row r="83" s="6" customFormat="1" ht="33" customHeight="1" spans="1:56">
      <c r="A83" s="59">
        <f t="shared" si="19"/>
        <v>79</v>
      </c>
      <c r="B83" s="60"/>
      <c r="C83" s="47"/>
      <c r="D83" s="154"/>
      <c r="E83" s="60"/>
      <c r="F83" s="125">
        <f t="shared" si="20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21"/>
        <v>0</v>
      </c>
      <c r="T83" s="170"/>
      <c r="U83" s="80"/>
      <c r="V83" s="167"/>
      <c r="W83" s="168"/>
      <c r="X83" s="168"/>
      <c r="Y83" s="168"/>
      <c r="Z83" s="168"/>
      <c r="AA83" s="168"/>
      <c r="AB83" s="93"/>
      <c r="AC83" s="174">
        <f t="shared" si="22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23"/>
        <v>0</v>
      </c>
      <c r="AT83" s="174">
        <f t="shared" si="24"/>
        <v>0</v>
      </c>
      <c r="AU83" s="174">
        <f t="shared" si="25"/>
        <v>0</v>
      </c>
      <c r="AV83" s="99"/>
      <c r="AW83" s="106"/>
      <c r="AX83" s="106"/>
      <c r="AY83" s="106"/>
      <c r="AZ83" s="106"/>
      <c r="BA83" s="174">
        <f t="shared" si="26"/>
        <v>0</v>
      </c>
      <c r="BB83" s="178"/>
      <c r="BC83" s="180"/>
      <c r="BD83" s="163" t="str">
        <f t="shared" si="27"/>
        <v>正确</v>
      </c>
    </row>
    <row r="84" s="6" customFormat="1" ht="33" customHeight="1" spans="1:56">
      <c r="A84" s="59">
        <f t="shared" si="19"/>
        <v>80</v>
      </c>
      <c r="B84" s="60"/>
      <c r="C84" s="47"/>
      <c r="D84" s="154"/>
      <c r="E84" s="60"/>
      <c r="F84" s="125">
        <f t="shared" si="20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21"/>
        <v>0</v>
      </c>
      <c r="T84" s="170"/>
      <c r="U84" s="80"/>
      <c r="V84" s="167"/>
      <c r="W84" s="168"/>
      <c r="X84" s="168"/>
      <c r="Y84" s="168"/>
      <c r="Z84" s="168"/>
      <c r="AA84" s="168"/>
      <c r="AB84" s="93"/>
      <c r="AC84" s="174">
        <f t="shared" si="22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23"/>
        <v>0</v>
      </c>
      <c r="AT84" s="174">
        <f t="shared" si="24"/>
        <v>0</v>
      </c>
      <c r="AU84" s="174">
        <f t="shared" si="25"/>
        <v>0</v>
      </c>
      <c r="AV84" s="99"/>
      <c r="AW84" s="106"/>
      <c r="AX84" s="106"/>
      <c r="AY84" s="106"/>
      <c r="AZ84" s="106"/>
      <c r="BA84" s="174">
        <f t="shared" si="26"/>
        <v>0</v>
      </c>
      <c r="BB84" s="178"/>
      <c r="BC84" s="180"/>
      <c r="BD84" s="163" t="str">
        <f t="shared" si="27"/>
        <v>正确</v>
      </c>
    </row>
    <row r="85" s="6" customFormat="1" ht="33" customHeight="1" spans="1:56">
      <c r="A85" s="59">
        <f t="shared" si="19"/>
        <v>81</v>
      </c>
      <c r="B85" s="60"/>
      <c r="C85" s="47"/>
      <c r="D85" s="154"/>
      <c r="E85" s="60"/>
      <c r="F85" s="125">
        <f t="shared" si="20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21"/>
        <v>0</v>
      </c>
      <c r="T85" s="170"/>
      <c r="U85" s="80"/>
      <c r="V85" s="167"/>
      <c r="W85" s="168"/>
      <c r="X85" s="168"/>
      <c r="Y85" s="168"/>
      <c r="Z85" s="168"/>
      <c r="AA85" s="168"/>
      <c r="AB85" s="93"/>
      <c r="AC85" s="174">
        <f t="shared" si="22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23"/>
        <v>0</v>
      </c>
      <c r="AT85" s="174">
        <f t="shared" si="24"/>
        <v>0</v>
      </c>
      <c r="AU85" s="174">
        <f t="shared" si="25"/>
        <v>0</v>
      </c>
      <c r="AV85" s="99"/>
      <c r="AW85" s="106"/>
      <c r="AX85" s="106"/>
      <c r="AY85" s="106"/>
      <c r="AZ85" s="106"/>
      <c r="BA85" s="174">
        <f t="shared" si="26"/>
        <v>0</v>
      </c>
      <c r="BB85" s="178"/>
      <c r="BC85" s="180"/>
      <c r="BD85" s="163" t="str">
        <f t="shared" si="27"/>
        <v>正确</v>
      </c>
    </row>
    <row r="86" s="6" customFormat="1" ht="33" customHeight="1" spans="1:56">
      <c r="A86" s="59">
        <f t="shared" si="19"/>
        <v>82</v>
      </c>
      <c r="B86" s="60"/>
      <c r="C86" s="47"/>
      <c r="D86" s="154"/>
      <c r="E86" s="60"/>
      <c r="F86" s="125">
        <f t="shared" si="20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21"/>
        <v>0</v>
      </c>
      <c r="T86" s="170"/>
      <c r="U86" s="80"/>
      <c r="V86" s="167"/>
      <c r="W86" s="168"/>
      <c r="X86" s="168"/>
      <c r="Y86" s="168"/>
      <c r="Z86" s="168"/>
      <c r="AA86" s="168"/>
      <c r="AB86" s="93"/>
      <c r="AC86" s="174">
        <f t="shared" si="22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23"/>
        <v>0</v>
      </c>
      <c r="AT86" s="174">
        <f t="shared" si="24"/>
        <v>0</v>
      </c>
      <c r="AU86" s="174">
        <f t="shared" si="25"/>
        <v>0</v>
      </c>
      <c r="AV86" s="99"/>
      <c r="AW86" s="106"/>
      <c r="AX86" s="106"/>
      <c r="AY86" s="106"/>
      <c r="AZ86" s="106"/>
      <c r="BA86" s="174">
        <f t="shared" si="26"/>
        <v>0</v>
      </c>
      <c r="BB86" s="178"/>
      <c r="BC86" s="180"/>
      <c r="BD86" s="163" t="str">
        <f t="shared" si="27"/>
        <v>正确</v>
      </c>
    </row>
    <row r="87" s="6" customFormat="1" ht="33" customHeight="1" spans="1:56">
      <c r="A87" s="59">
        <f t="shared" si="19"/>
        <v>83</v>
      </c>
      <c r="B87" s="60"/>
      <c r="C87" s="47"/>
      <c r="D87" s="154"/>
      <c r="E87" s="60"/>
      <c r="F87" s="125">
        <f t="shared" si="20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21"/>
        <v>0</v>
      </c>
      <c r="T87" s="170"/>
      <c r="U87" s="80"/>
      <c r="V87" s="167"/>
      <c r="W87" s="168"/>
      <c r="X87" s="168"/>
      <c r="Y87" s="168"/>
      <c r="Z87" s="168"/>
      <c r="AA87" s="168"/>
      <c r="AB87" s="93"/>
      <c r="AC87" s="174">
        <f t="shared" si="22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175">
        <f t="shared" si="23"/>
        <v>0</v>
      </c>
      <c r="AT87" s="174">
        <f t="shared" si="24"/>
        <v>0</v>
      </c>
      <c r="AU87" s="174">
        <f t="shared" si="25"/>
        <v>0</v>
      </c>
      <c r="AV87" s="99"/>
      <c r="AW87" s="106"/>
      <c r="AX87" s="106"/>
      <c r="AY87" s="106"/>
      <c r="AZ87" s="106"/>
      <c r="BA87" s="174">
        <f t="shared" si="26"/>
        <v>0</v>
      </c>
      <c r="BB87" s="178"/>
      <c r="BC87" s="180"/>
      <c r="BD87" s="163" t="str">
        <f t="shared" si="27"/>
        <v>正确</v>
      </c>
    </row>
    <row r="88" s="6" customFormat="1" ht="33" customHeight="1" spans="1:56">
      <c r="A88" s="59">
        <f t="shared" si="19"/>
        <v>84</v>
      </c>
      <c r="B88" s="60"/>
      <c r="C88" s="47"/>
      <c r="D88" s="154"/>
      <c r="E88" s="60"/>
      <c r="F88" s="125">
        <f t="shared" si="20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21"/>
        <v>0</v>
      </c>
      <c r="T88" s="170"/>
      <c r="U88" s="80"/>
      <c r="V88" s="167"/>
      <c r="W88" s="168"/>
      <c r="X88" s="168"/>
      <c r="Y88" s="168"/>
      <c r="Z88" s="168"/>
      <c r="AA88" s="168"/>
      <c r="AB88" s="93"/>
      <c r="AC88" s="174">
        <f t="shared" si="22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23"/>
        <v>0</v>
      </c>
      <c r="AT88" s="174">
        <f t="shared" si="24"/>
        <v>0</v>
      </c>
      <c r="AU88" s="174">
        <f t="shared" si="25"/>
        <v>0</v>
      </c>
      <c r="AV88" s="99"/>
      <c r="AW88" s="106"/>
      <c r="AX88" s="106"/>
      <c r="AY88" s="106"/>
      <c r="AZ88" s="106"/>
      <c r="BA88" s="174">
        <f t="shared" si="26"/>
        <v>0</v>
      </c>
      <c r="BB88" s="178"/>
      <c r="BC88" s="180"/>
      <c r="BD88" s="163" t="str">
        <f t="shared" si="27"/>
        <v>正确</v>
      </c>
    </row>
    <row r="89" s="6" customFormat="1" ht="33" customHeight="1" spans="1:56">
      <c r="A89" s="59">
        <f t="shared" si="19"/>
        <v>85</v>
      </c>
      <c r="B89" s="60"/>
      <c r="C89" s="47"/>
      <c r="D89" s="154"/>
      <c r="E89" s="60"/>
      <c r="F89" s="125">
        <f t="shared" si="20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21"/>
        <v>0</v>
      </c>
      <c r="T89" s="170"/>
      <c r="U89" s="80"/>
      <c r="V89" s="167"/>
      <c r="W89" s="168"/>
      <c r="X89" s="168"/>
      <c r="Y89" s="168"/>
      <c r="Z89" s="168"/>
      <c r="AA89" s="168"/>
      <c r="AB89" s="93"/>
      <c r="AC89" s="174">
        <f t="shared" si="22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23"/>
        <v>0</v>
      </c>
      <c r="AT89" s="174">
        <f t="shared" si="24"/>
        <v>0</v>
      </c>
      <c r="AU89" s="174">
        <f t="shared" si="25"/>
        <v>0</v>
      </c>
      <c r="AV89" s="99"/>
      <c r="AW89" s="106"/>
      <c r="AX89" s="106"/>
      <c r="AY89" s="106"/>
      <c r="AZ89" s="106"/>
      <c r="BA89" s="174">
        <f t="shared" si="26"/>
        <v>0</v>
      </c>
      <c r="BB89" s="178"/>
      <c r="BC89" s="180"/>
      <c r="BD89" s="163" t="str">
        <f t="shared" si="27"/>
        <v>正确</v>
      </c>
    </row>
    <row r="90" s="6" customFormat="1" ht="33" customHeight="1" spans="1:56">
      <c r="A90" s="59">
        <f t="shared" si="19"/>
        <v>86</v>
      </c>
      <c r="B90" s="60"/>
      <c r="C90" s="47"/>
      <c r="D90" s="154"/>
      <c r="E90" s="60"/>
      <c r="F90" s="125">
        <f t="shared" si="20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21"/>
        <v>0</v>
      </c>
      <c r="T90" s="170"/>
      <c r="U90" s="80"/>
      <c r="V90" s="167"/>
      <c r="W90" s="168"/>
      <c r="X90" s="168"/>
      <c r="Y90" s="168"/>
      <c r="Z90" s="168"/>
      <c r="AA90" s="168"/>
      <c r="AB90" s="93"/>
      <c r="AC90" s="174">
        <f t="shared" si="22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23"/>
        <v>0</v>
      </c>
      <c r="AT90" s="174">
        <f t="shared" si="24"/>
        <v>0</v>
      </c>
      <c r="AU90" s="174">
        <f t="shared" si="25"/>
        <v>0</v>
      </c>
      <c r="AV90" s="99"/>
      <c r="AW90" s="106"/>
      <c r="AX90" s="106"/>
      <c r="AY90" s="106"/>
      <c r="AZ90" s="106"/>
      <c r="BA90" s="174">
        <f t="shared" si="26"/>
        <v>0</v>
      </c>
      <c r="BB90" s="178"/>
      <c r="BC90" s="180"/>
      <c r="BD90" s="163" t="str">
        <f t="shared" si="27"/>
        <v>正确</v>
      </c>
    </row>
    <row r="91" s="6" customFormat="1" ht="33" customHeight="1" spans="1:56">
      <c r="A91" s="59">
        <f t="shared" si="19"/>
        <v>87</v>
      </c>
      <c r="B91" s="60"/>
      <c r="C91" s="47"/>
      <c r="D91" s="154"/>
      <c r="E91" s="60"/>
      <c r="F91" s="125">
        <f t="shared" si="20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21"/>
        <v>0</v>
      </c>
      <c r="T91" s="170"/>
      <c r="U91" s="80"/>
      <c r="V91" s="167"/>
      <c r="W91" s="168"/>
      <c r="X91" s="168"/>
      <c r="Y91" s="168"/>
      <c r="Z91" s="168"/>
      <c r="AA91" s="168"/>
      <c r="AB91" s="93"/>
      <c r="AC91" s="174">
        <f t="shared" si="22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23"/>
        <v>0</v>
      </c>
      <c r="AT91" s="174">
        <f t="shared" si="24"/>
        <v>0</v>
      </c>
      <c r="AU91" s="174">
        <f t="shared" si="25"/>
        <v>0</v>
      </c>
      <c r="AV91" s="99"/>
      <c r="AW91" s="106"/>
      <c r="AX91" s="106"/>
      <c r="AY91" s="106"/>
      <c r="AZ91" s="106"/>
      <c r="BA91" s="174">
        <f t="shared" si="26"/>
        <v>0</v>
      </c>
      <c r="BB91" s="178"/>
      <c r="BC91" s="180"/>
      <c r="BD91" s="163" t="str">
        <f t="shared" si="27"/>
        <v>正确</v>
      </c>
    </row>
    <row r="92" s="6" customFormat="1" ht="33" customHeight="1" spans="1:56">
      <c r="A92" s="59">
        <f t="shared" si="19"/>
        <v>88</v>
      </c>
      <c r="B92" s="60"/>
      <c r="C92" s="47"/>
      <c r="D92" s="154"/>
      <c r="E92" s="60"/>
      <c r="F92" s="125">
        <f t="shared" si="20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21"/>
        <v>0</v>
      </c>
      <c r="T92" s="170"/>
      <c r="U92" s="80"/>
      <c r="V92" s="167"/>
      <c r="W92" s="168"/>
      <c r="X92" s="168"/>
      <c r="Y92" s="168"/>
      <c r="Z92" s="168"/>
      <c r="AA92" s="168"/>
      <c r="AB92" s="93"/>
      <c r="AC92" s="174">
        <f t="shared" si="22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23"/>
        <v>0</v>
      </c>
      <c r="AT92" s="174">
        <f t="shared" si="24"/>
        <v>0</v>
      </c>
      <c r="AU92" s="174">
        <f t="shared" si="25"/>
        <v>0</v>
      </c>
      <c r="AV92" s="99"/>
      <c r="AW92" s="106"/>
      <c r="AX92" s="106"/>
      <c r="AY92" s="106"/>
      <c r="AZ92" s="106"/>
      <c r="BA92" s="174">
        <f t="shared" si="26"/>
        <v>0</v>
      </c>
      <c r="BB92" s="178"/>
      <c r="BC92" s="180"/>
      <c r="BD92" s="163" t="str">
        <f t="shared" si="27"/>
        <v>正确</v>
      </c>
    </row>
    <row r="93" s="6" customFormat="1" ht="33" customHeight="1" spans="1:56">
      <c r="A93" s="59">
        <f t="shared" si="19"/>
        <v>89</v>
      </c>
      <c r="B93" s="60"/>
      <c r="C93" s="47"/>
      <c r="D93" s="154"/>
      <c r="E93" s="60"/>
      <c r="F93" s="125">
        <f t="shared" si="20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21"/>
        <v>0</v>
      </c>
      <c r="T93" s="170"/>
      <c r="U93" s="80"/>
      <c r="V93" s="167"/>
      <c r="W93" s="168"/>
      <c r="X93" s="168"/>
      <c r="Y93" s="168"/>
      <c r="Z93" s="168"/>
      <c r="AA93" s="168"/>
      <c r="AB93" s="93"/>
      <c r="AC93" s="174">
        <f t="shared" si="22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23"/>
        <v>0</v>
      </c>
      <c r="AT93" s="174">
        <f t="shared" si="24"/>
        <v>0</v>
      </c>
      <c r="AU93" s="174">
        <f t="shared" si="25"/>
        <v>0</v>
      </c>
      <c r="AV93" s="99"/>
      <c r="AW93" s="106"/>
      <c r="AX93" s="106"/>
      <c r="AY93" s="106"/>
      <c r="AZ93" s="106"/>
      <c r="BA93" s="174">
        <f t="shared" si="26"/>
        <v>0</v>
      </c>
      <c r="BB93" s="178"/>
      <c r="BC93" s="180"/>
      <c r="BD93" s="163" t="str">
        <f t="shared" si="27"/>
        <v>正确</v>
      </c>
    </row>
    <row r="94" s="6" customFormat="1" ht="33" customHeight="1" spans="1:56">
      <c r="A94" s="59">
        <f t="shared" si="19"/>
        <v>90</v>
      </c>
      <c r="B94" s="60"/>
      <c r="C94" s="47"/>
      <c r="D94" s="154"/>
      <c r="E94" s="60"/>
      <c r="F94" s="125">
        <f t="shared" si="20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21"/>
        <v>0</v>
      </c>
      <c r="T94" s="170"/>
      <c r="U94" s="80"/>
      <c r="V94" s="167"/>
      <c r="W94" s="168"/>
      <c r="X94" s="168"/>
      <c r="Y94" s="168"/>
      <c r="Z94" s="168"/>
      <c r="AA94" s="168"/>
      <c r="AB94" s="93"/>
      <c r="AC94" s="174">
        <f t="shared" si="22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23"/>
        <v>0</v>
      </c>
      <c r="AT94" s="174">
        <f t="shared" si="24"/>
        <v>0</v>
      </c>
      <c r="AU94" s="174">
        <f t="shared" si="25"/>
        <v>0</v>
      </c>
      <c r="AV94" s="99"/>
      <c r="AW94" s="106"/>
      <c r="AX94" s="106"/>
      <c r="AY94" s="106"/>
      <c r="AZ94" s="106"/>
      <c r="BA94" s="174">
        <f t="shared" si="26"/>
        <v>0</v>
      </c>
      <c r="BB94" s="178"/>
      <c r="BC94" s="180"/>
      <c r="BD94" s="163" t="str">
        <f t="shared" si="27"/>
        <v>正确</v>
      </c>
    </row>
    <row r="95" s="6" customFormat="1" ht="33" customHeight="1" spans="1:56">
      <c r="A95" s="59">
        <f t="shared" si="19"/>
        <v>91</v>
      </c>
      <c r="B95" s="60"/>
      <c r="C95" s="47"/>
      <c r="D95" s="154"/>
      <c r="E95" s="60"/>
      <c r="F95" s="125">
        <f t="shared" si="20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21"/>
        <v>0</v>
      </c>
      <c r="T95" s="170"/>
      <c r="U95" s="80"/>
      <c r="V95" s="167"/>
      <c r="W95" s="168"/>
      <c r="X95" s="168"/>
      <c r="Y95" s="168"/>
      <c r="Z95" s="168"/>
      <c r="AA95" s="168"/>
      <c r="AB95" s="93"/>
      <c r="AC95" s="174">
        <f t="shared" si="22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23"/>
        <v>0</v>
      </c>
      <c r="AT95" s="174">
        <f t="shared" si="24"/>
        <v>0</v>
      </c>
      <c r="AU95" s="174">
        <f t="shared" si="25"/>
        <v>0</v>
      </c>
      <c r="AV95" s="99"/>
      <c r="AW95" s="106"/>
      <c r="AX95" s="106"/>
      <c r="AY95" s="106"/>
      <c r="AZ95" s="106"/>
      <c r="BA95" s="174">
        <f t="shared" si="26"/>
        <v>0</v>
      </c>
      <c r="BB95" s="178"/>
      <c r="BC95" s="180"/>
      <c r="BD95" s="163" t="str">
        <f t="shared" si="27"/>
        <v>正确</v>
      </c>
    </row>
    <row r="96" s="6" customFormat="1" ht="33" customHeight="1" spans="1:56">
      <c r="A96" s="59">
        <f t="shared" si="19"/>
        <v>92</v>
      </c>
      <c r="B96" s="60"/>
      <c r="C96" s="47"/>
      <c r="D96" s="154"/>
      <c r="E96" s="60"/>
      <c r="F96" s="125">
        <f t="shared" si="20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21"/>
        <v>0</v>
      </c>
      <c r="T96" s="170"/>
      <c r="U96" s="80"/>
      <c r="V96" s="167"/>
      <c r="W96" s="168"/>
      <c r="X96" s="168"/>
      <c r="Y96" s="168"/>
      <c r="Z96" s="168"/>
      <c r="AA96" s="168"/>
      <c r="AB96" s="93"/>
      <c r="AC96" s="174">
        <f t="shared" si="22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23"/>
        <v>0</v>
      </c>
      <c r="AT96" s="174">
        <f t="shared" si="24"/>
        <v>0</v>
      </c>
      <c r="AU96" s="174">
        <f t="shared" si="25"/>
        <v>0</v>
      </c>
      <c r="AV96" s="99"/>
      <c r="AW96" s="106"/>
      <c r="AX96" s="106"/>
      <c r="AY96" s="106"/>
      <c r="AZ96" s="106"/>
      <c r="BA96" s="174">
        <f t="shared" si="26"/>
        <v>0</v>
      </c>
      <c r="BB96" s="178"/>
      <c r="BC96" s="180"/>
      <c r="BD96" s="163" t="str">
        <f t="shared" si="27"/>
        <v>正确</v>
      </c>
    </row>
    <row r="97" s="6" customFormat="1" ht="33" customHeight="1" spans="1:56">
      <c r="A97" s="59">
        <f t="shared" si="19"/>
        <v>93</v>
      </c>
      <c r="B97" s="60"/>
      <c r="C97" s="47"/>
      <c r="D97" s="154"/>
      <c r="E97" s="60"/>
      <c r="F97" s="125">
        <f t="shared" si="20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21"/>
        <v>0</v>
      </c>
      <c r="T97" s="170"/>
      <c r="U97" s="80"/>
      <c r="V97" s="167"/>
      <c r="W97" s="168"/>
      <c r="X97" s="168"/>
      <c r="Y97" s="168"/>
      <c r="Z97" s="168"/>
      <c r="AA97" s="168"/>
      <c r="AB97" s="93"/>
      <c r="AC97" s="174">
        <f t="shared" si="22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23"/>
        <v>0</v>
      </c>
      <c r="AT97" s="174">
        <f t="shared" si="24"/>
        <v>0</v>
      </c>
      <c r="AU97" s="174">
        <f t="shared" si="25"/>
        <v>0</v>
      </c>
      <c r="AV97" s="99"/>
      <c r="AW97" s="106"/>
      <c r="AX97" s="106"/>
      <c r="AY97" s="106"/>
      <c r="AZ97" s="106"/>
      <c r="BA97" s="174">
        <f t="shared" si="26"/>
        <v>0</v>
      </c>
      <c r="BB97" s="178"/>
      <c r="BC97" s="180"/>
      <c r="BD97" s="163" t="str">
        <f t="shared" si="27"/>
        <v>正确</v>
      </c>
    </row>
    <row r="98" s="6" customFormat="1" ht="33" customHeight="1" spans="1:56">
      <c r="A98" s="59">
        <f t="shared" si="19"/>
        <v>94</v>
      </c>
      <c r="B98" s="60"/>
      <c r="C98" s="47"/>
      <c r="D98" s="154"/>
      <c r="E98" s="60"/>
      <c r="F98" s="125">
        <f t="shared" si="20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21"/>
        <v>0</v>
      </c>
      <c r="T98" s="170"/>
      <c r="U98" s="80"/>
      <c r="V98" s="167"/>
      <c r="W98" s="168"/>
      <c r="X98" s="168"/>
      <c r="Y98" s="168"/>
      <c r="Z98" s="168"/>
      <c r="AA98" s="168"/>
      <c r="AB98" s="93"/>
      <c r="AC98" s="174">
        <f t="shared" si="22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23"/>
        <v>0</v>
      </c>
      <c r="AT98" s="174">
        <f t="shared" si="24"/>
        <v>0</v>
      </c>
      <c r="AU98" s="174">
        <f t="shared" si="25"/>
        <v>0</v>
      </c>
      <c r="AV98" s="99"/>
      <c r="AW98" s="106"/>
      <c r="AX98" s="106"/>
      <c r="AY98" s="106"/>
      <c r="AZ98" s="106"/>
      <c r="BA98" s="174">
        <f t="shared" si="26"/>
        <v>0</v>
      </c>
      <c r="BB98" s="178"/>
      <c r="BC98" s="180"/>
      <c r="BD98" s="163" t="str">
        <f t="shared" si="27"/>
        <v>正确</v>
      </c>
    </row>
    <row r="99" s="6" customFormat="1" ht="33" customHeight="1" spans="1:56">
      <c r="A99" s="59">
        <f t="shared" si="19"/>
        <v>95</v>
      </c>
      <c r="B99" s="60"/>
      <c r="C99" s="47"/>
      <c r="D99" s="154"/>
      <c r="E99" s="60"/>
      <c r="F99" s="125">
        <f t="shared" si="20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21"/>
        <v>0</v>
      </c>
      <c r="T99" s="170"/>
      <c r="U99" s="80"/>
      <c r="V99" s="167"/>
      <c r="W99" s="168"/>
      <c r="X99" s="168"/>
      <c r="Y99" s="168"/>
      <c r="Z99" s="168"/>
      <c r="AA99" s="168"/>
      <c r="AB99" s="93"/>
      <c r="AC99" s="174">
        <f t="shared" si="22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23"/>
        <v>0</v>
      </c>
      <c r="AT99" s="174">
        <f t="shared" si="24"/>
        <v>0</v>
      </c>
      <c r="AU99" s="174">
        <f t="shared" si="25"/>
        <v>0</v>
      </c>
      <c r="AV99" s="99"/>
      <c r="AW99" s="106"/>
      <c r="AX99" s="106"/>
      <c r="AY99" s="106"/>
      <c r="AZ99" s="106"/>
      <c r="BA99" s="174">
        <f t="shared" si="26"/>
        <v>0</v>
      </c>
      <c r="BB99" s="178"/>
      <c r="BC99" s="180"/>
      <c r="BD99" s="163" t="str">
        <f t="shared" si="27"/>
        <v>正确</v>
      </c>
    </row>
    <row r="100" s="6" customFormat="1" ht="33" customHeight="1" spans="1:56">
      <c r="A100" s="59">
        <f t="shared" si="19"/>
        <v>96</v>
      </c>
      <c r="B100" s="60"/>
      <c r="C100" s="47"/>
      <c r="D100" s="154"/>
      <c r="E100" s="60"/>
      <c r="F100" s="125">
        <f t="shared" si="20"/>
        <v>30</v>
      </c>
      <c r="G100" s="57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64">
        <f t="shared" si="21"/>
        <v>0</v>
      </c>
      <c r="T100" s="170"/>
      <c r="U100" s="80"/>
      <c r="V100" s="167"/>
      <c r="W100" s="168"/>
      <c r="X100" s="168"/>
      <c r="Y100" s="168"/>
      <c r="Z100" s="168"/>
      <c r="AA100" s="168"/>
      <c r="AB100" s="93"/>
      <c r="AC100" s="174">
        <f t="shared" si="22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23"/>
        <v>0</v>
      </c>
      <c r="AT100" s="174">
        <f t="shared" si="24"/>
        <v>0</v>
      </c>
      <c r="AU100" s="174">
        <f t="shared" si="25"/>
        <v>0</v>
      </c>
      <c r="AV100" s="99"/>
      <c r="AW100" s="106"/>
      <c r="AX100" s="106"/>
      <c r="AY100" s="106"/>
      <c r="AZ100" s="106"/>
      <c r="BA100" s="174">
        <f t="shared" si="26"/>
        <v>0</v>
      </c>
      <c r="BB100" s="178"/>
      <c r="BC100" s="180"/>
      <c r="BD100" s="163" t="str">
        <f t="shared" si="27"/>
        <v>正确</v>
      </c>
    </row>
    <row r="101" s="6" customFormat="1" ht="33" customHeight="1" spans="1:56">
      <c r="A101" s="59">
        <f t="shared" si="19"/>
        <v>97</v>
      </c>
      <c r="B101" s="60"/>
      <c r="C101" s="47"/>
      <c r="D101" s="154"/>
      <c r="E101" s="60"/>
      <c r="F101" s="125">
        <f t="shared" si="20"/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si="21"/>
        <v>0</v>
      </c>
      <c r="T101" s="170"/>
      <c r="U101" s="80"/>
      <c r="V101" s="167"/>
      <c r="W101" s="168"/>
      <c r="X101" s="168"/>
      <c r="Y101" s="168"/>
      <c r="Z101" s="168"/>
      <c r="AA101" s="168"/>
      <c r="AB101" s="93"/>
      <c r="AC101" s="174">
        <f t="shared" si="22"/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175">
        <f t="shared" si="23"/>
        <v>0</v>
      </c>
      <c r="AT101" s="174">
        <f t="shared" si="24"/>
        <v>0</v>
      </c>
      <c r="AU101" s="174">
        <f t="shared" si="25"/>
        <v>0</v>
      </c>
      <c r="AV101" s="99"/>
      <c r="AW101" s="106"/>
      <c r="AX101" s="106"/>
      <c r="AY101" s="106"/>
      <c r="AZ101" s="106"/>
      <c r="BA101" s="174">
        <f t="shared" si="26"/>
        <v>0</v>
      </c>
      <c r="BB101" s="178"/>
      <c r="BC101" s="180"/>
      <c r="BD101" s="163" t="str">
        <f t="shared" si="27"/>
        <v>正确</v>
      </c>
    </row>
    <row r="102" s="6" customFormat="1" ht="33" customHeight="1" spans="1:56">
      <c r="A102" s="59">
        <f t="shared" si="19"/>
        <v>98</v>
      </c>
      <c r="B102" s="60"/>
      <c r="C102" s="47"/>
      <c r="D102" s="154"/>
      <c r="E102" s="60"/>
      <c r="F102" s="125">
        <f t="shared" si="20"/>
        <v>30</v>
      </c>
      <c r="G102" s="57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64">
        <f t="shared" si="21"/>
        <v>0</v>
      </c>
      <c r="T102" s="170"/>
      <c r="U102" s="80"/>
      <c r="V102" s="167"/>
      <c r="W102" s="168"/>
      <c r="X102" s="168"/>
      <c r="Y102" s="168"/>
      <c r="Z102" s="168"/>
      <c r="AA102" s="168"/>
      <c r="AB102" s="93"/>
      <c r="AC102" s="174">
        <f t="shared" si="22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23"/>
        <v>0</v>
      </c>
      <c r="AT102" s="174">
        <f t="shared" si="24"/>
        <v>0</v>
      </c>
      <c r="AU102" s="174">
        <f t="shared" si="25"/>
        <v>0</v>
      </c>
      <c r="AV102" s="99"/>
      <c r="AW102" s="106"/>
      <c r="AX102" s="106"/>
      <c r="AY102" s="106"/>
      <c r="AZ102" s="106"/>
      <c r="BA102" s="174">
        <f t="shared" si="26"/>
        <v>0</v>
      </c>
      <c r="BB102" s="178"/>
      <c r="BC102" s="180"/>
      <c r="BD102" s="163" t="str">
        <f t="shared" si="27"/>
        <v>正确</v>
      </c>
    </row>
    <row r="103" s="6" customFormat="1" ht="33" customHeight="1" spans="1:56">
      <c r="A103" s="59">
        <f t="shared" si="19"/>
        <v>99</v>
      </c>
      <c r="B103" s="60"/>
      <c r="C103" s="47"/>
      <c r="D103" s="154"/>
      <c r="E103" s="60"/>
      <c r="F103" s="125">
        <f t="shared" si="20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21"/>
        <v>0</v>
      </c>
      <c r="T103" s="170"/>
      <c r="U103" s="80"/>
      <c r="V103" s="167"/>
      <c r="W103" s="168"/>
      <c r="X103" s="168"/>
      <c r="Y103" s="168"/>
      <c r="Z103" s="168"/>
      <c r="AA103" s="168"/>
      <c r="AB103" s="93"/>
      <c r="AC103" s="174">
        <f t="shared" si="22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23"/>
        <v>0</v>
      </c>
      <c r="AT103" s="174">
        <f t="shared" si="24"/>
        <v>0</v>
      </c>
      <c r="AU103" s="174">
        <f t="shared" si="25"/>
        <v>0</v>
      </c>
      <c r="AV103" s="99"/>
      <c r="AW103" s="106"/>
      <c r="AX103" s="106"/>
      <c r="AY103" s="106"/>
      <c r="AZ103" s="106"/>
      <c r="BA103" s="174">
        <f t="shared" si="26"/>
        <v>0</v>
      </c>
      <c r="BB103" s="178"/>
      <c r="BC103" s="180"/>
      <c r="BD103" s="163" t="str">
        <f t="shared" si="27"/>
        <v>正确</v>
      </c>
    </row>
    <row r="104" s="6" customFormat="1" ht="33" customHeight="1" spans="1:56">
      <c r="A104" s="59">
        <f t="shared" si="19"/>
        <v>100</v>
      </c>
      <c r="B104" s="60"/>
      <c r="C104" s="47"/>
      <c r="D104" s="154"/>
      <c r="E104" s="60"/>
      <c r="F104" s="125">
        <f t="shared" si="20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21"/>
        <v>0</v>
      </c>
      <c r="T104" s="170"/>
      <c r="U104" s="80"/>
      <c r="V104" s="167"/>
      <c r="W104" s="168"/>
      <c r="X104" s="168"/>
      <c r="Y104" s="168"/>
      <c r="Z104" s="168"/>
      <c r="AA104" s="168"/>
      <c r="AB104" s="93"/>
      <c r="AC104" s="174">
        <f t="shared" si="22"/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23"/>
        <v>0</v>
      </c>
      <c r="AT104" s="174">
        <f t="shared" si="24"/>
        <v>0</v>
      </c>
      <c r="AU104" s="174">
        <f t="shared" si="25"/>
        <v>0</v>
      </c>
      <c r="AV104" s="99"/>
      <c r="AW104" s="106"/>
      <c r="AX104" s="106"/>
      <c r="AY104" s="106"/>
      <c r="AZ104" s="106"/>
      <c r="BA104" s="174">
        <f t="shared" si="26"/>
        <v>0</v>
      </c>
      <c r="BB104" s="178"/>
      <c r="BC104" s="180"/>
      <c r="BD104" s="163" t="str">
        <f t="shared" si="27"/>
        <v>正确</v>
      </c>
    </row>
    <row r="105" s="6" customFormat="1" ht="33" customHeight="1" spans="1:56">
      <c r="A105" s="59">
        <f t="shared" si="19"/>
        <v>101</v>
      </c>
      <c r="B105" s="60"/>
      <c r="C105" s="47"/>
      <c r="D105" s="154"/>
      <c r="E105" s="60"/>
      <c r="F105" s="125">
        <f t="shared" si="20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21"/>
        <v>0</v>
      </c>
      <c r="T105" s="170"/>
      <c r="U105" s="80"/>
      <c r="V105" s="167"/>
      <c r="W105" s="168"/>
      <c r="X105" s="168"/>
      <c r="Y105" s="168"/>
      <c r="Z105" s="168"/>
      <c r="AA105" s="168"/>
      <c r="AB105" s="93"/>
      <c r="AC105" s="174">
        <f t="shared" si="22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175">
        <f t="shared" si="23"/>
        <v>0</v>
      </c>
      <c r="AT105" s="174">
        <f t="shared" si="24"/>
        <v>0</v>
      </c>
      <c r="AU105" s="174">
        <f t="shared" si="25"/>
        <v>0</v>
      </c>
      <c r="AV105" s="99"/>
      <c r="AW105" s="106"/>
      <c r="AX105" s="106"/>
      <c r="AY105" s="106"/>
      <c r="AZ105" s="106"/>
      <c r="BA105" s="174">
        <f t="shared" si="26"/>
        <v>0</v>
      </c>
      <c r="BB105" s="178"/>
      <c r="BC105" s="180"/>
      <c r="BD105" s="163" t="str">
        <f t="shared" si="27"/>
        <v>正确</v>
      </c>
    </row>
    <row r="106" s="6" customFormat="1" ht="33" customHeight="1" spans="1:56">
      <c r="A106" s="59">
        <f t="shared" si="19"/>
        <v>102</v>
      </c>
      <c r="B106" s="60"/>
      <c r="C106" s="47"/>
      <c r="D106" s="154"/>
      <c r="E106" s="60"/>
      <c r="F106" s="125">
        <f t="shared" si="20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21"/>
        <v>0</v>
      </c>
      <c r="T106" s="170"/>
      <c r="U106" s="80"/>
      <c r="V106" s="167"/>
      <c r="W106" s="168"/>
      <c r="X106" s="168"/>
      <c r="Y106" s="168"/>
      <c r="Z106" s="168"/>
      <c r="AA106" s="168"/>
      <c r="AB106" s="93"/>
      <c r="AC106" s="174">
        <f t="shared" si="22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23"/>
        <v>0</v>
      </c>
      <c r="AT106" s="174">
        <f t="shared" si="24"/>
        <v>0</v>
      </c>
      <c r="AU106" s="174">
        <f t="shared" si="25"/>
        <v>0</v>
      </c>
      <c r="AV106" s="99"/>
      <c r="AW106" s="106"/>
      <c r="AX106" s="106"/>
      <c r="AY106" s="106"/>
      <c r="AZ106" s="106"/>
      <c r="BA106" s="174">
        <f t="shared" si="26"/>
        <v>0</v>
      </c>
      <c r="BB106" s="178"/>
      <c r="BC106" s="180"/>
      <c r="BD106" s="163" t="str">
        <f t="shared" si="27"/>
        <v>正确</v>
      </c>
    </row>
    <row r="107" s="6" customFormat="1" ht="33" customHeight="1" spans="1:56">
      <c r="A107" s="59">
        <f t="shared" si="19"/>
        <v>103</v>
      </c>
      <c r="B107" s="60"/>
      <c r="C107" s="47"/>
      <c r="D107" s="154"/>
      <c r="E107" s="60"/>
      <c r="F107" s="125">
        <f t="shared" si="20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21"/>
        <v>0</v>
      </c>
      <c r="T107" s="170"/>
      <c r="U107" s="80"/>
      <c r="V107" s="167"/>
      <c r="W107" s="168"/>
      <c r="X107" s="168"/>
      <c r="Y107" s="168"/>
      <c r="Z107" s="168"/>
      <c r="AA107" s="168"/>
      <c r="AB107" s="93"/>
      <c r="AC107" s="174">
        <f t="shared" si="22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23"/>
        <v>0</v>
      </c>
      <c r="AT107" s="174">
        <f t="shared" si="24"/>
        <v>0</v>
      </c>
      <c r="AU107" s="174">
        <f t="shared" si="25"/>
        <v>0</v>
      </c>
      <c r="AV107" s="99"/>
      <c r="AW107" s="106"/>
      <c r="AX107" s="106"/>
      <c r="AY107" s="106"/>
      <c r="AZ107" s="106"/>
      <c r="BA107" s="174">
        <f t="shared" si="26"/>
        <v>0</v>
      </c>
      <c r="BB107" s="178"/>
      <c r="BC107" s="180"/>
      <c r="BD107" s="163" t="str">
        <f t="shared" si="27"/>
        <v>正确</v>
      </c>
    </row>
    <row r="108" s="6" customFormat="1" ht="33" customHeight="1" spans="1:56">
      <c r="A108" s="59">
        <f t="shared" si="19"/>
        <v>104</v>
      </c>
      <c r="B108" s="60"/>
      <c r="C108" s="47"/>
      <c r="D108" s="154"/>
      <c r="E108" s="60"/>
      <c r="F108" s="125">
        <f t="shared" si="20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21"/>
        <v>0</v>
      </c>
      <c r="T108" s="170"/>
      <c r="U108" s="80"/>
      <c r="V108" s="167"/>
      <c r="W108" s="168"/>
      <c r="X108" s="168"/>
      <c r="Y108" s="168"/>
      <c r="Z108" s="168"/>
      <c r="AA108" s="168"/>
      <c r="AB108" s="93"/>
      <c r="AC108" s="174">
        <f t="shared" si="22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23"/>
        <v>0</v>
      </c>
      <c r="AT108" s="174">
        <f t="shared" si="24"/>
        <v>0</v>
      </c>
      <c r="AU108" s="174">
        <f t="shared" si="25"/>
        <v>0</v>
      </c>
      <c r="AV108" s="99"/>
      <c r="AW108" s="106"/>
      <c r="AX108" s="106"/>
      <c r="AY108" s="106"/>
      <c r="AZ108" s="106"/>
      <c r="BA108" s="174">
        <f t="shared" si="26"/>
        <v>0</v>
      </c>
      <c r="BB108" s="178"/>
      <c r="BC108" s="180"/>
      <c r="BD108" s="163" t="str">
        <f t="shared" si="27"/>
        <v>正确</v>
      </c>
    </row>
    <row r="109" s="6" customFormat="1" ht="33" customHeight="1" spans="1:56">
      <c r="A109" s="59">
        <f t="shared" si="19"/>
        <v>105</v>
      </c>
      <c r="B109" s="60"/>
      <c r="C109" s="47"/>
      <c r="D109" s="154"/>
      <c r="E109" s="60"/>
      <c r="F109" s="125">
        <f t="shared" si="20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21"/>
        <v>0</v>
      </c>
      <c r="T109" s="170"/>
      <c r="U109" s="80"/>
      <c r="V109" s="167"/>
      <c r="W109" s="168"/>
      <c r="X109" s="168"/>
      <c r="Y109" s="168"/>
      <c r="Z109" s="168"/>
      <c r="AA109" s="168"/>
      <c r="AB109" s="93"/>
      <c r="AC109" s="174">
        <f t="shared" si="22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23"/>
        <v>0</v>
      </c>
      <c r="AT109" s="174">
        <f t="shared" si="24"/>
        <v>0</v>
      </c>
      <c r="AU109" s="174">
        <f t="shared" si="25"/>
        <v>0</v>
      </c>
      <c r="AV109" s="99"/>
      <c r="AW109" s="106"/>
      <c r="AX109" s="106"/>
      <c r="AY109" s="106"/>
      <c r="AZ109" s="106"/>
      <c r="BA109" s="174">
        <f t="shared" si="26"/>
        <v>0</v>
      </c>
      <c r="BB109" s="178"/>
      <c r="BC109" s="180"/>
      <c r="BD109" s="163" t="str">
        <f t="shared" si="27"/>
        <v>正确</v>
      </c>
    </row>
    <row r="110" s="6" customFormat="1" ht="33" customHeight="1" spans="1:56">
      <c r="A110" s="59">
        <f t="shared" si="19"/>
        <v>106</v>
      </c>
      <c r="B110" s="60"/>
      <c r="C110" s="47"/>
      <c r="D110" s="154"/>
      <c r="E110" s="60"/>
      <c r="F110" s="125">
        <f t="shared" si="20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21"/>
        <v>0</v>
      </c>
      <c r="T110" s="170"/>
      <c r="U110" s="80"/>
      <c r="V110" s="167"/>
      <c r="W110" s="168"/>
      <c r="X110" s="168"/>
      <c r="Y110" s="168"/>
      <c r="Z110" s="168"/>
      <c r="AA110" s="168"/>
      <c r="AB110" s="93"/>
      <c r="AC110" s="174">
        <f t="shared" si="22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23"/>
        <v>0</v>
      </c>
      <c r="AT110" s="174">
        <f t="shared" si="24"/>
        <v>0</v>
      </c>
      <c r="AU110" s="174">
        <f t="shared" si="25"/>
        <v>0</v>
      </c>
      <c r="AV110" s="99"/>
      <c r="AW110" s="106"/>
      <c r="AX110" s="106"/>
      <c r="AY110" s="106"/>
      <c r="AZ110" s="106"/>
      <c r="BA110" s="174">
        <f t="shared" si="26"/>
        <v>0</v>
      </c>
      <c r="BB110" s="178"/>
      <c r="BC110" s="180"/>
      <c r="BD110" s="163" t="str">
        <f t="shared" si="27"/>
        <v>正确</v>
      </c>
    </row>
    <row r="111" s="6" customFormat="1" ht="33" customHeight="1" spans="1:56">
      <c r="A111" s="59">
        <f t="shared" si="19"/>
        <v>107</v>
      </c>
      <c r="B111" s="60"/>
      <c r="C111" s="47"/>
      <c r="D111" s="154"/>
      <c r="E111" s="60"/>
      <c r="F111" s="125">
        <f t="shared" si="20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21"/>
        <v>0</v>
      </c>
      <c r="T111" s="170"/>
      <c r="U111" s="80"/>
      <c r="V111" s="167"/>
      <c r="W111" s="168"/>
      <c r="X111" s="168"/>
      <c r="Y111" s="168"/>
      <c r="Z111" s="168"/>
      <c r="AA111" s="168"/>
      <c r="AB111" s="93"/>
      <c r="AC111" s="174">
        <f t="shared" si="22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23"/>
        <v>0</v>
      </c>
      <c r="AT111" s="174">
        <f t="shared" si="24"/>
        <v>0</v>
      </c>
      <c r="AU111" s="174">
        <f t="shared" si="25"/>
        <v>0</v>
      </c>
      <c r="AV111" s="99"/>
      <c r="AW111" s="106"/>
      <c r="AX111" s="106"/>
      <c r="AY111" s="106"/>
      <c r="AZ111" s="106"/>
      <c r="BA111" s="174">
        <f t="shared" si="26"/>
        <v>0</v>
      </c>
      <c r="BB111" s="178"/>
      <c r="BC111" s="180"/>
      <c r="BD111" s="163" t="str">
        <f t="shared" si="27"/>
        <v>正确</v>
      </c>
    </row>
    <row r="112" s="6" customFormat="1" ht="33" customHeight="1" spans="1:56">
      <c r="A112" s="59">
        <f t="shared" si="19"/>
        <v>108</v>
      </c>
      <c r="B112" s="60"/>
      <c r="C112" s="47"/>
      <c r="D112" s="154"/>
      <c r="E112" s="60"/>
      <c r="F112" s="125">
        <f t="shared" si="20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21"/>
        <v>0</v>
      </c>
      <c r="T112" s="170"/>
      <c r="U112" s="80"/>
      <c r="V112" s="167"/>
      <c r="W112" s="168"/>
      <c r="X112" s="168"/>
      <c r="Y112" s="168"/>
      <c r="Z112" s="168"/>
      <c r="AA112" s="168"/>
      <c r="AB112" s="93"/>
      <c r="AC112" s="174">
        <f t="shared" si="22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23"/>
        <v>0</v>
      </c>
      <c r="AT112" s="174">
        <f t="shared" si="24"/>
        <v>0</v>
      </c>
      <c r="AU112" s="174">
        <f t="shared" si="25"/>
        <v>0</v>
      </c>
      <c r="AV112" s="99"/>
      <c r="AW112" s="106"/>
      <c r="AX112" s="106"/>
      <c r="AY112" s="106"/>
      <c r="AZ112" s="106"/>
      <c r="BA112" s="174">
        <f t="shared" si="26"/>
        <v>0</v>
      </c>
      <c r="BB112" s="178"/>
      <c r="BC112" s="180"/>
      <c r="BD112" s="163" t="str">
        <f t="shared" si="27"/>
        <v>正确</v>
      </c>
    </row>
    <row r="113" s="6" customFormat="1" ht="33" customHeight="1" spans="1:56">
      <c r="A113" s="59">
        <f t="shared" si="19"/>
        <v>109</v>
      </c>
      <c r="B113" s="60"/>
      <c r="C113" s="47"/>
      <c r="D113" s="154"/>
      <c r="E113" s="60"/>
      <c r="F113" s="125">
        <f t="shared" si="20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21"/>
        <v>0</v>
      </c>
      <c r="T113" s="170"/>
      <c r="U113" s="80"/>
      <c r="V113" s="167"/>
      <c r="W113" s="168"/>
      <c r="X113" s="168"/>
      <c r="Y113" s="168"/>
      <c r="Z113" s="168"/>
      <c r="AA113" s="168"/>
      <c r="AB113" s="93"/>
      <c r="AC113" s="174">
        <f t="shared" si="22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175">
        <f t="shared" si="23"/>
        <v>0</v>
      </c>
      <c r="AT113" s="174">
        <f t="shared" si="24"/>
        <v>0</v>
      </c>
      <c r="AU113" s="174">
        <f t="shared" si="25"/>
        <v>0</v>
      </c>
      <c r="AV113" s="99"/>
      <c r="AW113" s="106"/>
      <c r="AX113" s="106"/>
      <c r="AY113" s="106"/>
      <c r="AZ113" s="106"/>
      <c r="BA113" s="174">
        <f t="shared" si="26"/>
        <v>0</v>
      </c>
      <c r="BB113" s="178"/>
      <c r="BC113" s="180"/>
      <c r="BD113" s="163" t="str">
        <f t="shared" si="27"/>
        <v>正确</v>
      </c>
    </row>
    <row r="114" s="6" customFormat="1" ht="33" customHeight="1" spans="1:56">
      <c r="A114" s="59">
        <f t="shared" si="19"/>
        <v>110</v>
      </c>
      <c r="B114" s="60"/>
      <c r="C114" s="47"/>
      <c r="D114" s="154"/>
      <c r="E114" s="60"/>
      <c r="F114" s="125">
        <f t="shared" si="20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21"/>
        <v>0</v>
      </c>
      <c r="T114" s="170"/>
      <c r="U114" s="80"/>
      <c r="V114" s="167"/>
      <c r="W114" s="168"/>
      <c r="X114" s="168"/>
      <c r="Y114" s="168"/>
      <c r="Z114" s="168"/>
      <c r="AA114" s="168"/>
      <c r="AB114" s="93"/>
      <c r="AC114" s="174">
        <f t="shared" si="22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23"/>
        <v>0</v>
      </c>
      <c r="AT114" s="174">
        <f t="shared" si="24"/>
        <v>0</v>
      </c>
      <c r="AU114" s="174">
        <f t="shared" si="25"/>
        <v>0</v>
      </c>
      <c r="AV114" s="99"/>
      <c r="AW114" s="106"/>
      <c r="AX114" s="106"/>
      <c r="AY114" s="106"/>
      <c r="AZ114" s="106"/>
      <c r="BA114" s="174">
        <f t="shared" si="26"/>
        <v>0</v>
      </c>
      <c r="BB114" s="178"/>
      <c r="BC114" s="180"/>
      <c r="BD114" s="163" t="str">
        <f t="shared" si="27"/>
        <v>正确</v>
      </c>
    </row>
    <row r="115" s="6" customFormat="1" ht="33" customHeight="1" spans="1:56">
      <c r="A115" s="59">
        <f t="shared" si="19"/>
        <v>111</v>
      </c>
      <c r="B115" s="60"/>
      <c r="C115" s="47"/>
      <c r="D115" s="154"/>
      <c r="E115" s="60"/>
      <c r="F115" s="125">
        <f t="shared" si="20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21"/>
        <v>0</v>
      </c>
      <c r="T115" s="170"/>
      <c r="U115" s="80"/>
      <c r="V115" s="167"/>
      <c r="W115" s="168"/>
      <c r="X115" s="168"/>
      <c r="Y115" s="168"/>
      <c r="Z115" s="168"/>
      <c r="AA115" s="168"/>
      <c r="AB115" s="93"/>
      <c r="AC115" s="174">
        <f t="shared" si="22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23"/>
        <v>0</v>
      </c>
      <c r="AT115" s="174">
        <f t="shared" si="24"/>
        <v>0</v>
      </c>
      <c r="AU115" s="174">
        <f t="shared" si="25"/>
        <v>0</v>
      </c>
      <c r="AV115" s="99"/>
      <c r="AW115" s="106"/>
      <c r="AX115" s="106"/>
      <c r="AY115" s="106"/>
      <c r="AZ115" s="106"/>
      <c r="BA115" s="174">
        <f t="shared" si="26"/>
        <v>0</v>
      </c>
      <c r="BB115" s="178"/>
      <c r="BC115" s="180"/>
      <c r="BD115" s="163" t="str">
        <f t="shared" si="27"/>
        <v>正确</v>
      </c>
    </row>
    <row r="116" s="6" customFormat="1" ht="33" customHeight="1" spans="1:56">
      <c r="A116" s="59">
        <f t="shared" si="19"/>
        <v>112</v>
      </c>
      <c r="B116" s="60"/>
      <c r="C116" s="47"/>
      <c r="D116" s="154"/>
      <c r="E116" s="60"/>
      <c r="F116" s="125">
        <f t="shared" si="20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21"/>
        <v>0</v>
      </c>
      <c r="T116" s="170"/>
      <c r="U116" s="80"/>
      <c r="V116" s="167"/>
      <c r="W116" s="168"/>
      <c r="X116" s="168"/>
      <c r="Y116" s="168"/>
      <c r="Z116" s="168"/>
      <c r="AA116" s="168"/>
      <c r="AB116" s="93"/>
      <c r="AC116" s="174">
        <f t="shared" si="22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23"/>
        <v>0</v>
      </c>
      <c r="AT116" s="174">
        <f t="shared" si="24"/>
        <v>0</v>
      </c>
      <c r="AU116" s="174">
        <f t="shared" si="25"/>
        <v>0</v>
      </c>
      <c r="AV116" s="99"/>
      <c r="AW116" s="106"/>
      <c r="AX116" s="106"/>
      <c r="AY116" s="106"/>
      <c r="AZ116" s="106"/>
      <c r="BA116" s="174">
        <f t="shared" si="26"/>
        <v>0</v>
      </c>
      <c r="BB116" s="178"/>
      <c r="BC116" s="180"/>
      <c r="BD116" s="163" t="str">
        <f t="shared" si="27"/>
        <v>正确</v>
      </c>
    </row>
    <row r="117" s="6" customFormat="1" ht="33" customHeight="1" spans="1:56">
      <c r="A117" s="59">
        <f t="shared" si="19"/>
        <v>113</v>
      </c>
      <c r="B117" s="60"/>
      <c r="C117" s="47"/>
      <c r="D117" s="154"/>
      <c r="E117" s="60"/>
      <c r="F117" s="125">
        <f t="shared" si="20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21"/>
        <v>0</v>
      </c>
      <c r="T117" s="170"/>
      <c r="U117" s="80"/>
      <c r="V117" s="167"/>
      <c r="W117" s="168"/>
      <c r="X117" s="168"/>
      <c r="Y117" s="168"/>
      <c r="Z117" s="168"/>
      <c r="AA117" s="168"/>
      <c r="AB117" s="93"/>
      <c r="AC117" s="174">
        <f t="shared" si="22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175">
        <f t="shared" si="23"/>
        <v>0</v>
      </c>
      <c r="AT117" s="174">
        <f t="shared" si="24"/>
        <v>0</v>
      </c>
      <c r="AU117" s="174">
        <f t="shared" si="25"/>
        <v>0</v>
      </c>
      <c r="AV117" s="99"/>
      <c r="AW117" s="106"/>
      <c r="AX117" s="106"/>
      <c r="AY117" s="106"/>
      <c r="AZ117" s="106"/>
      <c r="BA117" s="174">
        <f t="shared" si="26"/>
        <v>0</v>
      </c>
      <c r="BB117" s="178"/>
      <c r="BC117" s="180"/>
      <c r="BD117" s="163" t="str">
        <f t="shared" si="27"/>
        <v>正确</v>
      </c>
    </row>
    <row r="118" s="6" customFormat="1" ht="33" customHeight="1" spans="1:56">
      <c r="A118" s="59">
        <f t="shared" si="19"/>
        <v>114</v>
      </c>
      <c r="B118" s="60"/>
      <c r="C118" s="47"/>
      <c r="D118" s="154"/>
      <c r="E118" s="60"/>
      <c r="F118" s="125">
        <f t="shared" si="20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21"/>
        <v>0</v>
      </c>
      <c r="T118" s="170"/>
      <c r="U118" s="80"/>
      <c r="V118" s="167"/>
      <c r="W118" s="168"/>
      <c r="X118" s="168"/>
      <c r="Y118" s="168"/>
      <c r="Z118" s="168"/>
      <c r="AA118" s="168"/>
      <c r="AB118" s="93"/>
      <c r="AC118" s="174">
        <f t="shared" si="22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23"/>
        <v>0</v>
      </c>
      <c r="AT118" s="174">
        <f t="shared" si="24"/>
        <v>0</v>
      </c>
      <c r="AU118" s="174">
        <f t="shared" si="25"/>
        <v>0</v>
      </c>
      <c r="AV118" s="99"/>
      <c r="AW118" s="106"/>
      <c r="AX118" s="106"/>
      <c r="AY118" s="106"/>
      <c r="AZ118" s="106"/>
      <c r="BA118" s="174">
        <f t="shared" si="26"/>
        <v>0</v>
      </c>
      <c r="BB118" s="178"/>
      <c r="BC118" s="180"/>
      <c r="BD118" s="163" t="str">
        <f t="shared" si="27"/>
        <v>正确</v>
      </c>
    </row>
    <row r="119" s="6" customFormat="1" ht="33" customHeight="1" spans="1:56">
      <c r="A119" s="59">
        <f t="shared" si="19"/>
        <v>115</v>
      </c>
      <c r="B119" s="60"/>
      <c r="C119" s="47"/>
      <c r="D119" s="154"/>
      <c r="E119" s="60"/>
      <c r="F119" s="125">
        <f t="shared" si="20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21"/>
        <v>0</v>
      </c>
      <c r="T119" s="170"/>
      <c r="U119" s="80"/>
      <c r="V119" s="167"/>
      <c r="W119" s="168"/>
      <c r="X119" s="168"/>
      <c r="Y119" s="168"/>
      <c r="Z119" s="168"/>
      <c r="AA119" s="168"/>
      <c r="AB119" s="93"/>
      <c r="AC119" s="174">
        <f t="shared" si="22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23"/>
        <v>0</v>
      </c>
      <c r="AT119" s="174">
        <f t="shared" si="24"/>
        <v>0</v>
      </c>
      <c r="AU119" s="174">
        <f t="shared" si="25"/>
        <v>0</v>
      </c>
      <c r="AV119" s="99"/>
      <c r="AW119" s="106"/>
      <c r="AX119" s="106"/>
      <c r="AY119" s="106"/>
      <c r="AZ119" s="106"/>
      <c r="BA119" s="174">
        <f t="shared" si="26"/>
        <v>0</v>
      </c>
      <c r="BB119" s="178"/>
      <c r="BC119" s="180"/>
      <c r="BD119" s="163" t="str">
        <f t="shared" si="27"/>
        <v>正确</v>
      </c>
    </row>
    <row r="120" s="6" customFormat="1" ht="33" customHeight="1" spans="1:56">
      <c r="A120" s="59">
        <f t="shared" si="19"/>
        <v>116</v>
      </c>
      <c r="B120" s="60"/>
      <c r="C120" s="47"/>
      <c r="D120" s="154"/>
      <c r="E120" s="60"/>
      <c r="F120" s="125">
        <f t="shared" si="20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21"/>
        <v>0</v>
      </c>
      <c r="T120" s="170"/>
      <c r="U120" s="80"/>
      <c r="V120" s="167"/>
      <c r="W120" s="168"/>
      <c r="X120" s="168"/>
      <c r="Y120" s="168"/>
      <c r="Z120" s="168"/>
      <c r="AA120" s="168"/>
      <c r="AB120" s="93"/>
      <c r="AC120" s="174">
        <f t="shared" si="22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23"/>
        <v>0</v>
      </c>
      <c r="AT120" s="174">
        <f t="shared" si="24"/>
        <v>0</v>
      </c>
      <c r="AU120" s="174">
        <f t="shared" si="25"/>
        <v>0</v>
      </c>
      <c r="AV120" s="99"/>
      <c r="AW120" s="106"/>
      <c r="AX120" s="106"/>
      <c r="AY120" s="106"/>
      <c r="AZ120" s="106"/>
      <c r="BA120" s="174">
        <f t="shared" si="26"/>
        <v>0</v>
      </c>
      <c r="BB120" s="178"/>
      <c r="BC120" s="180"/>
      <c r="BD120" s="163" t="str">
        <f t="shared" si="27"/>
        <v>正确</v>
      </c>
    </row>
    <row r="121" s="6" customFormat="1" ht="33" customHeight="1" spans="1:56">
      <c r="A121" s="59">
        <f t="shared" si="19"/>
        <v>117</v>
      </c>
      <c r="B121" s="60"/>
      <c r="C121" s="47"/>
      <c r="D121" s="154"/>
      <c r="E121" s="60"/>
      <c r="F121" s="125">
        <f t="shared" si="20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21"/>
        <v>0</v>
      </c>
      <c r="T121" s="170"/>
      <c r="U121" s="80"/>
      <c r="V121" s="167"/>
      <c r="W121" s="168"/>
      <c r="X121" s="168"/>
      <c r="Y121" s="168"/>
      <c r="Z121" s="168"/>
      <c r="AA121" s="168"/>
      <c r="AB121" s="93"/>
      <c r="AC121" s="174">
        <f t="shared" si="22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23"/>
        <v>0</v>
      </c>
      <c r="AT121" s="174">
        <f t="shared" si="24"/>
        <v>0</v>
      </c>
      <c r="AU121" s="174">
        <f t="shared" si="25"/>
        <v>0</v>
      </c>
      <c r="AV121" s="99"/>
      <c r="AW121" s="106"/>
      <c r="AX121" s="106"/>
      <c r="AY121" s="106"/>
      <c r="AZ121" s="106"/>
      <c r="BA121" s="174">
        <f t="shared" si="26"/>
        <v>0</v>
      </c>
      <c r="BB121" s="178"/>
      <c r="BC121" s="180"/>
      <c r="BD121" s="163" t="str">
        <f t="shared" si="27"/>
        <v>正确</v>
      </c>
    </row>
    <row r="122" s="6" customFormat="1" ht="33" customHeight="1" spans="1:56">
      <c r="A122" s="59">
        <f t="shared" si="19"/>
        <v>118</v>
      </c>
      <c r="B122" s="60"/>
      <c r="C122" s="47"/>
      <c r="D122" s="154"/>
      <c r="E122" s="60"/>
      <c r="F122" s="125">
        <f t="shared" si="20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21"/>
        <v>0</v>
      </c>
      <c r="T122" s="170"/>
      <c r="U122" s="80"/>
      <c r="V122" s="167"/>
      <c r="W122" s="168"/>
      <c r="X122" s="168"/>
      <c r="Y122" s="168"/>
      <c r="Z122" s="168"/>
      <c r="AA122" s="168"/>
      <c r="AB122" s="93"/>
      <c r="AC122" s="174">
        <f t="shared" si="22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23"/>
        <v>0</v>
      </c>
      <c r="AT122" s="174">
        <f t="shared" si="24"/>
        <v>0</v>
      </c>
      <c r="AU122" s="174">
        <f t="shared" si="25"/>
        <v>0</v>
      </c>
      <c r="AV122" s="99"/>
      <c r="AW122" s="106"/>
      <c r="AX122" s="106"/>
      <c r="AY122" s="106"/>
      <c r="AZ122" s="106"/>
      <c r="BA122" s="174">
        <f t="shared" si="26"/>
        <v>0</v>
      </c>
      <c r="BB122" s="178"/>
      <c r="BC122" s="180"/>
      <c r="BD122" s="163" t="str">
        <f t="shared" si="27"/>
        <v>正确</v>
      </c>
    </row>
    <row r="123" s="6" customFormat="1" ht="33" customHeight="1" spans="1:56">
      <c r="A123" s="59">
        <f t="shared" si="19"/>
        <v>119</v>
      </c>
      <c r="B123" s="60"/>
      <c r="C123" s="47"/>
      <c r="D123" s="154"/>
      <c r="E123" s="60"/>
      <c r="F123" s="125">
        <f t="shared" si="20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21"/>
        <v>0</v>
      </c>
      <c r="T123" s="170"/>
      <c r="U123" s="80"/>
      <c r="V123" s="167"/>
      <c r="W123" s="168"/>
      <c r="X123" s="168"/>
      <c r="Y123" s="168"/>
      <c r="Z123" s="168"/>
      <c r="AA123" s="168"/>
      <c r="AB123" s="93"/>
      <c r="AC123" s="174">
        <f t="shared" si="22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23"/>
        <v>0</v>
      </c>
      <c r="AT123" s="174">
        <f t="shared" si="24"/>
        <v>0</v>
      </c>
      <c r="AU123" s="174">
        <f t="shared" si="25"/>
        <v>0</v>
      </c>
      <c r="AV123" s="99"/>
      <c r="AW123" s="106"/>
      <c r="AX123" s="106"/>
      <c r="AY123" s="106"/>
      <c r="AZ123" s="106"/>
      <c r="BA123" s="174">
        <f t="shared" si="26"/>
        <v>0</v>
      </c>
      <c r="BB123" s="178"/>
      <c r="BC123" s="180"/>
      <c r="BD123" s="163" t="str">
        <f t="shared" si="27"/>
        <v>正确</v>
      </c>
    </row>
    <row r="124" s="6" customFormat="1" ht="33" customHeight="1" spans="1:56">
      <c r="A124" s="59">
        <f t="shared" si="19"/>
        <v>120</v>
      </c>
      <c r="B124" s="60"/>
      <c r="C124" s="47"/>
      <c r="D124" s="154"/>
      <c r="E124" s="60"/>
      <c r="F124" s="125">
        <f t="shared" si="20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21"/>
        <v>0</v>
      </c>
      <c r="T124" s="170"/>
      <c r="U124" s="80"/>
      <c r="V124" s="167"/>
      <c r="W124" s="168"/>
      <c r="X124" s="168"/>
      <c r="Y124" s="168"/>
      <c r="Z124" s="168"/>
      <c r="AA124" s="168"/>
      <c r="AB124" s="93"/>
      <c r="AC124" s="174">
        <f t="shared" si="22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23"/>
        <v>0</v>
      </c>
      <c r="AT124" s="174">
        <f t="shared" si="24"/>
        <v>0</v>
      </c>
      <c r="AU124" s="174">
        <f t="shared" si="25"/>
        <v>0</v>
      </c>
      <c r="AV124" s="99"/>
      <c r="AW124" s="106"/>
      <c r="AX124" s="106"/>
      <c r="AY124" s="106"/>
      <c r="AZ124" s="106"/>
      <c r="BA124" s="174">
        <f t="shared" si="26"/>
        <v>0</v>
      </c>
      <c r="BB124" s="178"/>
      <c r="BC124" s="180"/>
      <c r="BD124" s="163" t="str">
        <f t="shared" si="27"/>
        <v>正确</v>
      </c>
    </row>
    <row r="125" s="6" customFormat="1" ht="33" customHeight="1" spans="1:56">
      <c r="A125" s="59">
        <f t="shared" si="19"/>
        <v>121</v>
      </c>
      <c r="B125" s="60"/>
      <c r="C125" s="47"/>
      <c r="D125" s="154"/>
      <c r="E125" s="60"/>
      <c r="F125" s="125">
        <f t="shared" si="20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21"/>
        <v>0</v>
      </c>
      <c r="T125" s="170"/>
      <c r="U125" s="80"/>
      <c r="V125" s="167"/>
      <c r="W125" s="168"/>
      <c r="X125" s="168"/>
      <c r="Y125" s="168"/>
      <c r="Z125" s="168"/>
      <c r="AA125" s="168"/>
      <c r="AB125" s="93"/>
      <c r="AC125" s="174">
        <f t="shared" si="22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23"/>
        <v>0</v>
      </c>
      <c r="AT125" s="174">
        <f t="shared" si="24"/>
        <v>0</v>
      </c>
      <c r="AU125" s="174">
        <f t="shared" si="25"/>
        <v>0</v>
      </c>
      <c r="AV125" s="99"/>
      <c r="AW125" s="106"/>
      <c r="AX125" s="106"/>
      <c r="AY125" s="106"/>
      <c r="AZ125" s="106"/>
      <c r="BA125" s="174">
        <f t="shared" si="26"/>
        <v>0</v>
      </c>
      <c r="BB125" s="178"/>
      <c r="BC125" s="180"/>
      <c r="BD125" s="163" t="str">
        <f t="shared" si="27"/>
        <v>正确</v>
      </c>
    </row>
    <row r="126" s="6" customFormat="1" ht="33" customHeight="1" spans="1:56">
      <c r="A126" s="59">
        <f t="shared" si="19"/>
        <v>122</v>
      </c>
      <c r="B126" s="60"/>
      <c r="C126" s="47"/>
      <c r="D126" s="154"/>
      <c r="E126" s="60"/>
      <c r="F126" s="125">
        <f t="shared" si="20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21"/>
        <v>0</v>
      </c>
      <c r="T126" s="170"/>
      <c r="U126" s="80"/>
      <c r="V126" s="167"/>
      <c r="W126" s="168"/>
      <c r="X126" s="168"/>
      <c r="Y126" s="168"/>
      <c r="Z126" s="168"/>
      <c r="AA126" s="168"/>
      <c r="AB126" s="93"/>
      <c r="AC126" s="174">
        <f t="shared" si="22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23"/>
        <v>0</v>
      </c>
      <c r="AT126" s="174">
        <f t="shared" si="24"/>
        <v>0</v>
      </c>
      <c r="AU126" s="174">
        <f t="shared" si="25"/>
        <v>0</v>
      </c>
      <c r="AV126" s="99"/>
      <c r="AW126" s="106"/>
      <c r="AX126" s="106"/>
      <c r="AY126" s="106"/>
      <c r="AZ126" s="106"/>
      <c r="BA126" s="174">
        <f t="shared" si="26"/>
        <v>0</v>
      </c>
      <c r="BB126" s="178"/>
      <c r="BC126" s="180"/>
      <c r="BD126" s="163" t="str">
        <f t="shared" si="27"/>
        <v>正确</v>
      </c>
    </row>
    <row r="127" s="6" customFormat="1" ht="33" customHeight="1" spans="1:56">
      <c r="A127" s="59">
        <f t="shared" si="19"/>
        <v>123</v>
      </c>
      <c r="B127" s="60"/>
      <c r="C127" s="47"/>
      <c r="D127" s="154"/>
      <c r="E127" s="60"/>
      <c r="F127" s="125">
        <f t="shared" si="20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21"/>
        <v>0</v>
      </c>
      <c r="T127" s="170"/>
      <c r="U127" s="80"/>
      <c r="V127" s="167"/>
      <c r="W127" s="168"/>
      <c r="X127" s="168"/>
      <c r="Y127" s="168"/>
      <c r="Z127" s="168"/>
      <c r="AA127" s="168"/>
      <c r="AB127" s="93"/>
      <c r="AC127" s="174">
        <f t="shared" si="22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23"/>
        <v>0</v>
      </c>
      <c r="AT127" s="174">
        <f t="shared" si="24"/>
        <v>0</v>
      </c>
      <c r="AU127" s="174">
        <f t="shared" si="25"/>
        <v>0</v>
      </c>
      <c r="AV127" s="99"/>
      <c r="AW127" s="106"/>
      <c r="AX127" s="106"/>
      <c r="AY127" s="106"/>
      <c r="AZ127" s="106"/>
      <c r="BA127" s="174">
        <f t="shared" si="26"/>
        <v>0</v>
      </c>
      <c r="BB127" s="178"/>
      <c r="BC127" s="180"/>
      <c r="BD127" s="163" t="str">
        <f t="shared" si="27"/>
        <v>正确</v>
      </c>
    </row>
    <row r="128" s="6" customFormat="1" ht="33" customHeight="1" spans="1:56">
      <c r="A128" s="59">
        <f t="shared" si="19"/>
        <v>124</v>
      </c>
      <c r="B128" s="60"/>
      <c r="C128" s="47"/>
      <c r="D128" s="154"/>
      <c r="E128" s="60"/>
      <c r="F128" s="125">
        <f t="shared" si="20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21"/>
        <v>0</v>
      </c>
      <c r="T128" s="170"/>
      <c r="U128" s="80"/>
      <c r="V128" s="167"/>
      <c r="W128" s="168"/>
      <c r="X128" s="168"/>
      <c r="Y128" s="168"/>
      <c r="Z128" s="168"/>
      <c r="AA128" s="168"/>
      <c r="AB128" s="93"/>
      <c r="AC128" s="174">
        <f t="shared" si="22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23"/>
        <v>0</v>
      </c>
      <c r="AT128" s="174">
        <f t="shared" si="24"/>
        <v>0</v>
      </c>
      <c r="AU128" s="174">
        <f t="shared" si="25"/>
        <v>0</v>
      </c>
      <c r="AV128" s="99"/>
      <c r="AW128" s="106"/>
      <c r="AX128" s="106"/>
      <c r="AY128" s="106"/>
      <c r="AZ128" s="106"/>
      <c r="BA128" s="174">
        <f t="shared" si="26"/>
        <v>0</v>
      </c>
      <c r="BB128" s="178"/>
      <c r="BC128" s="180"/>
      <c r="BD128" s="163" t="str">
        <f t="shared" si="27"/>
        <v>正确</v>
      </c>
    </row>
    <row r="129" s="6" customFormat="1" ht="33" customHeight="1" spans="1:56">
      <c r="A129" s="59">
        <f t="shared" si="19"/>
        <v>125</v>
      </c>
      <c r="B129" s="60"/>
      <c r="C129" s="47"/>
      <c r="D129" s="154"/>
      <c r="E129" s="60"/>
      <c r="F129" s="125">
        <f t="shared" si="20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21"/>
        <v>0</v>
      </c>
      <c r="T129" s="170"/>
      <c r="U129" s="80"/>
      <c r="V129" s="167"/>
      <c r="W129" s="168"/>
      <c r="X129" s="168"/>
      <c r="Y129" s="168"/>
      <c r="Z129" s="168"/>
      <c r="AA129" s="168"/>
      <c r="AB129" s="93"/>
      <c r="AC129" s="174">
        <f t="shared" si="22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23"/>
        <v>0</v>
      </c>
      <c r="AT129" s="174">
        <f t="shared" si="24"/>
        <v>0</v>
      </c>
      <c r="AU129" s="174">
        <f t="shared" si="25"/>
        <v>0</v>
      </c>
      <c r="AV129" s="99"/>
      <c r="AW129" s="106"/>
      <c r="AX129" s="106"/>
      <c r="AY129" s="106"/>
      <c r="AZ129" s="106"/>
      <c r="BA129" s="174">
        <f t="shared" si="26"/>
        <v>0</v>
      </c>
      <c r="BB129" s="178"/>
      <c r="BC129" s="180"/>
      <c r="BD129" s="163" t="str">
        <f t="shared" si="27"/>
        <v>正确</v>
      </c>
    </row>
    <row r="130" s="6" customFormat="1" ht="33" customHeight="1" spans="1:56">
      <c r="A130" s="59">
        <f t="shared" si="19"/>
        <v>126</v>
      </c>
      <c r="B130" s="60"/>
      <c r="C130" s="47"/>
      <c r="D130" s="154"/>
      <c r="E130" s="60"/>
      <c r="F130" s="125">
        <f t="shared" si="20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21"/>
        <v>0</v>
      </c>
      <c r="T130" s="170"/>
      <c r="U130" s="80"/>
      <c r="V130" s="167"/>
      <c r="W130" s="168"/>
      <c r="X130" s="168"/>
      <c r="Y130" s="168"/>
      <c r="Z130" s="168"/>
      <c r="AA130" s="168"/>
      <c r="AB130" s="93"/>
      <c r="AC130" s="174">
        <f t="shared" si="22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23"/>
        <v>0</v>
      </c>
      <c r="AT130" s="174">
        <f t="shared" si="24"/>
        <v>0</v>
      </c>
      <c r="AU130" s="174">
        <f t="shared" si="25"/>
        <v>0</v>
      </c>
      <c r="AV130" s="99"/>
      <c r="AW130" s="106"/>
      <c r="AX130" s="106"/>
      <c r="AY130" s="106"/>
      <c r="AZ130" s="106"/>
      <c r="BA130" s="174">
        <f t="shared" si="26"/>
        <v>0</v>
      </c>
      <c r="BB130" s="178"/>
      <c r="BC130" s="180"/>
      <c r="BD130" s="163" t="str">
        <f t="shared" si="27"/>
        <v>正确</v>
      </c>
    </row>
    <row r="131" s="6" customFormat="1" ht="33" customHeight="1" spans="1:56">
      <c r="A131" s="59">
        <f t="shared" ref="A131:A162" si="28">ROW()-4</f>
        <v>127</v>
      </c>
      <c r="B131" s="60"/>
      <c r="C131" s="47"/>
      <c r="D131" s="154"/>
      <c r="E131" s="60"/>
      <c r="F131" s="125">
        <f t="shared" ref="F131:F162" si="29">IF($C$2-D131+1&lt;$E$2,$C$2-D131+1,$E$2)</f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ref="S131:S162" si="30">P131+Q131-R131</f>
        <v>0</v>
      </c>
      <c r="T131" s="170"/>
      <c r="U131" s="80"/>
      <c r="V131" s="167"/>
      <c r="W131" s="168"/>
      <c r="X131" s="168"/>
      <c r="Y131" s="168"/>
      <c r="Z131" s="168"/>
      <c r="AA131" s="168"/>
      <c r="AB131" s="93"/>
      <c r="AC131" s="174">
        <f t="shared" ref="AC131:AC162" si="31">IF(G131="是",30,0)</f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ref="AS131:AS162" si="32">IFERROR(U131/$E$2*2*H131+I131*2,0)</f>
        <v>0</v>
      </c>
      <c r="AT131" s="174">
        <f t="shared" ref="AT131:AT162" si="33">IFERROR(U131/$E$2*(J131+K131*0.2+L131+M131*0.5),0)</f>
        <v>0</v>
      </c>
      <c r="AU131" s="174">
        <f t="shared" ref="AU131:AU162" si="34">ROUND(SUM(V131:AP131)-SUM(AQ131:AT131),2)</f>
        <v>0</v>
      </c>
      <c r="AV131" s="99"/>
      <c r="AW131" s="106"/>
      <c r="AX131" s="106"/>
      <c r="AY131" s="106"/>
      <c r="AZ131" s="106"/>
      <c r="BA131" s="174">
        <f t="shared" ref="BA131:BA162" si="35">ROUND(AU131-SUM(AV131:AZ131),2)</f>
        <v>0</v>
      </c>
      <c r="BB131" s="178"/>
      <c r="BC131" s="180"/>
      <c r="BD131" s="163" t="str">
        <f t="shared" ref="BD131:BD162" si="36">IF(U131-SUM(V131:AB131)=0,"正确","错误")</f>
        <v>正确</v>
      </c>
    </row>
    <row r="132" s="6" customFormat="1" ht="33" customHeight="1" spans="1:56">
      <c r="A132" s="59">
        <f t="shared" si="28"/>
        <v>128</v>
      </c>
      <c r="B132" s="60"/>
      <c r="C132" s="47"/>
      <c r="D132" s="154"/>
      <c r="E132" s="60"/>
      <c r="F132" s="125">
        <f t="shared" si="29"/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si="30"/>
        <v>0</v>
      </c>
      <c r="T132" s="170"/>
      <c r="U132" s="80"/>
      <c r="V132" s="167"/>
      <c r="W132" s="168"/>
      <c r="X132" s="168"/>
      <c r="Y132" s="168"/>
      <c r="Z132" s="168"/>
      <c r="AA132" s="168"/>
      <c r="AB132" s="93"/>
      <c r="AC132" s="174">
        <f t="shared" si="31"/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si="32"/>
        <v>0</v>
      </c>
      <c r="AT132" s="174">
        <f t="shared" si="33"/>
        <v>0</v>
      </c>
      <c r="AU132" s="174">
        <f t="shared" si="34"/>
        <v>0</v>
      </c>
      <c r="AV132" s="99"/>
      <c r="AW132" s="106"/>
      <c r="AX132" s="106"/>
      <c r="AY132" s="106"/>
      <c r="AZ132" s="106"/>
      <c r="BA132" s="174">
        <f t="shared" si="35"/>
        <v>0</v>
      </c>
      <c r="BB132" s="178"/>
      <c r="BC132" s="180"/>
      <c r="BD132" s="163" t="str">
        <f t="shared" si="36"/>
        <v>正确</v>
      </c>
    </row>
    <row r="133" s="6" customFormat="1" ht="33" customHeight="1" spans="1:56">
      <c r="A133" s="59">
        <f t="shared" si="28"/>
        <v>129</v>
      </c>
      <c r="B133" s="60"/>
      <c r="C133" s="47"/>
      <c r="D133" s="154"/>
      <c r="E133" s="60"/>
      <c r="F133" s="125">
        <f t="shared" si="29"/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si="30"/>
        <v>0</v>
      </c>
      <c r="T133" s="170"/>
      <c r="U133" s="80"/>
      <c r="V133" s="167"/>
      <c r="W133" s="168"/>
      <c r="X133" s="168"/>
      <c r="Y133" s="168"/>
      <c r="Z133" s="168"/>
      <c r="AA133" s="168"/>
      <c r="AB133" s="93"/>
      <c r="AC133" s="174">
        <f t="shared" si="31"/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si="32"/>
        <v>0</v>
      </c>
      <c r="AT133" s="174">
        <f t="shared" si="33"/>
        <v>0</v>
      </c>
      <c r="AU133" s="174">
        <f t="shared" si="34"/>
        <v>0</v>
      </c>
      <c r="AV133" s="99"/>
      <c r="AW133" s="106"/>
      <c r="AX133" s="106"/>
      <c r="AY133" s="106"/>
      <c r="AZ133" s="106"/>
      <c r="BA133" s="174">
        <f t="shared" si="35"/>
        <v>0</v>
      </c>
      <c r="BB133" s="178"/>
      <c r="BC133" s="180"/>
      <c r="BD133" s="163" t="str">
        <f t="shared" si="36"/>
        <v>正确</v>
      </c>
    </row>
    <row r="134" s="6" customFormat="1" ht="33" customHeight="1" spans="1:56">
      <c r="A134" s="59">
        <f t="shared" si="28"/>
        <v>130</v>
      </c>
      <c r="B134" s="60"/>
      <c r="C134" s="47"/>
      <c r="D134" s="154"/>
      <c r="E134" s="60"/>
      <c r="F134" s="125">
        <f t="shared" si="29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30"/>
        <v>0</v>
      </c>
      <c r="T134" s="170"/>
      <c r="U134" s="80"/>
      <c r="V134" s="167"/>
      <c r="W134" s="168"/>
      <c r="X134" s="168"/>
      <c r="Y134" s="168"/>
      <c r="Z134" s="168"/>
      <c r="AA134" s="168"/>
      <c r="AB134" s="93"/>
      <c r="AC134" s="174">
        <f t="shared" si="31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32"/>
        <v>0</v>
      </c>
      <c r="AT134" s="174">
        <f t="shared" si="33"/>
        <v>0</v>
      </c>
      <c r="AU134" s="174">
        <f t="shared" si="34"/>
        <v>0</v>
      </c>
      <c r="AV134" s="99"/>
      <c r="AW134" s="106"/>
      <c r="AX134" s="106"/>
      <c r="AY134" s="106"/>
      <c r="AZ134" s="106"/>
      <c r="BA134" s="174">
        <f t="shared" si="35"/>
        <v>0</v>
      </c>
      <c r="BB134" s="178"/>
      <c r="BC134" s="180"/>
      <c r="BD134" s="163" t="str">
        <f t="shared" si="36"/>
        <v>正确</v>
      </c>
    </row>
    <row r="135" s="6" customFormat="1" ht="33" customHeight="1" spans="1:56">
      <c r="A135" s="59">
        <f t="shared" si="28"/>
        <v>131</v>
      </c>
      <c r="B135" s="60"/>
      <c r="C135" s="47"/>
      <c r="D135" s="154"/>
      <c r="E135" s="60"/>
      <c r="F135" s="125">
        <f t="shared" si="29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30"/>
        <v>0</v>
      </c>
      <c r="T135" s="170"/>
      <c r="U135" s="80"/>
      <c r="V135" s="167"/>
      <c r="W135" s="168"/>
      <c r="X135" s="168"/>
      <c r="Y135" s="168"/>
      <c r="Z135" s="168"/>
      <c r="AA135" s="168"/>
      <c r="AB135" s="93"/>
      <c r="AC135" s="174">
        <f t="shared" si="31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32"/>
        <v>0</v>
      </c>
      <c r="AT135" s="174">
        <f t="shared" si="33"/>
        <v>0</v>
      </c>
      <c r="AU135" s="174">
        <f t="shared" si="34"/>
        <v>0</v>
      </c>
      <c r="AV135" s="99"/>
      <c r="AW135" s="106"/>
      <c r="AX135" s="106"/>
      <c r="AY135" s="106"/>
      <c r="AZ135" s="106"/>
      <c r="BA135" s="174">
        <f t="shared" si="35"/>
        <v>0</v>
      </c>
      <c r="BB135" s="178"/>
      <c r="BC135" s="180"/>
      <c r="BD135" s="163" t="str">
        <f t="shared" si="36"/>
        <v>正确</v>
      </c>
    </row>
    <row r="136" s="6" customFormat="1" ht="33" customHeight="1" spans="1:56">
      <c r="A136" s="59">
        <f t="shared" si="28"/>
        <v>132</v>
      </c>
      <c r="B136" s="60"/>
      <c r="C136" s="47"/>
      <c r="D136" s="154"/>
      <c r="E136" s="60"/>
      <c r="F136" s="125">
        <f t="shared" si="29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30"/>
        <v>0</v>
      </c>
      <c r="T136" s="170"/>
      <c r="U136" s="80"/>
      <c r="V136" s="167"/>
      <c r="W136" s="168"/>
      <c r="X136" s="168"/>
      <c r="Y136" s="168"/>
      <c r="Z136" s="168"/>
      <c r="AA136" s="168"/>
      <c r="AB136" s="93"/>
      <c r="AC136" s="174">
        <f t="shared" si="31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32"/>
        <v>0</v>
      </c>
      <c r="AT136" s="174">
        <f t="shared" si="33"/>
        <v>0</v>
      </c>
      <c r="AU136" s="174">
        <f t="shared" si="34"/>
        <v>0</v>
      </c>
      <c r="AV136" s="99"/>
      <c r="AW136" s="106"/>
      <c r="AX136" s="106"/>
      <c r="AY136" s="106"/>
      <c r="AZ136" s="106"/>
      <c r="BA136" s="174">
        <f t="shared" si="35"/>
        <v>0</v>
      </c>
      <c r="BB136" s="178"/>
      <c r="BC136" s="180"/>
      <c r="BD136" s="163" t="str">
        <f t="shared" si="36"/>
        <v>正确</v>
      </c>
    </row>
    <row r="137" s="6" customFormat="1" ht="33" customHeight="1" spans="1:56">
      <c r="A137" s="59">
        <f t="shared" si="28"/>
        <v>133</v>
      </c>
      <c r="B137" s="60"/>
      <c r="C137" s="47"/>
      <c r="D137" s="154"/>
      <c r="E137" s="60"/>
      <c r="F137" s="125">
        <f t="shared" si="29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30"/>
        <v>0</v>
      </c>
      <c r="T137" s="170"/>
      <c r="U137" s="80"/>
      <c r="V137" s="167"/>
      <c r="W137" s="168"/>
      <c r="X137" s="168"/>
      <c r="Y137" s="168"/>
      <c r="Z137" s="168"/>
      <c r="AA137" s="168"/>
      <c r="AB137" s="93"/>
      <c r="AC137" s="174">
        <f t="shared" si="31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32"/>
        <v>0</v>
      </c>
      <c r="AT137" s="174">
        <f t="shared" si="33"/>
        <v>0</v>
      </c>
      <c r="AU137" s="174">
        <f t="shared" si="34"/>
        <v>0</v>
      </c>
      <c r="AV137" s="99"/>
      <c r="AW137" s="106"/>
      <c r="AX137" s="106"/>
      <c r="AY137" s="106"/>
      <c r="AZ137" s="106"/>
      <c r="BA137" s="174">
        <f t="shared" si="35"/>
        <v>0</v>
      </c>
      <c r="BB137" s="178"/>
      <c r="BC137" s="180"/>
      <c r="BD137" s="163" t="str">
        <f t="shared" si="36"/>
        <v>正确</v>
      </c>
    </row>
    <row r="138" s="6" customFormat="1" ht="33" customHeight="1" spans="1:56">
      <c r="A138" s="59">
        <f t="shared" si="28"/>
        <v>134</v>
      </c>
      <c r="B138" s="60"/>
      <c r="C138" s="47"/>
      <c r="D138" s="154"/>
      <c r="E138" s="60"/>
      <c r="F138" s="125">
        <f t="shared" si="29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30"/>
        <v>0</v>
      </c>
      <c r="T138" s="170"/>
      <c r="U138" s="80"/>
      <c r="V138" s="167"/>
      <c r="W138" s="168"/>
      <c r="X138" s="168"/>
      <c r="Y138" s="168"/>
      <c r="Z138" s="168"/>
      <c r="AA138" s="168"/>
      <c r="AB138" s="93"/>
      <c r="AC138" s="174">
        <f t="shared" si="31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175">
        <f t="shared" si="32"/>
        <v>0</v>
      </c>
      <c r="AT138" s="174">
        <f t="shared" si="33"/>
        <v>0</v>
      </c>
      <c r="AU138" s="174">
        <f t="shared" si="34"/>
        <v>0</v>
      </c>
      <c r="AV138" s="99"/>
      <c r="AW138" s="106"/>
      <c r="AX138" s="106"/>
      <c r="AY138" s="106"/>
      <c r="AZ138" s="106"/>
      <c r="BA138" s="174">
        <f t="shared" si="35"/>
        <v>0</v>
      </c>
      <c r="BB138" s="178"/>
      <c r="BC138" s="180"/>
      <c r="BD138" s="163" t="str">
        <f t="shared" si="36"/>
        <v>正确</v>
      </c>
    </row>
    <row r="139" s="6" customFormat="1" ht="33" customHeight="1" spans="1:56">
      <c r="A139" s="59">
        <f t="shared" si="28"/>
        <v>135</v>
      </c>
      <c r="B139" s="60"/>
      <c r="C139" s="47"/>
      <c r="D139" s="154"/>
      <c r="E139" s="60"/>
      <c r="F139" s="125">
        <f t="shared" si="29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30"/>
        <v>0</v>
      </c>
      <c r="T139" s="170"/>
      <c r="U139" s="80"/>
      <c r="V139" s="167"/>
      <c r="W139" s="168"/>
      <c r="X139" s="168"/>
      <c r="Y139" s="168"/>
      <c r="Z139" s="168"/>
      <c r="AA139" s="168"/>
      <c r="AB139" s="93"/>
      <c r="AC139" s="174">
        <f t="shared" si="31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175">
        <f t="shared" si="32"/>
        <v>0</v>
      </c>
      <c r="AT139" s="174">
        <f t="shared" si="33"/>
        <v>0</v>
      </c>
      <c r="AU139" s="174">
        <f t="shared" si="34"/>
        <v>0</v>
      </c>
      <c r="AV139" s="99"/>
      <c r="AW139" s="106"/>
      <c r="AX139" s="106"/>
      <c r="AY139" s="106"/>
      <c r="AZ139" s="106"/>
      <c r="BA139" s="174">
        <f t="shared" si="35"/>
        <v>0</v>
      </c>
      <c r="BB139" s="178"/>
      <c r="BC139" s="180"/>
      <c r="BD139" s="163" t="str">
        <f t="shared" si="36"/>
        <v>正确</v>
      </c>
    </row>
    <row r="140" s="6" customFormat="1" ht="33" customHeight="1" spans="1:56">
      <c r="A140" s="59">
        <f t="shared" si="28"/>
        <v>136</v>
      </c>
      <c r="B140" s="60"/>
      <c r="C140" s="47"/>
      <c r="D140" s="154"/>
      <c r="E140" s="60"/>
      <c r="F140" s="125">
        <f t="shared" si="29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30"/>
        <v>0</v>
      </c>
      <c r="T140" s="170"/>
      <c r="U140" s="80"/>
      <c r="V140" s="167"/>
      <c r="W140" s="168"/>
      <c r="X140" s="168"/>
      <c r="Y140" s="168"/>
      <c r="Z140" s="168"/>
      <c r="AA140" s="168"/>
      <c r="AB140" s="93"/>
      <c r="AC140" s="174">
        <f t="shared" si="31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32"/>
        <v>0</v>
      </c>
      <c r="AT140" s="174">
        <f t="shared" si="33"/>
        <v>0</v>
      </c>
      <c r="AU140" s="174">
        <f t="shared" si="34"/>
        <v>0</v>
      </c>
      <c r="AV140" s="99"/>
      <c r="AW140" s="106"/>
      <c r="AX140" s="106"/>
      <c r="AY140" s="106"/>
      <c r="AZ140" s="106"/>
      <c r="BA140" s="174">
        <f t="shared" si="35"/>
        <v>0</v>
      </c>
      <c r="BB140" s="178"/>
      <c r="BC140" s="180"/>
      <c r="BD140" s="163" t="str">
        <f t="shared" si="36"/>
        <v>正确</v>
      </c>
    </row>
    <row r="141" s="6" customFormat="1" ht="33" customHeight="1" spans="1:56">
      <c r="A141" s="59">
        <f t="shared" si="28"/>
        <v>137</v>
      </c>
      <c r="B141" s="60"/>
      <c r="C141" s="47"/>
      <c r="D141" s="154"/>
      <c r="E141" s="60"/>
      <c r="F141" s="125">
        <f t="shared" si="29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30"/>
        <v>0</v>
      </c>
      <c r="T141" s="170"/>
      <c r="U141" s="80"/>
      <c r="V141" s="167"/>
      <c r="W141" s="168"/>
      <c r="X141" s="168"/>
      <c r="Y141" s="168"/>
      <c r="Z141" s="168"/>
      <c r="AA141" s="168"/>
      <c r="AB141" s="93"/>
      <c r="AC141" s="174">
        <f t="shared" si="31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32"/>
        <v>0</v>
      </c>
      <c r="AT141" s="174">
        <f t="shared" si="33"/>
        <v>0</v>
      </c>
      <c r="AU141" s="174">
        <f t="shared" si="34"/>
        <v>0</v>
      </c>
      <c r="AV141" s="99"/>
      <c r="AW141" s="106"/>
      <c r="AX141" s="106"/>
      <c r="AY141" s="106"/>
      <c r="AZ141" s="106"/>
      <c r="BA141" s="174">
        <f t="shared" si="35"/>
        <v>0</v>
      </c>
      <c r="BB141" s="178"/>
      <c r="BC141" s="180"/>
      <c r="BD141" s="163" t="str">
        <f t="shared" si="36"/>
        <v>正确</v>
      </c>
    </row>
    <row r="142" s="6" customFormat="1" ht="33" customHeight="1" spans="1:56">
      <c r="A142" s="59">
        <f t="shared" si="28"/>
        <v>138</v>
      </c>
      <c r="B142" s="60"/>
      <c r="C142" s="47"/>
      <c r="D142" s="154"/>
      <c r="E142" s="60"/>
      <c r="F142" s="125">
        <f t="shared" si="29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30"/>
        <v>0</v>
      </c>
      <c r="T142" s="170"/>
      <c r="U142" s="80"/>
      <c r="V142" s="167"/>
      <c r="W142" s="168"/>
      <c r="X142" s="168"/>
      <c r="Y142" s="168"/>
      <c r="Z142" s="168"/>
      <c r="AA142" s="168"/>
      <c r="AB142" s="93"/>
      <c r="AC142" s="174">
        <f t="shared" si="31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32"/>
        <v>0</v>
      </c>
      <c r="AT142" s="174">
        <f t="shared" si="33"/>
        <v>0</v>
      </c>
      <c r="AU142" s="174">
        <f t="shared" si="34"/>
        <v>0</v>
      </c>
      <c r="AV142" s="99"/>
      <c r="AW142" s="106"/>
      <c r="AX142" s="106"/>
      <c r="AY142" s="106"/>
      <c r="AZ142" s="106"/>
      <c r="BA142" s="174">
        <f t="shared" si="35"/>
        <v>0</v>
      </c>
      <c r="BB142" s="178"/>
      <c r="BC142" s="180"/>
      <c r="BD142" s="163" t="str">
        <f t="shared" si="36"/>
        <v>正确</v>
      </c>
    </row>
    <row r="143" s="6" customFormat="1" ht="33" customHeight="1" spans="1:56">
      <c r="A143" s="59">
        <f t="shared" si="28"/>
        <v>139</v>
      </c>
      <c r="B143" s="60"/>
      <c r="C143" s="47"/>
      <c r="D143" s="154"/>
      <c r="E143" s="60"/>
      <c r="F143" s="125">
        <f t="shared" si="29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30"/>
        <v>0</v>
      </c>
      <c r="T143" s="170"/>
      <c r="U143" s="80"/>
      <c r="V143" s="167"/>
      <c r="W143" s="168"/>
      <c r="X143" s="168"/>
      <c r="Y143" s="168"/>
      <c r="Z143" s="168"/>
      <c r="AA143" s="168"/>
      <c r="AB143" s="93"/>
      <c r="AC143" s="174">
        <f t="shared" si="31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32"/>
        <v>0</v>
      </c>
      <c r="AT143" s="174">
        <f t="shared" si="33"/>
        <v>0</v>
      </c>
      <c r="AU143" s="174">
        <f t="shared" si="34"/>
        <v>0</v>
      </c>
      <c r="AV143" s="99"/>
      <c r="AW143" s="106"/>
      <c r="AX143" s="106"/>
      <c r="AY143" s="106"/>
      <c r="AZ143" s="106"/>
      <c r="BA143" s="174">
        <f t="shared" si="35"/>
        <v>0</v>
      </c>
      <c r="BB143" s="178"/>
      <c r="BC143" s="180"/>
      <c r="BD143" s="163" t="str">
        <f t="shared" si="36"/>
        <v>正确</v>
      </c>
    </row>
    <row r="144" s="6" customFormat="1" ht="33" customHeight="1" spans="1:56">
      <c r="A144" s="59">
        <f t="shared" si="28"/>
        <v>140</v>
      </c>
      <c r="B144" s="60"/>
      <c r="C144" s="47"/>
      <c r="D144" s="154"/>
      <c r="E144" s="60"/>
      <c r="F144" s="125">
        <f t="shared" si="29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30"/>
        <v>0</v>
      </c>
      <c r="T144" s="170"/>
      <c r="U144" s="80"/>
      <c r="V144" s="167"/>
      <c r="W144" s="168"/>
      <c r="X144" s="168"/>
      <c r="Y144" s="168"/>
      <c r="Z144" s="168"/>
      <c r="AA144" s="168"/>
      <c r="AB144" s="93"/>
      <c r="AC144" s="174">
        <f t="shared" si="31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32"/>
        <v>0</v>
      </c>
      <c r="AT144" s="174">
        <f t="shared" si="33"/>
        <v>0</v>
      </c>
      <c r="AU144" s="174">
        <f t="shared" si="34"/>
        <v>0</v>
      </c>
      <c r="AV144" s="99"/>
      <c r="AW144" s="106"/>
      <c r="AX144" s="106"/>
      <c r="AY144" s="106"/>
      <c r="AZ144" s="106"/>
      <c r="BA144" s="174">
        <f t="shared" si="35"/>
        <v>0</v>
      </c>
      <c r="BB144" s="178"/>
      <c r="BC144" s="180"/>
      <c r="BD144" s="163" t="str">
        <f t="shared" si="36"/>
        <v>正确</v>
      </c>
    </row>
    <row r="145" s="6" customFormat="1" ht="33" customHeight="1" spans="1:56">
      <c r="A145" s="59">
        <f t="shared" si="28"/>
        <v>141</v>
      </c>
      <c r="B145" s="60"/>
      <c r="C145" s="47"/>
      <c r="D145" s="154"/>
      <c r="E145" s="60"/>
      <c r="F145" s="125">
        <f t="shared" si="29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30"/>
        <v>0</v>
      </c>
      <c r="T145" s="170"/>
      <c r="U145" s="80"/>
      <c r="V145" s="167"/>
      <c r="W145" s="168"/>
      <c r="X145" s="168"/>
      <c r="Y145" s="168"/>
      <c r="Z145" s="168"/>
      <c r="AA145" s="168"/>
      <c r="AB145" s="93"/>
      <c r="AC145" s="174">
        <f t="shared" si="31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32"/>
        <v>0</v>
      </c>
      <c r="AT145" s="174">
        <f t="shared" si="33"/>
        <v>0</v>
      </c>
      <c r="AU145" s="174">
        <f t="shared" si="34"/>
        <v>0</v>
      </c>
      <c r="AV145" s="99"/>
      <c r="AW145" s="106"/>
      <c r="AX145" s="106"/>
      <c r="AY145" s="106"/>
      <c r="AZ145" s="106"/>
      <c r="BA145" s="174">
        <f t="shared" si="35"/>
        <v>0</v>
      </c>
      <c r="BB145" s="178"/>
      <c r="BC145" s="180"/>
      <c r="BD145" s="163" t="str">
        <f t="shared" si="36"/>
        <v>正确</v>
      </c>
    </row>
    <row r="146" s="6" customFormat="1" ht="33" customHeight="1" spans="1:56">
      <c r="A146" s="59">
        <f t="shared" si="28"/>
        <v>142</v>
      </c>
      <c r="B146" s="60"/>
      <c r="C146" s="47"/>
      <c r="D146" s="154"/>
      <c r="E146" s="60"/>
      <c r="F146" s="125">
        <f t="shared" si="29"/>
        <v>30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30"/>
        <v>0</v>
      </c>
      <c r="T146" s="170"/>
      <c r="U146" s="80"/>
      <c r="V146" s="167"/>
      <c r="W146" s="168"/>
      <c r="X146" s="168"/>
      <c r="Y146" s="168"/>
      <c r="Z146" s="168"/>
      <c r="AA146" s="168"/>
      <c r="AB146" s="93"/>
      <c r="AC146" s="174">
        <f t="shared" si="31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32"/>
        <v>0</v>
      </c>
      <c r="AT146" s="174">
        <f t="shared" si="33"/>
        <v>0</v>
      </c>
      <c r="AU146" s="174">
        <f t="shared" si="34"/>
        <v>0</v>
      </c>
      <c r="AV146" s="99"/>
      <c r="AW146" s="106"/>
      <c r="AX146" s="106"/>
      <c r="AY146" s="106"/>
      <c r="AZ146" s="106"/>
      <c r="BA146" s="174">
        <f t="shared" si="35"/>
        <v>0</v>
      </c>
      <c r="BB146" s="178"/>
      <c r="BC146" s="180"/>
      <c r="BD146" s="163" t="str">
        <f t="shared" si="36"/>
        <v>正确</v>
      </c>
    </row>
    <row r="147" s="6" customFormat="1" ht="33" customHeight="1" spans="1:56">
      <c r="A147" s="59">
        <f t="shared" si="28"/>
        <v>143</v>
      </c>
      <c r="B147" s="60"/>
      <c r="C147" s="47"/>
      <c r="D147" s="154"/>
      <c r="E147" s="60"/>
      <c r="F147" s="125">
        <f t="shared" si="29"/>
        <v>30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30"/>
        <v>0</v>
      </c>
      <c r="T147" s="170"/>
      <c r="U147" s="80"/>
      <c r="V147" s="167"/>
      <c r="W147" s="168"/>
      <c r="X147" s="168"/>
      <c r="Y147" s="168"/>
      <c r="Z147" s="168"/>
      <c r="AA147" s="168"/>
      <c r="AB147" s="93"/>
      <c r="AC147" s="174">
        <f t="shared" si="31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32"/>
        <v>0</v>
      </c>
      <c r="AT147" s="174">
        <f t="shared" si="33"/>
        <v>0</v>
      </c>
      <c r="AU147" s="174">
        <f t="shared" si="34"/>
        <v>0</v>
      </c>
      <c r="AV147" s="99"/>
      <c r="AW147" s="106"/>
      <c r="AX147" s="106"/>
      <c r="AY147" s="106"/>
      <c r="AZ147" s="106"/>
      <c r="BA147" s="174">
        <f t="shared" si="35"/>
        <v>0</v>
      </c>
      <c r="BB147" s="178"/>
      <c r="BC147" s="180"/>
      <c r="BD147" s="163" t="str">
        <f t="shared" si="36"/>
        <v>正确</v>
      </c>
    </row>
    <row r="148" s="6" customFormat="1" ht="33" customHeight="1" spans="1:56">
      <c r="A148" s="59">
        <f t="shared" si="28"/>
        <v>144</v>
      </c>
      <c r="B148" s="60"/>
      <c r="C148" s="47"/>
      <c r="D148" s="154"/>
      <c r="E148" s="60"/>
      <c r="F148" s="125">
        <f t="shared" si="29"/>
        <v>30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30"/>
        <v>0</v>
      </c>
      <c r="T148" s="170"/>
      <c r="U148" s="80"/>
      <c r="V148" s="167"/>
      <c r="W148" s="168"/>
      <c r="X148" s="168"/>
      <c r="Y148" s="168"/>
      <c r="Z148" s="168"/>
      <c r="AA148" s="168"/>
      <c r="AB148" s="93"/>
      <c r="AC148" s="174">
        <f t="shared" si="31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32"/>
        <v>0</v>
      </c>
      <c r="AT148" s="174">
        <f t="shared" si="33"/>
        <v>0</v>
      </c>
      <c r="AU148" s="174">
        <f t="shared" si="34"/>
        <v>0</v>
      </c>
      <c r="AV148" s="99"/>
      <c r="AW148" s="106"/>
      <c r="AX148" s="106"/>
      <c r="AY148" s="106"/>
      <c r="AZ148" s="106"/>
      <c r="BA148" s="174">
        <f t="shared" si="35"/>
        <v>0</v>
      </c>
      <c r="BB148" s="178"/>
      <c r="BC148" s="180"/>
      <c r="BD148" s="163" t="str">
        <f t="shared" si="36"/>
        <v>正确</v>
      </c>
    </row>
    <row r="149" s="6" customFormat="1" ht="33" customHeight="1" spans="1:56">
      <c r="A149" s="59">
        <f t="shared" si="28"/>
        <v>145</v>
      </c>
      <c r="B149" s="60"/>
      <c r="C149" s="47"/>
      <c r="D149" s="154"/>
      <c r="E149" s="60"/>
      <c r="F149" s="125">
        <f t="shared" si="29"/>
        <v>30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30"/>
        <v>0</v>
      </c>
      <c r="T149" s="170"/>
      <c r="U149" s="80"/>
      <c r="V149" s="167"/>
      <c r="W149" s="168"/>
      <c r="X149" s="168"/>
      <c r="Y149" s="168"/>
      <c r="Z149" s="168"/>
      <c r="AA149" s="168"/>
      <c r="AB149" s="93"/>
      <c r="AC149" s="174">
        <f t="shared" si="31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32"/>
        <v>0</v>
      </c>
      <c r="AT149" s="174">
        <f t="shared" si="33"/>
        <v>0</v>
      </c>
      <c r="AU149" s="174">
        <f t="shared" si="34"/>
        <v>0</v>
      </c>
      <c r="AV149" s="99"/>
      <c r="AW149" s="106"/>
      <c r="AX149" s="106"/>
      <c r="AY149" s="106"/>
      <c r="AZ149" s="106"/>
      <c r="BA149" s="174">
        <f t="shared" si="35"/>
        <v>0</v>
      </c>
      <c r="BB149" s="178"/>
      <c r="BC149" s="180"/>
      <c r="BD149" s="163" t="str">
        <f t="shared" si="36"/>
        <v>正确</v>
      </c>
    </row>
    <row r="150" s="6" customFormat="1" ht="33" customHeight="1" spans="1:56">
      <c r="A150" s="59">
        <f t="shared" si="28"/>
        <v>146</v>
      </c>
      <c r="B150" s="60"/>
      <c r="C150" s="47"/>
      <c r="D150" s="154"/>
      <c r="E150" s="60"/>
      <c r="F150" s="125">
        <f t="shared" si="29"/>
        <v>30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30"/>
        <v>0</v>
      </c>
      <c r="T150" s="170"/>
      <c r="U150" s="80"/>
      <c r="V150" s="167"/>
      <c r="W150" s="168"/>
      <c r="X150" s="168"/>
      <c r="Y150" s="168"/>
      <c r="Z150" s="168"/>
      <c r="AA150" s="168"/>
      <c r="AB150" s="93"/>
      <c r="AC150" s="174">
        <f t="shared" si="31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32"/>
        <v>0</v>
      </c>
      <c r="AT150" s="174">
        <f t="shared" si="33"/>
        <v>0</v>
      </c>
      <c r="AU150" s="174">
        <f t="shared" si="34"/>
        <v>0</v>
      </c>
      <c r="AV150" s="99"/>
      <c r="AW150" s="106"/>
      <c r="AX150" s="106"/>
      <c r="AY150" s="106"/>
      <c r="AZ150" s="106"/>
      <c r="BA150" s="174">
        <f t="shared" si="35"/>
        <v>0</v>
      </c>
      <c r="BB150" s="178"/>
      <c r="BC150" s="180"/>
      <c r="BD150" s="163" t="str">
        <f t="shared" si="36"/>
        <v>正确</v>
      </c>
    </row>
    <row r="151" s="6" customFormat="1" ht="33" customHeight="1" spans="1:56">
      <c r="A151" s="59">
        <f t="shared" si="28"/>
        <v>147</v>
      </c>
      <c r="B151" s="60"/>
      <c r="C151" s="47"/>
      <c r="D151" s="154"/>
      <c r="E151" s="60"/>
      <c r="F151" s="125">
        <f t="shared" si="29"/>
        <v>30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30"/>
        <v>0</v>
      </c>
      <c r="T151" s="170"/>
      <c r="U151" s="80"/>
      <c r="V151" s="167"/>
      <c r="W151" s="168"/>
      <c r="X151" s="168"/>
      <c r="Y151" s="168"/>
      <c r="Z151" s="168"/>
      <c r="AA151" s="168"/>
      <c r="AB151" s="93"/>
      <c r="AC151" s="174">
        <f t="shared" si="31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32"/>
        <v>0</v>
      </c>
      <c r="AT151" s="174">
        <f t="shared" si="33"/>
        <v>0</v>
      </c>
      <c r="AU151" s="174">
        <f t="shared" si="34"/>
        <v>0</v>
      </c>
      <c r="AV151" s="99"/>
      <c r="AW151" s="106"/>
      <c r="AX151" s="106"/>
      <c r="AY151" s="106"/>
      <c r="AZ151" s="106"/>
      <c r="BA151" s="174">
        <f t="shared" si="35"/>
        <v>0</v>
      </c>
      <c r="BB151" s="178"/>
      <c r="BC151" s="180"/>
      <c r="BD151" s="163" t="str">
        <f t="shared" si="36"/>
        <v>正确</v>
      </c>
    </row>
    <row r="152" s="6" customFormat="1" ht="33" customHeight="1" spans="1:56">
      <c r="A152" s="59">
        <f t="shared" si="28"/>
        <v>148</v>
      </c>
      <c r="B152" s="60"/>
      <c r="C152" s="47"/>
      <c r="D152" s="154"/>
      <c r="E152" s="60"/>
      <c r="F152" s="125">
        <f t="shared" si="29"/>
        <v>30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30"/>
        <v>0</v>
      </c>
      <c r="T152" s="170"/>
      <c r="U152" s="80"/>
      <c r="V152" s="167"/>
      <c r="W152" s="168"/>
      <c r="X152" s="168"/>
      <c r="Y152" s="168"/>
      <c r="Z152" s="168"/>
      <c r="AA152" s="168"/>
      <c r="AB152" s="93"/>
      <c r="AC152" s="174">
        <f t="shared" si="31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32"/>
        <v>0</v>
      </c>
      <c r="AT152" s="174">
        <f t="shared" si="33"/>
        <v>0</v>
      </c>
      <c r="AU152" s="174">
        <f t="shared" si="34"/>
        <v>0</v>
      </c>
      <c r="AV152" s="99"/>
      <c r="AW152" s="106"/>
      <c r="AX152" s="106"/>
      <c r="AY152" s="106"/>
      <c r="AZ152" s="106"/>
      <c r="BA152" s="174">
        <f t="shared" si="35"/>
        <v>0</v>
      </c>
      <c r="BB152" s="178"/>
      <c r="BC152" s="180"/>
      <c r="BD152" s="163" t="str">
        <f t="shared" si="36"/>
        <v>正确</v>
      </c>
    </row>
    <row r="153" s="6" customFormat="1" ht="33" customHeight="1" spans="1:56">
      <c r="A153" s="59">
        <f t="shared" si="28"/>
        <v>149</v>
      </c>
      <c r="B153" s="60"/>
      <c r="C153" s="47"/>
      <c r="D153" s="154"/>
      <c r="E153" s="60"/>
      <c r="F153" s="125">
        <f t="shared" si="29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30"/>
        <v>0</v>
      </c>
      <c r="T153" s="170"/>
      <c r="U153" s="80"/>
      <c r="V153" s="167"/>
      <c r="W153" s="168"/>
      <c r="X153" s="168"/>
      <c r="Y153" s="168"/>
      <c r="Z153" s="168"/>
      <c r="AA153" s="168"/>
      <c r="AB153" s="93"/>
      <c r="AC153" s="174">
        <f t="shared" si="31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32"/>
        <v>0</v>
      </c>
      <c r="AT153" s="174">
        <f t="shared" si="33"/>
        <v>0</v>
      </c>
      <c r="AU153" s="174">
        <f t="shared" si="34"/>
        <v>0</v>
      </c>
      <c r="AV153" s="99"/>
      <c r="AW153" s="106"/>
      <c r="AX153" s="106"/>
      <c r="AY153" s="106"/>
      <c r="AZ153" s="106"/>
      <c r="BA153" s="174">
        <f t="shared" si="35"/>
        <v>0</v>
      </c>
      <c r="BB153" s="178"/>
      <c r="BC153" s="180"/>
      <c r="BD153" s="163" t="str">
        <f t="shared" si="36"/>
        <v>正确</v>
      </c>
    </row>
    <row r="154" s="6" customFormat="1" ht="33" customHeight="1" spans="1:56">
      <c r="A154" s="59">
        <f t="shared" si="28"/>
        <v>150</v>
      </c>
      <c r="B154" s="60"/>
      <c r="C154" s="47"/>
      <c r="D154" s="154"/>
      <c r="E154" s="60"/>
      <c r="F154" s="125">
        <f t="shared" si="29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30"/>
        <v>0</v>
      </c>
      <c r="T154" s="170"/>
      <c r="U154" s="80"/>
      <c r="V154" s="167"/>
      <c r="W154" s="168"/>
      <c r="X154" s="168"/>
      <c r="Y154" s="168"/>
      <c r="Z154" s="168"/>
      <c r="AA154" s="168"/>
      <c r="AB154" s="93"/>
      <c r="AC154" s="174">
        <f t="shared" si="31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175">
        <f t="shared" si="32"/>
        <v>0</v>
      </c>
      <c r="AT154" s="174">
        <f t="shared" si="33"/>
        <v>0</v>
      </c>
      <c r="AU154" s="174">
        <f t="shared" si="34"/>
        <v>0</v>
      </c>
      <c r="AV154" s="99"/>
      <c r="AW154" s="106"/>
      <c r="AX154" s="106"/>
      <c r="AY154" s="106"/>
      <c r="AZ154" s="106"/>
      <c r="BA154" s="174">
        <f t="shared" si="35"/>
        <v>0</v>
      </c>
      <c r="BB154" s="178"/>
      <c r="BC154" s="180"/>
      <c r="BD154" s="163" t="str">
        <f t="shared" si="36"/>
        <v>正确</v>
      </c>
    </row>
    <row r="155" s="6" customFormat="1" ht="33" customHeight="1" spans="1:56">
      <c r="A155" s="59">
        <f t="shared" si="28"/>
        <v>151</v>
      </c>
      <c r="B155" s="60"/>
      <c r="C155" s="47"/>
      <c r="D155" s="154"/>
      <c r="E155" s="60"/>
      <c r="F155" s="125">
        <f t="shared" si="29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30"/>
        <v>0</v>
      </c>
      <c r="T155" s="170"/>
      <c r="U155" s="80"/>
      <c r="V155" s="167"/>
      <c r="W155" s="168"/>
      <c r="X155" s="168"/>
      <c r="Y155" s="168"/>
      <c r="Z155" s="168"/>
      <c r="AA155" s="168"/>
      <c r="AB155" s="93"/>
      <c r="AC155" s="174">
        <f t="shared" si="31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32"/>
        <v>0</v>
      </c>
      <c r="AT155" s="174">
        <f t="shared" si="33"/>
        <v>0</v>
      </c>
      <c r="AU155" s="174">
        <f t="shared" si="34"/>
        <v>0</v>
      </c>
      <c r="AV155" s="99"/>
      <c r="AW155" s="106"/>
      <c r="AX155" s="106"/>
      <c r="AY155" s="106"/>
      <c r="AZ155" s="106"/>
      <c r="BA155" s="174">
        <f t="shared" si="35"/>
        <v>0</v>
      </c>
      <c r="BB155" s="178"/>
      <c r="BC155" s="180"/>
      <c r="BD155" s="163" t="str">
        <f t="shared" si="36"/>
        <v>正确</v>
      </c>
    </row>
    <row r="156" s="6" customFormat="1" ht="33" customHeight="1" spans="1:56">
      <c r="A156" s="59">
        <f t="shared" si="28"/>
        <v>152</v>
      </c>
      <c r="B156" s="60"/>
      <c r="C156" s="47"/>
      <c r="D156" s="154"/>
      <c r="E156" s="60"/>
      <c r="F156" s="125">
        <f t="shared" si="29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30"/>
        <v>0</v>
      </c>
      <c r="T156" s="170"/>
      <c r="U156" s="80"/>
      <c r="V156" s="167"/>
      <c r="W156" s="168"/>
      <c r="X156" s="168"/>
      <c r="Y156" s="168"/>
      <c r="Z156" s="168"/>
      <c r="AA156" s="168"/>
      <c r="AB156" s="93"/>
      <c r="AC156" s="174">
        <f t="shared" si="31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32"/>
        <v>0</v>
      </c>
      <c r="AT156" s="174">
        <f t="shared" si="33"/>
        <v>0</v>
      </c>
      <c r="AU156" s="174">
        <f t="shared" si="34"/>
        <v>0</v>
      </c>
      <c r="AV156" s="99"/>
      <c r="AW156" s="106"/>
      <c r="AX156" s="106"/>
      <c r="AY156" s="106"/>
      <c r="AZ156" s="106"/>
      <c r="BA156" s="174">
        <f t="shared" si="35"/>
        <v>0</v>
      </c>
      <c r="BB156" s="178"/>
      <c r="BC156" s="180"/>
      <c r="BD156" s="163" t="str">
        <f t="shared" si="36"/>
        <v>正确</v>
      </c>
    </row>
    <row r="157" s="6" customFormat="1" ht="33" customHeight="1" spans="1:56">
      <c r="A157" s="59">
        <f t="shared" si="28"/>
        <v>153</v>
      </c>
      <c r="B157" s="60"/>
      <c r="C157" s="47"/>
      <c r="D157" s="154"/>
      <c r="E157" s="60"/>
      <c r="F157" s="125">
        <f t="shared" si="29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30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31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32"/>
        <v>0</v>
      </c>
      <c r="AT157" s="174">
        <f t="shared" si="33"/>
        <v>0</v>
      </c>
      <c r="AU157" s="174">
        <f t="shared" si="34"/>
        <v>0</v>
      </c>
      <c r="AV157" s="99"/>
      <c r="AW157" s="106"/>
      <c r="AX157" s="106"/>
      <c r="AY157" s="106"/>
      <c r="AZ157" s="106"/>
      <c r="BA157" s="174">
        <f t="shared" si="35"/>
        <v>0</v>
      </c>
      <c r="BB157" s="178"/>
      <c r="BC157" s="180"/>
      <c r="BD157" s="163" t="str">
        <f t="shared" si="36"/>
        <v>正确</v>
      </c>
    </row>
    <row r="158" s="6" customFormat="1" ht="33" customHeight="1" spans="1:56">
      <c r="A158" s="59">
        <f t="shared" si="28"/>
        <v>154</v>
      </c>
      <c r="B158" s="60"/>
      <c r="C158" s="47"/>
      <c r="D158" s="154"/>
      <c r="E158" s="60"/>
      <c r="F158" s="125">
        <f t="shared" si="29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30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31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32"/>
        <v>0</v>
      </c>
      <c r="AT158" s="174">
        <f t="shared" si="33"/>
        <v>0</v>
      </c>
      <c r="AU158" s="174">
        <f t="shared" si="34"/>
        <v>0</v>
      </c>
      <c r="AV158" s="99"/>
      <c r="AW158" s="106"/>
      <c r="AX158" s="106"/>
      <c r="AY158" s="106"/>
      <c r="AZ158" s="106"/>
      <c r="BA158" s="174">
        <f t="shared" si="35"/>
        <v>0</v>
      </c>
      <c r="BB158" s="178"/>
      <c r="BC158" s="180"/>
      <c r="BD158" s="163" t="str">
        <f t="shared" si="36"/>
        <v>正确</v>
      </c>
    </row>
    <row r="159" s="6" customFormat="1" ht="33" customHeight="1" spans="1:56">
      <c r="A159" s="59">
        <f t="shared" si="28"/>
        <v>155</v>
      </c>
      <c r="B159" s="60"/>
      <c r="C159" s="47"/>
      <c r="D159" s="154"/>
      <c r="E159" s="60"/>
      <c r="F159" s="125">
        <f t="shared" si="29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30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31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32"/>
        <v>0</v>
      </c>
      <c r="AT159" s="174">
        <f t="shared" si="33"/>
        <v>0</v>
      </c>
      <c r="AU159" s="174">
        <f t="shared" si="34"/>
        <v>0</v>
      </c>
      <c r="AV159" s="99"/>
      <c r="AW159" s="106"/>
      <c r="AX159" s="106"/>
      <c r="AY159" s="106"/>
      <c r="AZ159" s="106"/>
      <c r="BA159" s="174">
        <f t="shared" si="35"/>
        <v>0</v>
      </c>
      <c r="BB159" s="178"/>
      <c r="BC159" s="180"/>
      <c r="BD159" s="163" t="str">
        <f t="shared" si="36"/>
        <v>正确</v>
      </c>
    </row>
    <row r="160" s="6" customFormat="1" ht="33" customHeight="1" spans="1:56">
      <c r="A160" s="59">
        <f t="shared" si="28"/>
        <v>156</v>
      </c>
      <c r="B160" s="60"/>
      <c r="C160" s="47"/>
      <c r="D160" s="154"/>
      <c r="E160" s="60"/>
      <c r="F160" s="125">
        <f t="shared" si="29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30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31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32"/>
        <v>0</v>
      </c>
      <c r="AT160" s="174">
        <f t="shared" si="33"/>
        <v>0</v>
      </c>
      <c r="AU160" s="174">
        <f t="shared" si="34"/>
        <v>0</v>
      </c>
      <c r="AV160" s="99"/>
      <c r="AW160" s="106"/>
      <c r="AX160" s="106"/>
      <c r="AY160" s="106"/>
      <c r="AZ160" s="106"/>
      <c r="BA160" s="174">
        <f t="shared" si="35"/>
        <v>0</v>
      </c>
      <c r="BB160" s="178"/>
      <c r="BC160" s="180"/>
      <c r="BD160" s="163" t="str">
        <f t="shared" si="36"/>
        <v>正确</v>
      </c>
    </row>
    <row r="161" s="6" customFormat="1" ht="33" customHeight="1" spans="1:56">
      <c r="A161" s="59">
        <f t="shared" si="28"/>
        <v>157</v>
      </c>
      <c r="B161" s="60"/>
      <c r="C161" s="47"/>
      <c r="D161" s="154"/>
      <c r="E161" s="60"/>
      <c r="F161" s="125">
        <f t="shared" si="29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30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31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32"/>
        <v>0</v>
      </c>
      <c r="AT161" s="174">
        <f t="shared" si="33"/>
        <v>0</v>
      </c>
      <c r="AU161" s="174">
        <f t="shared" si="34"/>
        <v>0</v>
      </c>
      <c r="AV161" s="99"/>
      <c r="AW161" s="106"/>
      <c r="AX161" s="106"/>
      <c r="AY161" s="106"/>
      <c r="AZ161" s="106"/>
      <c r="BA161" s="174">
        <f t="shared" si="35"/>
        <v>0</v>
      </c>
      <c r="BB161" s="178"/>
      <c r="BC161" s="180"/>
      <c r="BD161" s="163" t="str">
        <f t="shared" si="36"/>
        <v>正确</v>
      </c>
    </row>
    <row r="162" s="6" customFormat="1" ht="33" customHeight="1" spans="1:56">
      <c r="A162" s="59">
        <f t="shared" si="28"/>
        <v>158</v>
      </c>
      <c r="B162" s="60"/>
      <c r="C162" s="47"/>
      <c r="D162" s="154"/>
      <c r="E162" s="60"/>
      <c r="F162" s="125">
        <f t="shared" si="29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30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31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32"/>
        <v>0</v>
      </c>
      <c r="AT162" s="174">
        <f t="shared" si="33"/>
        <v>0</v>
      </c>
      <c r="AU162" s="174">
        <f t="shared" si="34"/>
        <v>0</v>
      </c>
      <c r="AV162" s="99"/>
      <c r="AW162" s="106"/>
      <c r="AX162" s="106"/>
      <c r="AY162" s="106"/>
      <c r="AZ162" s="106"/>
      <c r="BA162" s="174">
        <f t="shared" si="35"/>
        <v>0</v>
      </c>
      <c r="BB162" s="178"/>
      <c r="BC162" s="180"/>
      <c r="BD162" s="163" t="str">
        <f t="shared" si="36"/>
        <v>正确</v>
      </c>
    </row>
  </sheetData>
  <mergeCells count="2">
    <mergeCell ref="A1:BB1"/>
    <mergeCell ref="A4:E4"/>
  </mergeCells>
  <conditionalFormatting sqref="B5">
    <cfRule type="duplicateValues" dxfId="0" priority="1"/>
  </conditionalFormatting>
  <conditionalFormatting sqref="B14">
    <cfRule type="duplicateValues" dxfId="0" priority="3"/>
  </conditionalFormatting>
  <conditionalFormatting sqref="B27">
    <cfRule type="duplicateValues" dxfId="0" priority="6"/>
  </conditionalFormatting>
  <conditionalFormatting sqref="B28:B50">
    <cfRule type="duplicateValues" dxfId="0" priority="9"/>
  </conditionalFormatting>
  <conditionalFormatting sqref="B51:B162">
    <cfRule type="duplicateValues" dxfId="0" priority="11"/>
  </conditionalFormatting>
  <conditionalFormatting sqref="C28:C50">
    <cfRule type="duplicateValues" dxfId="0" priority="8"/>
  </conditionalFormatting>
  <conditionalFormatting sqref="C51:C162">
    <cfRule type="duplicateValues" dxfId="0" priority="10"/>
  </conditionalFormatting>
  <conditionalFormatting sqref="B6 B18:B19 B15:B16">
    <cfRule type="duplicateValues" dxfId="0" priority="4"/>
  </conditionalFormatting>
  <conditionalFormatting sqref="B7:B13 B17 B20:B26">
    <cfRule type="duplicateValues" dxfId="0" priority="5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64"/>
  <sheetViews>
    <sheetView zoomScale="85" zoomScaleNormal="85" workbookViewId="0">
      <pane xSplit="6" ySplit="4" topLeftCell="AV5" activePane="bottomRight" state="frozen"/>
      <selection/>
      <selection pane="topRight"/>
      <selection pane="bottomLeft"/>
      <selection pane="bottomRight" activeCell="BC14" sqref="BC14"/>
    </sheetView>
  </sheetViews>
  <sheetFormatPr defaultColWidth="12.7583333333333" defaultRowHeight="16.5"/>
  <cols>
    <col min="1" max="1" width="8.5" style="5" customWidth="1"/>
    <col min="2" max="2" width="16.5" style="6" customWidth="1"/>
    <col min="3" max="3" width="11.5" style="1" customWidth="1"/>
    <col min="4" max="4" width="11.125" style="7" customWidth="1"/>
    <col min="5" max="5" width="9.875" style="6" customWidth="1"/>
    <col min="6" max="6" width="9.75833333333333" style="8" customWidth="1"/>
    <col min="7" max="7" width="12.2583333333333" style="8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9" customWidth="1"/>
    <col min="21" max="21" width="13.5" style="10" customWidth="1"/>
    <col min="22" max="29" width="10.125" style="1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1" width="12.7583333333333" style="12" hidden="1" customWidth="1"/>
    <col min="16382" max="16384" width="12.7583333333333" style="12"/>
  </cols>
  <sheetData>
    <row r="1" s="1" customFormat="1" ht="38" customHeight="1" spans="1:56">
      <c r="A1" s="13" t="s">
        <v>120</v>
      </c>
      <c r="B1" s="14"/>
      <c r="C1" s="15"/>
      <c r="D1" s="15"/>
      <c r="E1" s="14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68"/>
      <c r="U1" s="69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01"/>
      <c r="BC1" s="11"/>
      <c r="BD1" s="15"/>
    </row>
    <row r="2" s="2" customFormat="1" ht="33" customHeight="1" spans="1:56">
      <c r="A2" s="17" t="s">
        <v>1</v>
      </c>
      <c r="B2" s="18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23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4" customFormat="1" ht="33" customHeight="1" spans="1:56">
      <c r="A4" s="28" t="s">
        <v>71</v>
      </c>
      <c r="B4" s="28"/>
      <c r="C4" s="29"/>
      <c r="D4" s="29"/>
      <c r="E4" s="28"/>
      <c r="F4" s="30"/>
      <c r="G4" s="31"/>
      <c r="H4" s="32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75"/>
      <c r="U4" s="76"/>
      <c r="V4" s="77">
        <f t="shared" ref="V4:BA4" si="0">SUBTOTAL(9,V5:V164)</f>
        <v>132800</v>
      </c>
      <c r="W4" s="77">
        <f t="shared" si="0"/>
        <v>7700</v>
      </c>
      <c r="X4" s="77">
        <f t="shared" si="0"/>
        <v>5300</v>
      </c>
      <c r="Y4" s="77">
        <f t="shared" si="0"/>
        <v>5100</v>
      </c>
      <c r="Z4" s="77">
        <f t="shared" si="0"/>
        <v>4800</v>
      </c>
      <c r="AA4" s="77">
        <f t="shared" si="0"/>
        <v>4800</v>
      </c>
      <c r="AB4" s="77">
        <f t="shared" si="0"/>
        <v>4800</v>
      </c>
      <c r="AC4" s="77">
        <f t="shared" si="0"/>
        <v>990</v>
      </c>
      <c r="AD4" s="77">
        <f t="shared" si="0"/>
        <v>0</v>
      </c>
      <c r="AE4" s="77">
        <f t="shared" si="0"/>
        <v>0</v>
      </c>
      <c r="AF4" s="77">
        <f t="shared" si="0"/>
        <v>0</v>
      </c>
      <c r="AG4" s="77">
        <f t="shared" si="0"/>
        <v>0</v>
      </c>
      <c r="AH4" s="77">
        <f t="shared" si="0"/>
        <v>0</v>
      </c>
      <c r="AI4" s="77">
        <f t="shared" si="0"/>
        <v>7951.61</v>
      </c>
      <c r="AJ4" s="77">
        <f t="shared" si="0"/>
        <v>2240</v>
      </c>
      <c r="AK4" s="77">
        <f t="shared" si="0"/>
        <v>0</v>
      </c>
      <c r="AL4" s="77">
        <f t="shared" si="0"/>
        <v>400</v>
      </c>
      <c r="AM4" s="77">
        <f t="shared" si="0"/>
        <v>330</v>
      </c>
      <c r="AN4" s="77">
        <f t="shared" si="0"/>
        <v>0</v>
      </c>
      <c r="AO4" s="77">
        <f t="shared" si="0"/>
        <v>0</v>
      </c>
      <c r="AP4" s="77">
        <f t="shared" si="0"/>
        <v>0</v>
      </c>
      <c r="AQ4" s="77">
        <f t="shared" si="0"/>
        <v>0</v>
      </c>
      <c r="AR4" s="77">
        <f t="shared" si="0"/>
        <v>0</v>
      </c>
      <c r="AS4" s="77">
        <f t="shared" si="0"/>
        <v>0</v>
      </c>
      <c r="AT4" s="77">
        <f t="shared" si="0"/>
        <v>1963.33333333333</v>
      </c>
      <c r="AU4" s="77">
        <f t="shared" si="0"/>
        <v>175248.28</v>
      </c>
      <c r="AV4" s="77">
        <f t="shared" si="0"/>
        <v>4399.2</v>
      </c>
      <c r="AW4" s="77">
        <f t="shared" si="0"/>
        <v>170</v>
      </c>
      <c r="AX4" s="77">
        <f t="shared" si="0"/>
        <v>0</v>
      </c>
      <c r="AY4" s="77">
        <f t="shared" si="0"/>
        <v>0</v>
      </c>
      <c r="AZ4" s="77">
        <f t="shared" si="0"/>
        <v>0</v>
      </c>
      <c r="BA4" s="77">
        <f t="shared" si="0"/>
        <v>170679.08</v>
      </c>
      <c r="BB4" s="77"/>
      <c r="BC4" s="105"/>
      <c r="BD4" s="77"/>
    </row>
    <row r="5" s="1" customFormat="1" ht="31" customHeight="1" spans="1:56">
      <c r="A5" s="33">
        <f t="shared" ref="A5:A12" si="1">ROW()-4</f>
        <v>1</v>
      </c>
      <c r="B5" s="34" t="s">
        <v>859</v>
      </c>
      <c r="C5" s="35" t="s">
        <v>101</v>
      </c>
      <c r="D5" s="36">
        <v>45809</v>
      </c>
      <c r="E5" s="37" t="s">
        <v>92</v>
      </c>
      <c r="F5" s="38">
        <f t="shared" ref="F5:F12" si="2">IF($C$2-D5+1&lt;$E$2,$C$2-D5+1,$E$2)</f>
        <v>30</v>
      </c>
      <c r="G5" s="39" t="s">
        <v>75</v>
      </c>
      <c r="H5" s="40"/>
      <c r="I5" s="40"/>
      <c r="J5" s="40"/>
      <c r="K5" s="40"/>
      <c r="L5" s="40"/>
      <c r="M5" s="40"/>
      <c r="N5" s="40"/>
      <c r="O5" s="40"/>
      <c r="P5" s="40"/>
      <c r="Q5" s="40">
        <v>5</v>
      </c>
      <c r="R5" s="40"/>
      <c r="S5" s="78">
        <f t="shared" ref="S5:S12" si="3">P5+Q5-R5</f>
        <v>5</v>
      </c>
      <c r="T5" s="79" t="s">
        <v>860</v>
      </c>
      <c r="U5" s="80" t="s">
        <v>861</v>
      </c>
      <c r="V5" s="81">
        <v>5000</v>
      </c>
      <c r="W5" s="82">
        <v>500</v>
      </c>
      <c r="X5" s="82">
        <v>100</v>
      </c>
      <c r="Y5" s="82">
        <v>100</v>
      </c>
      <c r="Z5" s="82">
        <v>100</v>
      </c>
      <c r="AA5" s="82">
        <v>100</v>
      </c>
      <c r="AB5" s="90">
        <v>100</v>
      </c>
      <c r="AC5" s="91">
        <f t="shared" ref="AC5:AC12" si="4">IF(G5="是",30,0)</f>
        <v>0</v>
      </c>
      <c r="AD5" s="90"/>
      <c r="AE5" s="90"/>
      <c r="AF5" s="90"/>
      <c r="AG5" s="90"/>
      <c r="AH5" s="90"/>
      <c r="AI5" s="90"/>
      <c r="AJ5" s="90"/>
      <c r="AK5" s="90"/>
      <c r="AL5" s="90"/>
      <c r="AM5" s="90">
        <v>100</v>
      </c>
      <c r="AN5" s="90"/>
      <c r="AO5" s="90"/>
      <c r="AP5" s="90"/>
      <c r="AQ5" s="90"/>
      <c r="AR5" s="90"/>
      <c r="AS5" s="98">
        <f t="shared" ref="AS5:AS12" si="5">IFERROR(U5/$E$2*2*H5+I5*2,0)</f>
        <v>0</v>
      </c>
      <c r="AT5" s="91">
        <f t="shared" ref="AT5:AT12" si="6">IFERROR(U5/$E$2*(J5+K5*0.2+L5+M5*0.5),0)</f>
        <v>0</v>
      </c>
      <c r="AU5" s="91">
        <f t="shared" ref="AU5:AU12" si="7">ROUND(SUM(V5:AP5)-SUM(AQ5:AT5),2)</f>
        <v>6100</v>
      </c>
      <c r="AV5" s="99">
        <v>549.9</v>
      </c>
      <c r="AW5" s="106">
        <v>85</v>
      </c>
      <c r="AX5" s="106"/>
      <c r="AY5" s="106"/>
      <c r="AZ5" s="106"/>
      <c r="BA5" s="91">
        <f t="shared" ref="BA5:BA12" si="8">ROUND(AU5-SUM(AV5:AZ5),2)</f>
        <v>5465.1</v>
      </c>
      <c r="BB5" s="106"/>
      <c r="BC5" s="107" t="s">
        <v>862</v>
      </c>
      <c r="BD5" s="77" t="str">
        <f t="shared" ref="BD5:BD12" si="9">IF(U5-SUM(V5:AB5)=0,"正确","错误")</f>
        <v>正确</v>
      </c>
    </row>
    <row r="6" s="1" customFormat="1" ht="31" customHeight="1" spans="1:56">
      <c r="A6" s="41">
        <f t="shared" si="1"/>
        <v>2</v>
      </c>
      <c r="B6" s="42" t="s">
        <v>863</v>
      </c>
      <c r="C6" s="43" t="s">
        <v>104</v>
      </c>
      <c r="D6" s="36">
        <v>45783</v>
      </c>
      <c r="E6" s="37" t="s">
        <v>92</v>
      </c>
      <c r="F6" s="44">
        <f t="shared" si="2"/>
        <v>30</v>
      </c>
      <c r="G6" s="39" t="s">
        <v>75</v>
      </c>
      <c r="H6" s="40"/>
      <c r="I6" s="40"/>
      <c r="J6" s="40"/>
      <c r="K6" s="40"/>
      <c r="L6" s="40"/>
      <c r="M6" s="40"/>
      <c r="N6" s="40"/>
      <c r="O6" s="64"/>
      <c r="P6" s="40">
        <v>1</v>
      </c>
      <c r="Q6" s="40">
        <v>1</v>
      </c>
      <c r="R6" s="40"/>
      <c r="S6" s="78">
        <f t="shared" si="3"/>
        <v>2</v>
      </c>
      <c r="T6" s="79" t="s">
        <v>864</v>
      </c>
      <c r="U6" s="80" t="s">
        <v>102</v>
      </c>
      <c r="V6" s="81">
        <v>3000</v>
      </c>
      <c r="W6" s="82">
        <v>500</v>
      </c>
      <c r="X6" s="82">
        <v>300</v>
      </c>
      <c r="Y6" s="82">
        <v>300</v>
      </c>
      <c r="Z6" s="82">
        <v>100</v>
      </c>
      <c r="AA6" s="82">
        <v>100</v>
      </c>
      <c r="AB6" s="90">
        <v>100</v>
      </c>
      <c r="AC6" s="91">
        <f t="shared" si="4"/>
        <v>0</v>
      </c>
      <c r="AD6" s="90"/>
      <c r="AE6" s="90"/>
      <c r="AF6" s="90"/>
      <c r="AG6" s="90"/>
      <c r="AH6" s="90"/>
      <c r="AI6" s="90"/>
      <c r="AJ6" s="90"/>
      <c r="AK6" s="90"/>
      <c r="AL6" s="90">
        <v>400</v>
      </c>
      <c r="AM6" s="90">
        <v>230</v>
      </c>
      <c r="AN6" s="90"/>
      <c r="AO6" s="90"/>
      <c r="AP6" s="90"/>
      <c r="AQ6" s="90"/>
      <c r="AR6" s="90"/>
      <c r="AS6" s="98">
        <f t="shared" si="5"/>
        <v>0</v>
      </c>
      <c r="AT6" s="91">
        <f t="shared" si="6"/>
        <v>0</v>
      </c>
      <c r="AU6" s="91">
        <f t="shared" si="7"/>
        <v>5030</v>
      </c>
      <c r="AV6" s="99">
        <v>549.9</v>
      </c>
      <c r="AW6" s="106">
        <v>85</v>
      </c>
      <c r="AX6" s="106"/>
      <c r="AY6" s="106"/>
      <c r="AZ6" s="106"/>
      <c r="BA6" s="91">
        <f t="shared" si="8"/>
        <v>4395.1</v>
      </c>
      <c r="BB6" s="106"/>
      <c r="BC6" s="107" t="s">
        <v>862</v>
      </c>
      <c r="BD6" s="77" t="str">
        <f t="shared" si="9"/>
        <v>正确</v>
      </c>
    </row>
    <row r="7" s="1" customFormat="1" ht="33" customHeight="1" spans="1:56">
      <c r="A7" s="41">
        <f t="shared" si="1"/>
        <v>3</v>
      </c>
      <c r="B7" s="42" t="s">
        <v>865</v>
      </c>
      <c r="C7" s="43" t="s">
        <v>866</v>
      </c>
      <c r="D7" s="36">
        <v>45809</v>
      </c>
      <c r="E7" s="45" t="s">
        <v>92</v>
      </c>
      <c r="F7" s="44">
        <f t="shared" si="2"/>
        <v>30</v>
      </c>
      <c r="G7" s="39" t="s">
        <v>75</v>
      </c>
      <c r="H7" s="40"/>
      <c r="I7" s="40"/>
      <c r="J7" s="40"/>
      <c r="K7" s="40"/>
      <c r="L7" s="40"/>
      <c r="M7" s="40"/>
      <c r="N7" s="40"/>
      <c r="O7" s="65"/>
      <c r="P7" s="40"/>
      <c r="Q7" s="40">
        <v>4</v>
      </c>
      <c r="R7" s="40"/>
      <c r="S7" s="78">
        <f t="shared" si="3"/>
        <v>4</v>
      </c>
      <c r="T7" s="83" t="s">
        <v>867</v>
      </c>
      <c r="U7" s="80" t="s">
        <v>737</v>
      </c>
      <c r="V7" s="81">
        <v>3600</v>
      </c>
      <c r="W7" s="82">
        <v>100</v>
      </c>
      <c r="X7" s="82">
        <v>100</v>
      </c>
      <c r="Y7" s="82">
        <v>100</v>
      </c>
      <c r="Z7" s="82">
        <v>100</v>
      </c>
      <c r="AA7" s="82">
        <v>100</v>
      </c>
      <c r="AB7" s="90">
        <v>100</v>
      </c>
      <c r="AC7" s="91">
        <f t="shared" si="4"/>
        <v>0</v>
      </c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8">
        <f t="shared" si="5"/>
        <v>0</v>
      </c>
      <c r="AT7" s="91">
        <f t="shared" si="6"/>
        <v>0</v>
      </c>
      <c r="AU7" s="91">
        <f t="shared" si="7"/>
        <v>4200</v>
      </c>
      <c r="AV7" s="100">
        <v>549.9</v>
      </c>
      <c r="AW7" s="106"/>
      <c r="AX7" s="106"/>
      <c r="AY7" s="106"/>
      <c r="AZ7" s="106"/>
      <c r="BA7" s="91">
        <f t="shared" si="8"/>
        <v>3650.1</v>
      </c>
      <c r="BB7" s="106"/>
      <c r="BC7" s="107" t="s">
        <v>868</v>
      </c>
      <c r="BD7" s="77" t="str">
        <f t="shared" si="9"/>
        <v>正确</v>
      </c>
    </row>
    <row r="8" s="1" customFormat="1" ht="33" customHeight="1" spans="1:56">
      <c r="A8" s="41">
        <f t="shared" si="1"/>
        <v>4</v>
      </c>
      <c r="B8" s="46" t="s">
        <v>426</v>
      </c>
      <c r="C8" s="47" t="s">
        <v>869</v>
      </c>
      <c r="D8" s="36">
        <v>45809</v>
      </c>
      <c r="E8" s="48" t="s">
        <v>74</v>
      </c>
      <c r="F8" s="44">
        <f t="shared" si="2"/>
        <v>30</v>
      </c>
      <c r="G8" s="39" t="s">
        <v>75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78">
        <f t="shared" si="3"/>
        <v>0</v>
      </c>
      <c r="T8" s="79" t="s">
        <v>868</v>
      </c>
      <c r="U8" s="84">
        <v>4000</v>
      </c>
      <c r="V8" s="81">
        <v>3400</v>
      </c>
      <c r="W8" s="82">
        <v>100</v>
      </c>
      <c r="X8" s="82">
        <v>100</v>
      </c>
      <c r="Y8" s="82">
        <v>100</v>
      </c>
      <c r="Z8" s="82">
        <v>100</v>
      </c>
      <c r="AA8" s="82">
        <v>100</v>
      </c>
      <c r="AB8" s="90">
        <v>100</v>
      </c>
      <c r="AC8" s="91">
        <f t="shared" si="4"/>
        <v>0</v>
      </c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8">
        <f t="shared" si="5"/>
        <v>0</v>
      </c>
      <c r="AT8" s="91">
        <f t="shared" si="6"/>
        <v>0</v>
      </c>
      <c r="AU8" s="91">
        <f t="shared" si="7"/>
        <v>4000</v>
      </c>
      <c r="AV8" s="99">
        <v>549.9</v>
      </c>
      <c r="AW8" s="106"/>
      <c r="AX8" s="106"/>
      <c r="AY8" s="106"/>
      <c r="AZ8" s="106"/>
      <c r="BA8" s="91">
        <f t="shared" si="8"/>
        <v>3450.1</v>
      </c>
      <c r="BB8" s="106"/>
      <c r="BC8" s="107" t="s">
        <v>868</v>
      </c>
      <c r="BD8" s="77" t="str">
        <f t="shared" si="9"/>
        <v>正确</v>
      </c>
    </row>
    <row r="9" s="1" customFormat="1" ht="33" customHeight="1" spans="1:56">
      <c r="A9" s="41">
        <f t="shared" si="1"/>
        <v>5</v>
      </c>
      <c r="B9" s="46" t="s">
        <v>870</v>
      </c>
      <c r="C9" s="47" t="s">
        <v>869</v>
      </c>
      <c r="D9" s="36">
        <v>45809</v>
      </c>
      <c r="E9" s="48" t="s">
        <v>74</v>
      </c>
      <c r="F9" s="44">
        <f t="shared" si="2"/>
        <v>30</v>
      </c>
      <c r="G9" s="39" t="s">
        <v>75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78">
        <f t="shared" si="3"/>
        <v>0</v>
      </c>
      <c r="T9" s="79" t="s">
        <v>868</v>
      </c>
      <c r="U9" s="84">
        <v>4000</v>
      </c>
      <c r="V9" s="81">
        <v>3400</v>
      </c>
      <c r="W9" s="82">
        <v>100</v>
      </c>
      <c r="X9" s="82">
        <v>100</v>
      </c>
      <c r="Y9" s="82">
        <v>100</v>
      </c>
      <c r="Z9" s="82">
        <v>100</v>
      </c>
      <c r="AA9" s="82">
        <v>100</v>
      </c>
      <c r="AB9" s="90">
        <v>100</v>
      </c>
      <c r="AC9" s="91">
        <f t="shared" si="4"/>
        <v>0</v>
      </c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8">
        <f t="shared" si="5"/>
        <v>0</v>
      </c>
      <c r="AT9" s="91">
        <f t="shared" si="6"/>
        <v>0</v>
      </c>
      <c r="AU9" s="91">
        <f t="shared" si="7"/>
        <v>4000</v>
      </c>
      <c r="AV9" s="100">
        <v>549.9</v>
      </c>
      <c r="AW9" s="106"/>
      <c r="AX9" s="106"/>
      <c r="AY9" s="106"/>
      <c r="AZ9" s="106"/>
      <c r="BA9" s="91">
        <f t="shared" si="8"/>
        <v>3450.1</v>
      </c>
      <c r="BB9" s="106"/>
      <c r="BC9" s="107" t="s">
        <v>868</v>
      </c>
      <c r="BD9" s="77" t="str">
        <f t="shared" si="9"/>
        <v>正确</v>
      </c>
    </row>
    <row r="10" s="1" customFormat="1" ht="33" customHeight="1" spans="1:56">
      <c r="A10" s="41">
        <f t="shared" si="1"/>
        <v>6</v>
      </c>
      <c r="B10" s="46" t="s">
        <v>871</v>
      </c>
      <c r="C10" s="47" t="s">
        <v>869</v>
      </c>
      <c r="D10" s="36">
        <v>45809</v>
      </c>
      <c r="E10" s="48" t="s">
        <v>74</v>
      </c>
      <c r="F10" s="44">
        <f t="shared" si="2"/>
        <v>30</v>
      </c>
      <c r="G10" s="39" t="s">
        <v>75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78">
        <f t="shared" si="3"/>
        <v>0</v>
      </c>
      <c r="T10" s="79" t="s">
        <v>868</v>
      </c>
      <c r="U10" s="84">
        <v>4000</v>
      </c>
      <c r="V10" s="81">
        <v>3400</v>
      </c>
      <c r="W10" s="82">
        <v>100</v>
      </c>
      <c r="X10" s="82">
        <v>100</v>
      </c>
      <c r="Y10" s="82">
        <v>100</v>
      </c>
      <c r="Z10" s="82">
        <v>100</v>
      </c>
      <c r="AA10" s="82">
        <v>100</v>
      </c>
      <c r="AB10" s="90">
        <v>100</v>
      </c>
      <c r="AC10" s="91">
        <f t="shared" si="4"/>
        <v>0</v>
      </c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8">
        <f t="shared" si="5"/>
        <v>0</v>
      </c>
      <c r="AT10" s="91">
        <f t="shared" si="6"/>
        <v>0</v>
      </c>
      <c r="AU10" s="91">
        <f t="shared" si="7"/>
        <v>4000</v>
      </c>
      <c r="AV10" s="99">
        <v>549.9</v>
      </c>
      <c r="AW10" s="106"/>
      <c r="AX10" s="106"/>
      <c r="AY10" s="106"/>
      <c r="AZ10" s="106"/>
      <c r="BA10" s="91">
        <f t="shared" si="8"/>
        <v>3450.1</v>
      </c>
      <c r="BB10" s="106"/>
      <c r="BC10" s="107" t="s">
        <v>868</v>
      </c>
      <c r="BD10" s="77" t="str">
        <f t="shared" si="9"/>
        <v>正确</v>
      </c>
    </row>
    <row r="11" s="1" customFormat="1" ht="33" customHeight="1" spans="1:56">
      <c r="A11" s="41">
        <f t="shared" si="1"/>
        <v>7</v>
      </c>
      <c r="B11" s="46" t="s">
        <v>872</v>
      </c>
      <c r="C11" s="47" t="s">
        <v>869</v>
      </c>
      <c r="D11" s="36">
        <v>45809</v>
      </c>
      <c r="E11" s="48" t="s">
        <v>74</v>
      </c>
      <c r="F11" s="44">
        <f t="shared" si="2"/>
        <v>30</v>
      </c>
      <c r="G11" s="39" t="s">
        <v>75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78">
        <f t="shared" si="3"/>
        <v>0</v>
      </c>
      <c r="T11" s="79" t="s">
        <v>868</v>
      </c>
      <c r="U11" s="84">
        <v>4000</v>
      </c>
      <c r="V11" s="81">
        <v>3400</v>
      </c>
      <c r="W11" s="82">
        <v>100</v>
      </c>
      <c r="X11" s="82">
        <v>100</v>
      </c>
      <c r="Y11" s="82">
        <v>100</v>
      </c>
      <c r="Z11" s="82">
        <v>100</v>
      </c>
      <c r="AA11" s="82">
        <v>100</v>
      </c>
      <c r="AB11" s="90">
        <v>100</v>
      </c>
      <c r="AC11" s="91">
        <f t="shared" si="4"/>
        <v>0</v>
      </c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8">
        <f t="shared" si="5"/>
        <v>0</v>
      </c>
      <c r="AT11" s="91">
        <f t="shared" si="6"/>
        <v>0</v>
      </c>
      <c r="AU11" s="91">
        <f t="shared" si="7"/>
        <v>4000</v>
      </c>
      <c r="AV11" s="100">
        <v>549.9</v>
      </c>
      <c r="AW11" s="106"/>
      <c r="AX11" s="106"/>
      <c r="AY11" s="106"/>
      <c r="AZ11" s="106"/>
      <c r="BA11" s="91">
        <f t="shared" si="8"/>
        <v>3450.1</v>
      </c>
      <c r="BB11" s="106"/>
      <c r="BC11" s="107"/>
      <c r="BD11" s="77" t="str">
        <f t="shared" si="9"/>
        <v>正确</v>
      </c>
    </row>
    <row r="12" s="1" customFormat="1" ht="33" customHeight="1" spans="1:57">
      <c r="A12" s="41">
        <f t="shared" si="1"/>
        <v>8</v>
      </c>
      <c r="B12" s="46" t="s">
        <v>873</v>
      </c>
      <c r="C12" s="47" t="s">
        <v>874</v>
      </c>
      <c r="D12" s="49">
        <v>45740</v>
      </c>
      <c r="E12" s="48" t="s">
        <v>74</v>
      </c>
      <c r="F12" s="44">
        <f t="shared" si="2"/>
        <v>30</v>
      </c>
      <c r="G12" s="39" t="s">
        <v>75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78">
        <f t="shared" si="3"/>
        <v>0</v>
      </c>
      <c r="T12" s="79" t="s">
        <v>868</v>
      </c>
      <c r="U12" s="84">
        <v>3300</v>
      </c>
      <c r="V12" s="81">
        <v>2500</v>
      </c>
      <c r="W12" s="82">
        <v>200</v>
      </c>
      <c r="X12" s="82">
        <v>200</v>
      </c>
      <c r="Y12" s="82">
        <v>100</v>
      </c>
      <c r="Z12" s="82">
        <v>100</v>
      </c>
      <c r="AA12" s="82">
        <v>100</v>
      </c>
      <c r="AB12" s="90">
        <v>100</v>
      </c>
      <c r="AC12" s="91">
        <f t="shared" si="4"/>
        <v>0</v>
      </c>
      <c r="AD12" s="90"/>
      <c r="AE12" s="90"/>
      <c r="AF12" s="90"/>
      <c r="AG12" s="90"/>
      <c r="AH12" s="90"/>
      <c r="AI12" s="93">
        <v>7451.61</v>
      </c>
      <c r="AJ12" s="90"/>
      <c r="AK12" s="90"/>
      <c r="AL12" s="90"/>
      <c r="AM12" s="90"/>
      <c r="AN12" s="90"/>
      <c r="AO12" s="90"/>
      <c r="AP12" s="90"/>
      <c r="AQ12" s="90"/>
      <c r="AR12" s="90"/>
      <c r="AS12" s="98">
        <f t="shared" si="5"/>
        <v>0</v>
      </c>
      <c r="AT12" s="91">
        <f t="shared" si="6"/>
        <v>0</v>
      </c>
      <c r="AU12" s="91">
        <f t="shared" si="7"/>
        <v>10751.61</v>
      </c>
      <c r="AV12" s="99">
        <v>549.9</v>
      </c>
      <c r="AW12" s="106"/>
      <c r="AX12" s="106"/>
      <c r="AY12" s="106"/>
      <c r="AZ12" s="106"/>
      <c r="BA12" s="91">
        <f t="shared" si="8"/>
        <v>10201.71</v>
      </c>
      <c r="BB12" s="106"/>
      <c r="BC12" s="108" t="s">
        <v>875</v>
      </c>
      <c r="BD12" s="77" t="str">
        <f t="shared" si="9"/>
        <v>正确</v>
      </c>
      <c r="BE12" s="1" t="s">
        <v>126</v>
      </c>
    </row>
    <row r="13" s="1" customFormat="1" ht="33" customHeight="1" spans="1:56">
      <c r="A13" s="41">
        <f t="shared" ref="A13:A73" si="10">ROW()-4</f>
        <v>9</v>
      </c>
      <c r="B13" s="50" t="s">
        <v>876</v>
      </c>
      <c r="C13" s="51" t="s">
        <v>139</v>
      </c>
      <c r="D13" s="52">
        <v>45809</v>
      </c>
      <c r="E13" s="48" t="s">
        <v>74</v>
      </c>
      <c r="F13" s="44">
        <f t="shared" ref="F13:F73" si="11">IF($C$2-D13+1&lt;$E$2,$C$2-D13+1,$E$2)</f>
        <v>30</v>
      </c>
      <c r="G13" s="53" t="s">
        <v>877</v>
      </c>
      <c r="H13" s="40"/>
      <c r="I13" s="40"/>
      <c r="J13" s="40"/>
      <c r="K13" s="40"/>
      <c r="L13" s="40"/>
      <c r="M13" s="40"/>
      <c r="N13" s="40"/>
      <c r="O13" s="66"/>
      <c r="P13" s="40"/>
      <c r="Q13" s="40"/>
      <c r="R13" s="40"/>
      <c r="S13" s="78">
        <f t="shared" ref="S13:S73" si="12">P13+Q13-R13</f>
        <v>0</v>
      </c>
      <c r="T13" s="79"/>
      <c r="U13" s="84">
        <v>3100</v>
      </c>
      <c r="V13" s="81">
        <v>2500</v>
      </c>
      <c r="W13" s="82">
        <v>100</v>
      </c>
      <c r="X13" s="82">
        <v>100</v>
      </c>
      <c r="Y13" s="82">
        <v>100</v>
      </c>
      <c r="Z13" s="82">
        <v>100</v>
      </c>
      <c r="AA13" s="82">
        <v>100</v>
      </c>
      <c r="AB13" s="90">
        <v>100</v>
      </c>
      <c r="AC13" s="91">
        <f t="shared" ref="AC13:AC73" si="13">IF(G13="是",30,0)</f>
        <v>30</v>
      </c>
      <c r="AD13" s="90"/>
      <c r="AE13" s="90"/>
      <c r="AF13" s="90"/>
      <c r="AG13" s="90"/>
      <c r="AH13" s="90"/>
      <c r="AI13" s="90"/>
      <c r="AJ13" s="90">
        <v>70</v>
      </c>
      <c r="AK13" s="90"/>
      <c r="AL13" s="90"/>
      <c r="AM13" s="90"/>
      <c r="AN13" s="90"/>
      <c r="AO13" s="90"/>
      <c r="AP13" s="90"/>
      <c r="AQ13" s="90"/>
      <c r="AR13" s="90"/>
      <c r="AS13" s="98">
        <f t="shared" ref="AS13:AS73" si="14">IFERROR(U13/$E$2*2*H13+I13*2,0)</f>
        <v>0</v>
      </c>
      <c r="AT13" s="91">
        <f t="shared" ref="AT13:AT73" si="15">IFERROR(U13/$E$2*(J13+K13*0.2+L13+M13*0.5),0)</f>
        <v>0</v>
      </c>
      <c r="AU13" s="91">
        <f t="shared" ref="AU13:AU73" si="16">ROUND(SUM(V13:AP13)-SUM(AQ13:AT13),2)</f>
        <v>3200</v>
      </c>
      <c r="AV13" s="100"/>
      <c r="AW13" s="106"/>
      <c r="AX13" s="106"/>
      <c r="AY13" s="106"/>
      <c r="AZ13" s="106"/>
      <c r="BA13" s="91">
        <f t="shared" ref="BA13:BA73" si="17">ROUND(AU13-SUM(AV13:AZ13),2)</f>
        <v>3200</v>
      </c>
      <c r="BB13" s="106"/>
      <c r="BC13" s="107"/>
      <c r="BD13" s="77" t="str">
        <f t="shared" ref="BD13:BD73" si="18">IF(U13-SUM(V13:AB13)=0,"正确","错误")</f>
        <v>正确</v>
      </c>
    </row>
    <row r="14" s="1" customFormat="1" ht="33" customHeight="1" spans="1:56">
      <c r="A14" s="41">
        <f t="shared" si="10"/>
        <v>10</v>
      </c>
      <c r="B14" s="50" t="s">
        <v>878</v>
      </c>
      <c r="C14" s="51" t="s">
        <v>139</v>
      </c>
      <c r="D14" s="52">
        <v>45809</v>
      </c>
      <c r="E14" s="48" t="s">
        <v>74</v>
      </c>
      <c r="F14" s="44">
        <f t="shared" si="11"/>
        <v>30</v>
      </c>
      <c r="G14" s="53" t="s">
        <v>877</v>
      </c>
      <c r="H14" s="40"/>
      <c r="I14" s="40"/>
      <c r="J14" s="40"/>
      <c r="L14" s="40"/>
      <c r="M14" s="40"/>
      <c r="N14" s="40"/>
      <c r="O14" s="66"/>
      <c r="P14" s="40"/>
      <c r="Q14" s="40">
        <v>2</v>
      </c>
      <c r="R14" s="40"/>
      <c r="S14" s="78">
        <f t="shared" si="12"/>
        <v>2</v>
      </c>
      <c r="T14" s="79" t="s">
        <v>879</v>
      </c>
      <c r="U14" s="84">
        <v>3100</v>
      </c>
      <c r="V14" s="81">
        <v>2500</v>
      </c>
      <c r="W14" s="82">
        <v>100</v>
      </c>
      <c r="X14" s="82">
        <v>100</v>
      </c>
      <c r="Y14" s="82">
        <v>100</v>
      </c>
      <c r="Z14" s="82">
        <v>100</v>
      </c>
      <c r="AA14" s="82">
        <v>100</v>
      </c>
      <c r="AB14" s="90">
        <v>100</v>
      </c>
      <c r="AC14" s="91">
        <f t="shared" si="13"/>
        <v>30</v>
      </c>
      <c r="AD14" s="90"/>
      <c r="AE14" s="90"/>
      <c r="AF14" s="90"/>
      <c r="AG14" s="90"/>
      <c r="AH14" s="90"/>
      <c r="AI14" s="90"/>
      <c r="AJ14" s="90">
        <v>70</v>
      </c>
      <c r="AK14" s="90"/>
      <c r="AL14" s="90"/>
      <c r="AM14" s="90"/>
      <c r="AN14" s="93"/>
      <c r="AO14" s="90"/>
      <c r="AP14" s="90"/>
      <c r="AQ14" s="90"/>
      <c r="AR14" s="90"/>
      <c r="AS14" s="98">
        <f t="shared" si="14"/>
        <v>0</v>
      </c>
      <c r="AT14" s="91">
        <f t="shared" si="15"/>
        <v>0</v>
      </c>
      <c r="AU14" s="91">
        <f t="shared" si="16"/>
        <v>3200</v>
      </c>
      <c r="AV14" s="100"/>
      <c r="AW14" s="106"/>
      <c r="AX14" s="106"/>
      <c r="AY14" s="106"/>
      <c r="AZ14" s="106"/>
      <c r="BA14" s="91">
        <f t="shared" si="17"/>
        <v>3200</v>
      </c>
      <c r="BB14" s="106"/>
      <c r="BC14" s="107"/>
      <c r="BD14" s="77" t="str">
        <f t="shared" si="18"/>
        <v>正确</v>
      </c>
    </row>
    <row r="15" s="1" customFormat="1" ht="33" customHeight="1" spans="1:56">
      <c r="A15" s="41">
        <f t="shared" si="10"/>
        <v>11</v>
      </c>
      <c r="B15" s="50" t="s">
        <v>880</v>
      </c>
      <c r="C15" s="51" t="s">
        <v>139</v>
      </c>
      <c r="D15" s="52">
        <v>45809</v>
      </c>
      <c r="E15" s="48" t="s">
        <v>74</v>
      </c>
      <c r="F15" s="44">
        <f t="shared" si="11"/>
        <v>30</v>
      </c>
      <c r="G15" s="53" t="s">
        <v>877</v>
      </c>
      <c r="H15" s="40"/>
      <c r="I15" s="40"/>
      <c r="J15" s="40"/>
      <c r="K15" s="40"/>
      <c r="L15" s="40"/>
      <c r="M15" s="40"/>
      <c r="N15" s="40"/>
      <c r="O15" s="67"/>
      <c r="P15" s="40"/>
      <c r="Q15" s="40"/>
      <c r="R15" s="40"/>
      <c r="S15" s="78">
        <f t="shared" si="12"/>
        <v>0</v>
      </c>
      <c r="T15" s="79"/>
      <c r="U15" s="84">
        <v>3100</v>
      </c>
      <c r="V15" s="81">
        <v>2500</v>
      </c>
      <c r="W15" s="82">
        <v>100</v>
      </c>
      <c r="X15" s="82">
        <v>100</v>
      </c>
      <c r="Y15" s="82">
        <v>100</v>
      </c>
      <c r="Z15" s="82">
        <v>100</v>
      </c>
      <c r="AA15" s="82">
        <v>100</v>
      </c>
      <c r="AB15" s="90">
        <v>100</v>
      </c>
      <c r="AC15" s="91">
        <f t="shared" si="13"/>
        <v>30</v>
      </c>
      <c r="AD15" s="90"/>
      <c r="AE15" s="90"/>
      <c r="AF15" s="90"/>
      <c r="AG15" s="90"/>
      <c r="AH15" s="90"/>
      <c r="AI15" s="90"/>
      <c r="AJ15" s="90">
        <v>70</v>
      </c>
      <c r="AK15" s="90"/>
      <c r="AL15" s="90"/>
      <c r="AM15" s="90"/>
      <c r="AN15" s="90"/>
      <c r="AO15" s="90"/>
      <c r="AP15" s="90"/>
      <c r="AQ15" s="90"/>
      <c r="AR15" s="90"/>
      <c r="AS15" s="98">
        <f t="shared" si="14"/>
        <v>0</v>
      </c>
      <c r="AT15" s="91">
        <f t="shared" si="15"/>
        <v>0</v>
      </c>
      <c r="AU15" s="91">
        <f t="shared" si="16"/>
        <v>3200</v>
      </c>
      <c r="AV15" s="100"/>
      <c r="AW15" s="106"/>
      <c r="AX15" s="106"/>
      <c r="AY15" s="106"/>
      <c r="AZ15" s="106"/>
      <c r="BA15" s="91">
        <f t="shared" si="17"/>
        <v>3200</v>
      </c>
      <c r="BB15" s="106"/>
      <c r="BC15" s="107"/>
      <c r="BD15" s="77" t="str">
        <f t="shared" si="18"/>
        <v>正确</v>
      </c>
    </row>
    <row r="16" s="1" customFormat="1" ht="33" customHeight="1" spans="1:56">
      <c r="A16" s="54">
        <f t="shared" si="10"/>
        <v>12</v>
      </c>
      <c r="B16" s="55" t="s">
        <v>881</v>
      </c>
      <c r="C16" s="43" t="s">
        <v>139</v>
      </c>
      <c r="D16" s="36">
        <v>45809</v>
      </c>
      <c r="E16" s="56" t="s">
        <v>122</v>
      </c>
      <c r="F16" s="44">
        <f t="shared" si="11"/>
        <v>30</v>
      </c>
      <c r="G16" s="53" t="s">
        <v>75</v>
      </c>
      <c r="H16" s="40"/>
      <c r="I16" s="40"/>
      <c r="J16" s="40">
        <v>19</v>
      </c>
      <c r="K16" s="40"/>
      <c r="L16" s="40"/>
      <c r="M16" s="40"/>
      <c r="N16" s="40"/>
      <c r="O16" s="40"/>
      <c r="P16" s="40"/>
      <c r="Q16" s="40"/>
      <c r="R16" s="40"/>
      <c r="S16" s="78">
        <f t="shared" si="12"/>
        <v>0</v>
      </c>
      <c r="T16" s="85" t="s">
        <v>882</v>
      </c>
      <c r="U16" s="84">
        <v>3100</v>
      </c>
      <c r="V16" s="81">
        <v>2500</v>
      </c>
      <c r="W16" s="82">
        <v>100</v>
      </c>
      <c r="X16" s="82">
        <v>100</v>
      </c>
      <c r="Y16" s="82">
        <v>100</v>
      </c>
      <c r="Z16" s="82">
        <v>100</v>
      </c>
      <c r="AA16" s="82">
        <v>100</v>
      </c>
      <c r="AB16" s="90">
        <v>100</v>
      </c>
      <c r="AC16" s="91">
        <f t="shared" si="13"/>
        <v>0</v>
      </c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8">
        <f t="shared" si="14"/>
        <v>0</v>
      </c>
      <c r="AT16" s="91">
        <f t="shared" si="15"/>
        <v>1963.33333333333</v>
      </c>
      <c r="AU16" s="91">
        <f t="shared" si="16"/>
        <v>1136.67</v>
      </c>
      <c r="AV16" s="100"/>
      <c r="AW16" s="106"/>
      <c r="AX16" s="106"/>
      <c r="AY16" s="106"/>
      <c r="AZ16" s="106"/>
      <c r="BA16" s="91">
        <f t="shared" si="17"/>
        <v>1136.67</v>
      </c>
      <c r="BB16" s="106"/>
      <c r="BC16" s="107" t="s">
        <v>882</v>
      </c>
      <c r="BD16" s="77" t="str">
        <f t="shared" si="18"/>
        <v>正确</v>
      </c>
    </row>
    <row r="17" s="1" customFormat="1" ht="33" customHeight="1" spans="1:56">
      <c r="A17" s="41">
        <f t="shared" si="10"/>
        <v>13</v>
      </c>
      <c r="B17" s="50" t="s">
        <v>883</v>
      </c>
      <c r="C17" s="51" t="s">
        <v>139</v>
      </c>
      <c r="D17" s="52">
        <v>45809</v>
      </c>
      <c r="E17" s="48" t="s">
        <v>74</v>
      </c>
      <c r="F17" s="44">
        <f t="shared" si="11"/>
        <v>30</v>
      </c>
      <c r="G17" s="53" t="s">
        <v>877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78">
        <f t="shared" si="12"/>
        <v>0</v>
      </c>
      <c r="T17" s="79"/>
      <c r="U17" s="84">
        <v>3100</v>
      </c>
      <c r="V17" s="81">
        <v>2500</v>
      </c>
      <c r="W17" s="82">
        <v>100</v>
      </c>
      <c r="X17" s="82">
        <v>100</v>
      </c>
      <c r="Y17" s="82">
        <v>100</v>
      </c>
      <c r="Z17" s="82">
        <v>100</v>
      </c>
      <c r="AA17" s="82">
        <v>100</v>
      </c>
      <c r="AB17" s="90">
        <v>100</v>
      </c>
      <c r="AC17" s="91">
        <f t="shared" si="13"/>
        <v>30</v>
      </c>
      <c r="AD17" s="90"/>
      <c r="AE17" s="90"/>
      <c r="AF17" s="90"/>
      <c r="AG17" s="90"/>
      <c r="AH17" s="90"/>
      <c r="AI17" s="90"/>
      <c r="AJ17" s="90">
        <v>70</v>
      </c>
      <c r="AK17" s="90"/>
      <c r="AL17" s="90"/>
      <c r="AM17" s="90"/>
      <c r="AN17" s="90"/>
      <c r="AO17" s="90"/>
      <c r="AP17" s="90"/>
      <c r="AQ17" s="90"/>
      <c r="AR17" s="90"/>
      <c r="AS17" s="98">
        <f t="shared" si="14"/>
        <v>0</v>
      </c>
      <c r="AT17" s="91">
        <f t="shared" si="15"/>
        <v>0</v>
      </c>
      <c r="AU17" s="91">
        <f t="shared" si="16"/>
        <v>3200</v>
      </c>
      <c r="AV17" s="100"/>
      <c r="AW17" s="106"/>
      <c r="AX17" s="106"/>
      <c r="AY17" s="106"/>
      <c r="AZ17" s="106"/>
      <c r="BA17" s="91">
        <f t="shared" si="17"/>
        <v>3200</v>
      </c>
      <c r="BB17" s="106"/>
      <c r="BC17" s="107"/>
      <c r="BD17" s="77" t="str">
        <f t="shared" si="18"/>
        <v>正确</v>
      </c>
    </row>
    <row r="18" s="1" customFormat="1" ht="33" customHeight="1" spans="1:56">
      <c r="A18" s="41">
        <f t="shared" si="10"/>
        <v>14</v>
      </c>
      <c r="B18" s="50" t="s">
        <v>884</v>
      </c>
      <c r="C18" s="51" t="s">
        <v>885</v>
      </c>
      <c r="D18" s="52">
        <v>45809</v>
      </c>
      <c r="E18" s="48" t="s">
        <v>74</v>
      </c>
      <c r="F18" s="44">
        <f t="shared" si="11"/>
        <v>30</v>
      </c>
      <c r="G18" s="57" t="s">
        <v>75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78">
        <f t="shared" si="12"/>
        <v>0</v>
      </c>
      <c r="T18" s="86"/>
      <c r="U18" s="84">
        <v>5300</v>
      </c>
      <c r="V18" s="81">
        <v>4500</v>
      </c>
      <c r="W18" s="82">
        <v>200</v>
      </c>
      <c r="X18" s="82">
        <v>200</v>
      </c>
      <c r="Y18" s="82">
        <v>100</v>
      </c>
      <c r="Z18" s="82">
        <v>100</v>
      </c>
      <c r="AA18" s="82">
        <v>100</v>
      </c>
      <c r="AB18" s="90">
        <v>100</v>
      </c>
      <c r="AC18" s="91">
        <f t="shared" si="13"/>
        <v>0</v>
      </c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8">
        <f t="shared" si="14"/>
        <v>0</v>
      </c>
      <c r="AT18" s="91">
        <f t="shared" si="15"/>
        <v>0</v>
      </c>
      <c r="AU18" s="91">
        <f t="shared" si="16"/>
        <v>5300</v>
      </c>
      <c r="AV18" s="100"/>
      <c r="AW18" s="106"/>
      <c r="AX18" s="106"/>
      <c r="AY18" s="106"/>
      <c r="AZ18" s="106"/>
      <c r="BA18" s="91">
        <f t="shared" si="17"/>
        <v>5300</v>
      </c>
      <c r="BB18" s="106"/>
      <c r="BC18" s="107"/>
      <c r="BD18" s="77" t="str">
        <f t="shared" si="18"/>
        <v>正确</v>
      </c>
    </row>
    <row r="19" s="1" customFormat="1" ht="33" customHeight="1" spans="1:56">
      <c r="A19" s="41">
        <f t="shared" si="10"/>
        <v>15</v>
      </c>
      <c r="B19" s="50" t="s">
        <v>886</v>
      </c>
      <c r="C19" s="51" t="s">
        <v>885</v>
      </c>
      <c r="D19" s="52">
        <v>45809</v>
      </c>
      <c r="E19" s="48" t="s">
        <v>74</v>
      </c>
      <c r="F19" s="44">
        <f t="shared" si="11"/>
        <v>30</v>
      </c>
      <c r="G19" s="57" t="s">
        <v>75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78">
        <f t="shared" si="12"/>
        <v>0</v>
      </c>
      <c r="T19" s="86"/>
      <c r="U19" s="84">
        <v>4300</v>
      </c>
      <c r="V19" s="81">
        <v>3700</v>
      </c>
      <c r="W19" s="82">
        <v>100</v>
      </c>
      <c r="X19" s="82">
        <v>100</v>
      </c>
      <c r="Y19" s="82">
        <v>100</v>
      </c>
      <c r="Z19" s="82">
        <v>100</v>
      </c>
      <c r="AA19" s="82">
        <v>100</v>
      </c>
      <c r="AB19" s="90">
        <v>100</v>
      </c>
      <c r="AC19" s="91">
        <f t="shared" si="13"/>
        <v>0</v>
      </c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8">
        <f t="shared" si="14"/>
        <v>0</v>
      </c>
      <c r="AT19" s="91">
        <f t="shared" si="15"/>
        <v>0</v>
      </c>
      <c r="AU19" s="91">
        <f t="shared" si="16"/>
        <v>4300</v>
      </c>
      <c r="AV19" s="100"/>
      <c r="AW19" s="106"/>
      <c r="AX19" s="106"/>
      <c r="AY19" s="106"/>
      <c r="AZ19" s="106"/>
      <c r="BA19" s="91">
        <f t="shared" si="17"/>
        <v>4300</v>
      </c>
      <c r="BB19" s="106"/>
      <c r="BC19" s="107"/>
      <c r="BD19" s="77" t="str">
        <f t="shared" si="18"/>
        <v>正确</v>
      </c>
    </row>
    <row r="20" s="1" customFormat="1" ht="33" customHeight="1" spans="1:56">
      <c r="A20" s="41">
        <f t="shared" si="10"/>
        <v>16</v>
      </c>
      <c r="B20" s="50" t="s">
        <v>887</v>
      </c>
      <c r="C20" s="51" t="s">
        <v>139</v>
      </c>
      <c r="D20" s="52">
        <v>45809</v>
      </c>
      <c r="E20" s="48" t="s">
        <v>74</v>
      </c>
      <c r="F20" s="44">
        <f t="shared" si="11"/>
        <v>30</v>
      </c>
      <c r="G20" s="57" t="s">
        <v>877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78">
        <f t="shared" si="12"/>
        <v>0</v>
      </c>
      <c r="T20" s="86"/>
      <c r="U20" s="84">
        <v>3100</v>
      </c>
      <c r="V20" s="81">
        <v>2500</v>
      </c>
      <c r="W20" s="82">
        <v>100</v>
      </c>
      <c r="X20" s="82">
        <v>100</v>
      </c>
      <c r="Y20" s="82">
        <v>100</v>
      </c>
      <c r="Z20" s="82">
        <v>100</v>
      </c>
      <c r="AA20" s="82">
        <v>100</v>
      </c>
      <c r="AB20" s="90">
        <v>100</v>
      </c>
      <c r="AC20" s="91">
        <f t="shared" si="13"/>
        <v>30</v>
      </c>
      <c r="AD20" s="90"/>
      <c r="AE20" s="90"/>
      <c r="AF20" s="90"/>
      <c r="AG20" s="90"/>
      <c r="AH20" s="90"/>
      <c r="AI20" s="90"/>
      <c r="AJ20" s="90">
        <v>70</v>
      </c>
      <c r="AK20" s="90"/>
      <c r="AL20" s="90"/>
      <c r="AM20" s="90"/>
      <c r="AN20" s="90"/>
      <c r="AO20" s="90"/>
      <c r="AP20" s="90"/>
      <c r="AQ20" s="90"/>
      <c r="AR20" s="90"/>
      <c r="AS20" s="98">
        <f t="shared" si="14"/>
        <v>0</v>
      </c>
      <c r="AT20" s="91">
        <f t="shared" si="15"/>
        <v>0</v>
      </c>
      <c r="AU20" s="91">
        <f t="shared" si="16"/>
        <v>3200</v>
      </c>
      <c r="AV20" s="100"/>
      <c r="AW20" s="106"/>
      <c r="AX20" s="106"/>
      <c r="AY20" s="106"/>
      <c r="AZ20" s="106"/>
      <c r="BA20" s="91">
        <f t="shared" si="17"/>
        <v>3200</v>
      </c>
      <c r="BB20" s="106"/>
      <c r="BC20" s="107"/>
      <c r="BD20" s="77" t="str">
        <f t="shared" si="18"/>
        <v>正确</v>
      </c>
    </row>
    <row r="21" s="1" customFormat="1" ht="33" customHeight="1" spans="1:56">
      <c r="A21" s="41">
        <f t="shared" si="10"/>
        <v>17</v>
      </c>
      <c r="B21" s="50" t="s">
        <v>888</v>
      </c>
      <c r="C21" s="51" t="s">
        <v>731</v>
      </c>
      <c r="D21" s="52">
        <v>45809</v>
      </c>
      <c r="E21" s="48" t="s">
        <v>74</v>
      </c>
      <c r="F21" s="44">
        <f t="shared" si="11"/>
        <v>30</v>
      </c>
      <c r="G21" s="57" t="s">
        <v>75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78">
        <f t="shared" si="12"/>
        <v>0</v>
      </c>
      <c r="T21" s="86"/>
      <c r="U21" s="84">
        <v>3300</v>
      </c>
      <c r="V21" s="81">
        <v>2700</v>
      </c>
      <c r="W21" s="82">
        <v>100</v>
      </c>
      <c r="X21" s="82">
        <v>100</v>
      </c>
      <c r="Y21" s="82">
        <v>100</v>
      </c>
      <c r="Z21" s="82">
        <v>100</v>
      </c>
      <c r="AA21" s="82">
        <v>100</v>
      </c>
      <c r="AB21" s="90">
        <v>100</v>
      </c>
      <c r="AC21" s="91">
        <f t="shared" si="13"/>
        <v>0</v>
      </c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8">
        <f t="shared" si="14"/>
        <v>0</v>
      </c>
      <c r="AT21" s="91">
        <f t="shared" si="15"/>
        <v>0</v>
      </c>
      <c r="AU21" s="91">
        <f t="shared" si="16"/>
        <v>3300</v>
      </c>
      <c r="AV21" s="100"/>
      <c r="AW21" s="106"/>
      <c r="AX21" s="106"/>
      <c r="AY21" s="106"/>
      <c r="AZ21" s="106"/>
      <c r="BA21" s="91">
        <f t="shared" si="17"/>
        <v>3300</v>
      </c>
      <c r="BB21" s="106"/>
      <c r="BC21" s="107"/>
      <c r="BD21" s="77" t="str">
        <f t="shared" si="18"/>
        <v>正确</v>
      </c>
    </row>
    <row r="22" s="1" customFormat="1" ht="33" customHeight="1" spans="1:56">
      <c r="A22" s="41">
        <f t="shared" si="10"/>
        <v>18</v>
      </c>
      <c r="B22" s="50" t="s">
        <v>889</v>
      </c>
      <c r="C22" s="51" t="s">
        <v>139</v>
      </c>
      <c r="D22" s="52">
        <v>45809</v>
      </c>
      <c r="E22" s="48" t="s">
        <v>74</v>
      </c>
      <c r="F22" s="44">
        <f t="shared" si="11"/>
        <v>30</v>
      </c>
      <c r="G22" s="53" t="s">
        <v>877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78">
        <f t="shared" si="12"/>
        <v>0</v>
      </c>
      <c r="T22" s="86"/>
      <c r="U22" s="84">
        <v>3100</v>
      </c>
      <c r="V22" s="81">
        <v>2500</v>
      </c>
      <c r="W22" s="82">
        <v>100</v>
      </c>
      <c r="X22" s="82">
        <v>100</v>
      </c>
      <c r="Y22" s="82">
        <v>100</v>
      </c>
      <c r="Z22" s="82">
        <v>100</v>
      </c>
      <c r="AA22" s="82">
        <v>100</v>
      </c>
      <c r="AB22" s="90">
        <v>100</v>
      </c>
      <c r="AC22" s="91">
        <f t="shared" si="13"/>
        <v>30</v>
      </c>
      <c r="AD22" s="90"/>
      <c r="AE22" s="90"/>
      <c r="AF22" s="90"/>
      <c r="AG22" s="90"/>
      <c r="AH22" s="90"/>
      <c r="AI22" s="93">
        <v>500</v>
      </c>
      <c r="AJ22" s="90">
        <v>70</v>
      </c>
      <c r="AK22" s="90"/>
      <c r="AL22" s="90"/>
      <c r="AM22" s="90"/>
      <c r="AN22" s="90"/>
      <c r="AO22" s="90"/>
      <c r="AP22" s="90"/>
      <c r="AQ22" s="90"/>
      <c r="AR22" s="90"/>
      <c r="AS22" s="98">
        <f t="shared" si="14"/>
        <v>0</v>
      </c>
      <c r="AT22" s="91">
        <f t="shared" si="15"/>
        <v>0</v>
      </c>
      <c r="AU22" s="91">
        <f t="shared" si="16"/>
        <v>3700</v>
      </c>
      <c r="AV22" s="100"/>
      <c r="AW22" s="106"/>
      <c r="AX22" s="106"/>
      <c r="AY22" s="106"/>
      <c r="AZ22" s="106"/>
      <c r="BA22" s="91">
        <f t="shared" si="17"/>
        <v>3700</v>
      </c>
      <c r="BB22" s="106"/>
      <c r="BC22" s="107" t="s">
        <v>890</v>
      </c>
      <c r="BD22" s="77" t="str">
        <f t="shared" si="18"/>
        <v>正确</v>
      </c>
    </row>
    <row r="23" s="1" customFormat="1" ht="33" customHeight="1" spans="1:56">
      <c r="A23" s="41">
        <f t="shared" si="10"/>
        <v>19</v>
      </c>
      <c r="B23" s="50" t="s">
        <v>891</v>
      </c>
      <c r="C23" s="51" t="s">
        <v>139</v>
      </c>
      <c r="D23" s="52">
        <v>45809</v>
      </c>
      <c r="E23" s="48" t="s">
        <v>74</v>
      </c>
      <c r="F23" s="44">
        <f t="shared" si="11"/>
        <v>30</v>
      </c>
      <c r="G23" s="53" t="s">
        <v>877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78">
        <f t="shared" si="12"/>
        <v>0</v>
      </c>
      <c r="T23" s="86"/>
      <c r="U23" s="84">
        <v>3000</v>
      </c>
      <c r="V23" s="81">
        <v>2400</v>
      </c>
      <c r="W23" s="82">
        <v>100</v>
      </c>
      <c r="X23" s="82">
        <v>100</v>
      </c>
      <c r="Y23" s="82">
        <v>100</v>
      </c>
      <c r="Z23" s="82">
        <v>100</v>
      </c>
      <c r="AA23" s="82">
        <v>100</v>
      </c>
      <c r="AB23" s="90">
        <v>100</v>
      </c>
      <c r="AC23" s="91">
        <f t="shared" si="13"/>
        <v>30</v>
      </c>
      <c r="AD23" s="90"/>
      <c r="AE23" s="90"/>
      <c r="AF23" s="90"/>
      <c r="AG23" s="90"/>
      <c r="AH23" s="90"/>
      <c r="AI23" s="90"/>
      <c r="AJ23" s="90">
        <v>70</v>
      </c>
      <c r="AK23" s="90"/>
      <c r="AL23" s="90"/>
      <c r="AM23" s="90"/>
      <c r="AN23" s="90"/>
      <c r="AO23" s="90"/>
      <c r="AP23" s="90"/>
      <c r="AQ23" s="90"/>
      <c r="AR23" s="90"/>
      <c r="AS23" s="98">
        <f t="shared" si="14"/>
        <v>0</v>
      </c>
      <c r="AT23" s="91">
        <f t="shared" si="15"/>
        <v>0</v>
      </c>
      <c r="AU23" s="91">
        <f t="shared" si="16"/>
        <v>3100</v>
      </c>
      <c r="AV23" s="100"/>
      <c r="AW23" s="106"/>
      <c r="AX23" s="106"/>
      <c r="AY23" s="106"/>
      <c r="AZ23" s="106"/>
      <c r="BA23" s="91">
        <f t="shared" si="17"/>
        <v>3100</v>
      </c>
      <c r="BB23" s="106"/>
      <c r="BC23" s="107"/>
      <c r="BD23" s="77" t="str">
        <f t="shared" si="18"/>
        <v>正确</v>
      </c>
    </row>
    <row r="24" s="1" customFormat="1" ht="33" customHeight="1" spans="1:56">
      <c r="A24" s="41">
        <f t="shared" si="10"/>
        <v>20</v>
      </c>
      <c r="B24" s="50" t="s">
        <v>892</v>
      </c>
      <c r="C24" s="51" t="s">
        <v>139</v>
      </c>
      <c r="D24" s="52">
        <v>45809</v>
      </c>
      <c r="E24" s="48" t="s">
        <v>74</v>
      </c>
      <c r="F24" s="44">
        <f t="shared" si="11"/>
        <v>30</v>
      </c>
      <c r="G24" s="53" t="s">
        <v>877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78">
        <f t="shared" si="12"/>
        <v>0</v>
      </c>
      <c r="T24" s="86"/>
      <c r="U24" s="84">
        <v>3100</v>
      </c>
      <c r="V24" s="81">
        <v>2500</v>
      </c>
      <c r="W24" s="82">
        <v>100</v>
      </c>
      <c r="X24" s="82">
        <v>100</v>
      </c>
      <c r="Y24" s="82">
        <v>100</v>
      </c>
      <c r="Z24" s="82">
        <v>100</v>
      </c>
      <c r="AA24" s="82">
        <v>100</v>
      </c>
      <c r="AB24" s="90">
        <v>100</v>
      </c>
      <c r="AC24" s="91">
        <f t="shared" si="13"/>
        <v>30</v>
      </c>
      <c r="AD24" s="90"/>
      <c r="AE24" s="90"/>
      <c r="AF24" s="90"/>
      <c r="AG24" s="90"/>
      <c r="AH24" s="90"/>
      <c r="AI24" s="90"/>
      <c r="AJ24" s="90">
        <v>70</v>
      </c>
      <c r="AK24" s="90"/>
      <c r="AL24" s="90"/>
      <c r="AM24" s="90"/>
      <c r="AN24" s="90"/>
      <c r="AO24" s="90"/>
      <c r="AP24" s="90"/>
      <c r="AQ24" s="90"/>
      <c r="AR24" s="90"/>
      <c r="AS24" s="98">
        <f t="shared" si="14"/>
        <v>0</v>
      </c>
      <c r="AT24" s="91">
        <f t="shared" si="15"/>
        <v>0</v>
      </c>
      <c r="AU24" s="91">
        <f t="shared" si="16"/>
        <v>3200</v>
      </c>
      <c r="AV24" s="100"/>
      <c r="AW24" s="106"/>
      <c r="AX24" s="106"/>
      <c r="AY24" s="106"/>
      <c r="AZ24" s="106"/>
      <c r="BA24" s="91">
        <f t="shared" si="17"/>
        <v>3200</v>
      </c>
      <c r="BB24" s="106"/>
      <c r="BC24" s="107"/>
      <c r="BD24" s="77" t="str">
        <f t="shared" si="18"/>
        <v>正确</v>
      </c>
    </row>
    <row r="25" s="1" customFormat="1" ht="33" customHeight="1" spans="1:56">
      <c r="A25" s="41">
        <f t="shared" si="10"/>
        <v>21</v>
      </c>
      <c r="B25" s="50" t="s">
        <v>893</v>
      </c>
      <c r="C25" s="51" t="s">
        <v>139</v>
      </c>
      <c r="D25" s="52">
        <v>45809</v>
      </c>
      <c r="E25" s="48" t="s">
        <v>74</v>
      </c>
      <c r="F25" s="44">
        <f t="shared" si="11"/>
        <v>30</v>
      </c>
      <c r="G25" s="53" t="s">
        <v>877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78">
        <f t="shared" si="12"/>
        <v>0</v>
      </c>
      <c r="T25" s="86"/>
      <c r="U25" s="84">
        <v>3100</v>
      </c>
      <c r="V25" s="81">
        <v>2500</v>
      </c>
      <c r="W25" s="82">
        <v>100</v>
      </c>
      <c r="X25" s="82">
        <v>100</v>
      </c>
      <c r="Y25" s="82">
        <v>100</v>
      </c>
      <c r="Z25" s="82">
        <v>100</v>
      </c>
      <c r="AA25" s="82">
        <v>100</v>
      </c>
      <c r="AB25" s="90">
        <v>100</v>
      </c>
      <c r="AC25" s="91">
        <f t="shared" si="13"/>
        <v>30</v>
      </c>
      <c r="AD25" s="90"/>
      <c r="AE25" s="90"/>
      <c r="AF25" s="90"/>
      <c r="AG25" s="90"/>
      <c r="AH25" s="90"/>
      <c r="AI25" s="90"/>
      <c r="AJ25" s="90">
        <v>70</v>
      </c>
      <c r="AK25" s="90"/>
      <c r="AL25" s="90"/>
      <c r="AM25" s="90"/>
      <c r="AN25" s="90"/>
      <c r="AO25" s="90"/>
      <c r="AP25" s="90"/>
      <c r="AQ25" s="90"/>
      <c r="AR25" s="90"/>
      <c r="AS25" s="98">
        <f t="shared" si="14"/>
        <v>0</v>
      </c>
      <c r="AT25" s="91">
        <f t="shared" si="15"/>
        <v>0</v>
      </c>
      <c r="AU25" s="91">
        <f t="shared" si="16"/>
        <v>3200</v>
      </c>
      <c r="AV25" s="100"/>
      <c r="AW25" s="106"/>
      <c r="AX25" s="106"/>
      <c r="AY25" s="106"/>
      <c r="AZ25" s="106"/>
      <c r="BA25" s="91">
        <f t="shared" si="17"/>
        <v>3200</v>
      </c>
      <c r="BB25" s="106"/>
      <c r="BC25" s="107"/>
      <c r="BD25" s="77" t="str">
        <f t="shared" si="18"/>
        <v>正确</v>
      </c>
    </row>
    <row r="26" s="1" customFormat="1" ht="33" customHeight="1" spans="1:56">
      <c r="A26" s="41">
        <f t="shared" si="10"/>
        <v>22</v>
      </c>
      <c r="B26" s="50" t="s">
        <v>894</v>
      </c>
      <c r="C26" s="51" t="s">
        <v>139</v>
      </c>
      <c r="D26" s="52">
        <v>45809</v>
      </c>
      <c r="E26" s="48" t="s">
        <v>74</v>
      </c>
      <c r="F26" s="44">
        <f t="shared" si="11"/>
        <v>30</v>
      </c>
      <c r="G26" s="53" t="s">
        <v>877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78">
        <f t="shared" si="12"/>
        <v>0</v>
      </c>
      <c r="T26" s="86"/>
      <c r="U26" s="84">
        <v>3100</v>
      </c>
      <c r="V26" s="81">
        <v>2500</v>
      </c>
      <c r="W26" s="82">
        <v>100</v>
      </c>
      <c r="X26" s="82">
        <v>100</v>
      </c>
      <c r="Y26" s="82">
        <v>100</v>
      </c>
      <c r="Z26" s="82">
        <v>100</v>
      </c>
      <c r="AA26" s="82">
        <v>100</v>
      </c>
      <c r="AB26" s="90">
        <v>100</v>
      </c>
      <c r="AC26" s="91">
        <f t="shared" si="13"/>
        <v>30</v>
      </c>
      <c r="AD26" s="90"/>
      <c r="AE26" s="90"/>
      <c r="AF26" s="90"/>
      <c r="AG26" s="90"/>
      <c r="AH26" s="90"/>
      <c r="AI26" s="90"/>
      <c r="AJ26" s="90">
        <v>70</v>
      </c>
      <c r="AK26" s="90"/>
      <c r="AL26" s="90"/>
      <c r="AM26" s="90"/>
      <c r="AN26" s="90"/>
      <c r="AO26" s="90"/>
      <c r="AP26" s="90"/>
      <c r="AQ26" s="90"/>
      <c r="AR26" s="90"/>
      <c r="AS26" s="98">
        <f t="shared" si="14"/>
        <v>0</v>
      </c>
      <c r="AT26" s="91">
        <f t="shared" si="15"/>
        <v>0</v>
      </c>
      <c r="AU26" s="91">
        <f t="shared" si="16"/>
        <v>3200</v>
      </c>
      <c r="AV26" s="100"/>
      <c r="AW26" s="106"/>
      <c r="AX26" s="106"/>
      <c r="AY26" s="106"/>
      <c r="AZ26" s="106"/>
      <c r="BA26" s="91">
        <f t="shared" si="17"/>
        <v>3200</v>
      </c>
      <c r="BB26" s="106"/>
      <c r="BC26" s="107"/>
      <c r="BD26" s="77" t="str">
        <f t="shared" si="18"/>
        <v>正确</v>
      </c>
    </row>
    <row r="27" s="1" customFormat="1" ht="33" customHeight="1" spans="1:56">
      <c r="A27" s="41">
        <f t="shared" si="10"/>
        <v>23</v>
      </c>
      <c r="B27" s="50" t="s">
        <v>895</v>
      </c>
      <c r="C27" s="51" t="s">
        <v>139</v>
      </c>
      <c r="D27" s="52">
        <v>45809</v>
      </c>
      <c r="E27" s="48" t="s">
        <v>74</v>
      </c>
      <c r="F27" s="44">
        <f t="shared" si="11"/>
        <v>30</v>
      </c>
      <c r="G27" s="53" t="s">
        <v>877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78">
        <f t="shared" si="12"/>
        <v>0</v>
      </c>
      <c r="T27" s="86"/>
      <c r="U27" s="84">
        <v>3000</v>
      </c>
      <c r="V27" s="81">
        <v>2400</v>
      </c>
      <c r="W27" s="82">
        <v>100</v>
      </c>
      <c r="X27" s="82">
        <v>100</v>
      </c>
      <c r="Y27" s="82">
        <v>100</v>
      </c>
      <c r="Z27" s="82">
        <v>100</v>
      </c>
      <c r="AA27" s="82">
        <v>100</v>
      </c>
      <c r="AB27" s="90">
        <v>100</v>
      </c>
      <c r="AC27" s="91">
        <f t="shared" si="13"/>
        <v>30</v>
      </c>
      <c r="AD27" s="90"/>
      <c r="AE27" s="90"/>
      <c r="AF27" s="90"/>
      <c r="AG27" s="90"/>
      <c r="AH27" s="90"/>
      <c r="AI27" s="90"/>
      <c r="AJ27" s="93"/>
      <c r="AK27" s="90"/>
      <c r="AL27" s="90"/>
      <c r="AM27" s="90"/>
      <c r="AN27" s="90"/>
      <c r="AO27" s="90"/>
      <c r="AP27" s="90"/>
      <c r="AQ27" s="90"/>
      <c r="AR27" s="90"/>
      <c r="AS27" s="98">
        <f t="shared" si="14"/>
        <v>0</v>
      </c>
      <c r="AT27" s="91">
        <f t="shared" si="15"/>
        <v>0</v>
      </c>
      <c r="AU27" s="91">
        <f t="shared" si="16"/>
        <v>3030</v>
      </c>
      <c r="AV27" s="100"/>
      <c r="AW27" s="106"/>
      <c r="AX27" s="106"/>
      <c r="AY27" s="106"/>
      <c r="AZ27" s="106"/>
      <c r="BA27" s="91">
        <f t="shared" si="17"/>
        <v>3030</v>
      </c>
      <c r="BB27" s="106"/>
      <c r="BC27" s="107"/>
      <c r="BD27" s="77" t="str">
        <f t="shared" si="18"/>
        <v>正确</v>
      </c>
    </row>
    <row r="28" s="1" customFormat="1" ht="33" customHeight="1" spans="1:56">
      <c r="A28" s="41">
        <f t="shared" si="10"/>
        <v>24</v>
      </c>
      <c r="B28" s="50" t="s">
        <v>896</v>
      </c>
      <c r="C28" s="51" t="s">
        <v>139</v>
      </c>
      <c r="D28" s="52">
        <v>45809</v>
      </c>
      <c r="E28" s="48" t="s">
        <v>74</v>
      </c>
      <c r="F28" s="44">
        <f t="shared" si="11"/>
        <v>30</v>
      </c>
      <c r="G28" s="53" t="s">
        <v>877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78">
        <f t="shared" si="12"/>
        <v>0</v>
      </c>
      <c r="T28" s="86"/>
      <c r="U28" s="84">
        <v>3100</v>
      </c>
      <c r="V28" s="81">
        <v>2500</v>
      </c>
      <c r="W28" s="82">
        <v>100</v>
      </c>
      <c r="X28" s="82">
        <v>100</v>
      </c>
      <c r="Y28" s="82">
        <v>100</v>
      </c>
      <c r="Z28" s="82">
        <v>100</v>
      </c>
      <c r="AA28" s="82">
        <v>100</v>
      </c>
      <c r="AB28" s="90">
        <v>100</v>
      </c>
      <c r="AC28" s="91">
        <f t="shared" si="13"/>
        <v>30</v>
      </c>
      <c r="AD28" s="90"/>
      <c r="AE28" s="90"/>
      <c r="AF28" s="90"/>
      <c r="AG28" s="90"/>
      <c r="AH28" s="90"/>
      <c r="AI28" s="90"/>
      <c r="AJ28" s="90">
        <v>70</v>
      </c>
      <c r="AK28" s="90"/>
      <c r="AL28" s="90"/>
      <c r="AM28" s="90"/>
      <c r="AN28" s="90"/>
      <c r="AO28" s="90"/>
      <c r="AP28" s="90"/>
      <c r="AQ28" s="90"/>
      <c r="AR28" s="90"/>
      <c r="AS28" s="98">
        <f t="shared" si="14"/>
        <v>0</v>
      </c>
      <c r="AT28" s="91">
        <f t="shared" si="15"/>
        <v>0</v>
      </c>
      <c r="AU28" s="91">
        <f t="shared" si="16"/>
        <v>3200</v>
      </c>
      <c r="AV28" s="100"/>
      <c r="AW28" s="106"/>
      <c r="AX28" s="106"/>
      <c r="AY28" s="106"/>
      <c r="AZ28" s="106"/>
      <c r="BA28" s="91">
        <f t="shared" si="17"/>
        <v>3200</v>
      </c>
      <c r="BB28" s="106"/>
      <c r="BC28" s="107"/>
      <c r="BD28" s="77" t="str">
        <f t="shared" si="18"/>
        <v>正确</v>
      </c>
    </row>
    <row r="29" s="1" customFormat="1" ht="33" customHeight="1" spans="1:56">
      <c r="A29" s="41">
        <f t="shared" si="10"/>
        <v>25</v>
      </c>
      <c r="B29" s="50" t="s">
        <v>897</v>
      </c>
      <c r="C29" s="51" t="s">
        <v>731</v>
      </c>
      <c r="D29" s="52">
        <v>45809</v>
      </c>
      <c r="E29" s="48" t="s">
        <v>74</v>
      </c>
      <c r="F29" s="44">
        <f t="shared" si="11"/>
        <v>30</v>
      </c>
      <c r="G29" s="57" t="s">
        <v>75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78">
        <f t="shared" si="12"/>
        <v>0</v>
      </c>
      <c r="T29" s="86"/>
      <c r="U29" s="84">
        <v>3300</v>
      </c>
      <c r="V29" s="81">
        <v>2500</v>
      </c>
      <c r="W29" s="82">
        <v>200</v>
      </c>
      <c r="X29" s="82">
        <v>200</v>
      </c>
      <c r="Y29" s="82">
        <v>100</v>
      </c>
      <c r="Z29" s="82">
        <v>100</v>
      </c>
      <c r="AA29" s="82">
        <v>100</v>
      </c>
      <c r="AB29" s="90">
        <v>100</v>
      </c>
      <c r="AC29" s="91">
        <f t="shared" si="13"/>
        <v>0</v>
      </c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8">
        <f t="shared" si="14"/>
        <v>0</v>
      </c>
      <c r="AT29" s="91">
        <f t="shared" si="15"/>
        <v>0</v>
      </c>
      <c r="AU29" s="91">
        <f t="shared" si="16"/>
        <v>3300</v>
      </c>
      <c r="AV29" s="100"/>
      <c r="AW29" s="106"/>
      <c r="AX29" s="106"/>
      <c r="AY29" s="106"/>
      <c r="AZ29" s="106"/>
      <c r="BA29" s="91">
        <f t="shared" si="17"/>
        <v>3300</v>
      </c>
      <c r="BB29" s="106"/>
      <c r="BC29" s="107"/>
      <c r="BD29" s="77" t="str">
        <f t="shared" si="18"/>
        <v>正确</v>
      </c>
    </row>
    <row r="30" s="1" customFormat="1" ht="33" customHeight="1" spans="1:56">
      <c r="A30" s="41">
        <f t="shared" si="10"/>
        <v>26</v>
      </c>
      <c r="B30" s="50" t="s">
        <v>898</v>
      </c>
      <c r="C30" s="51" t="s">
        <v>899</v>
      </c>
      <c r="D30" s="52">
        <v>45809</v>
      </c>
      <c r="E30" s="48" t="s">
        <v>74</v>
      </c>
      <c r="F30" s="44">
        <f t="shared" si="11"/>
        <v>30</v>
      </c>
      <c r="G30" s="53" t="s">
        <v>75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78">
        <f t="shared" si="12"/>
        <v>0</v>
      </c>
      <c r="T30" s="86"/>
      <c r="U30" s="84">
        <v>4500</v>
      </c>
      <c r="V30" s="81">
        <v>3900</v>
      </c>
      <c r="W30" s="82">
        <v>100</v>
      </c>
      <c r="X30" s="82">
        <v>100</v>
      </c>
      <c r="Y30" s="82">
        <v>100</v>
      </c>
      <c r="Z30" s="82">
        <v>100</v>
      </c>
      <c r="AA30" s="82">
        <v>100</v>
      </c>
      <c r="AB30" s="90">
        <v>100</v>
      </c>
      <c r="AC30" s="91">
        <f t="shared" si="13"/>
        <v>0</v>
      </c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8">
        <f t="shared" si="14"/>
        <v>0</v>
      </c>
      <c r="AT30" s="91">
        <f t="shared" si="15"/>
        <v>0</v>
      </c>
      <c r="AU30" s="91">
        <f t="shared" si="16"/>
        <v>4500</v>
      </c>
      <c r="AV30" s="100"/>
      <c r="AW30" s="106"/>
      <c r="AX30" s="106"/>
      <c r="AY30" s="106"/>
      <c r="AZ30" s="106"/>
      <c r="BA30" s="91">
        <f t="shared" si="17"/>
        <v>4500</v>
      </c>
      <c r="BB30" s="106"/>
      <c r="BC30" s="107"/>
      <c r="BD30" s="77" t="str">
        <f t="shared" si="18"/>
        <v>正确</v>
      </c>
    </row>
    <row r="31" s="1" customFormat="1" ht="33" customHeight="1" spans="1:56">
      <c r="A31" s="41">
        <f t="shared" si="10"/>
        <v>27</v>
      </c>
      <c r="B31" s="50" t="s">
        <v>900</v>
      </c>
      <c r="C31" s="51" t="s">
        <v>139</v>
      </c>
      <c r="D31" s="52">
        <v>45809</v>
      </c>
      <c r="E31" s="48" t="s">
        <v>74</v>
      </c>
      <c r="F31" s="44">
        <f t="shared" si="11"/>
        <v>30</v>
      </c>
      <c r="G31" s="53" t="s">
        <v>877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78">
        <f t="shared" si="12"/>
        <v>0</v>
      </c>
      <c r="T31" s="86"/>
      <c r="U31" s="84">
        <v>3100</v>
      </c>
      <c r="V31" s="81">
        <v>2500</v>
      </c>
      <c r="W31" s="82">
        <v>100</v>
      </c>
      <c r="X31" s="82">
        <v>100</v>
      </c>
      <c r="Y31" s="82">
        <v>100</v>
      </c>
      <c r="Z31" s="82">
        <v>100</v>
      </c>
      <c r="AA31" s="82">
        <v>100</v>
      </c>
      <c r="AB31" s="90">
        <v>100</v>
      </c>
      <c r="AC31" s="91">
        <f t="shared" si="13"/>
        <v>30</v>
      </c>
      <c r="AD31" s="90"/>
      <c r="AE31" s="90"/>
      <c r="AF31" s="90"/>
      <c r="AG31" s="90"/>
      <c r="AH31" s="90"/>
      <c r="AI31" s="90"/>
      <c r="AJ31" s="90">
        <v>70</v>
      </c>
      <c r="AK31" s="90"/>
      <c r="AL31" s="90"/>
      <c r="AM31" s="90"/>
      <c r="AN31" s="90"/>
      <c r="AO31" s="90"/>
      <c r="AP31" s="90"/>
      <c r="AQ31" s="90"/>
      <c r="AR31" s="90"/>
      <c r="AS31" s="98">
        <f t="shared" si="14"/>
        <v>0</v>
      </c>
      <c r="AT31" s="91">
        <f t="shared" si="15"/>
        <v>0</v>
      </c>
      <c r="AU31" s="91">
        <f t="shared" si="16"/>
        <v>3200</v>
      </c>
      <c r="AV31" s="100"/>
      <c r="AW31" s="106"/>
      <c r="AX31" s="106"/>
      <c r="AY31" s="106"/>
      <c r="AZ31" s="106"/>
      <c r="BA31" s="91">
        <f t="shared" si="17"/>
        <v>3200</v>
      </c>
      <c r="BB31" s="106"/>
      <c r="BC31" s="107"/>
      <c r="BD31" s="77" t="str">
        <f t="shared" si="18"/>
        <v>正确</v>
      </c>
    </row>
    <row r="32" s="1" customFormat="1" ht="33" customHeight="1" spans="1:56">
      <c r="A32" s="41">
        <f t="shared" si="10"/>
        <v>28</v>
      </c>
      <c r="B32" s="50" t="s">
        <v>901</v>
      </c>
      <c r="C32" s="51" t="s">
        <v>139</v>
      </c>
      <c r="D32" s="52">
        <v>45809</v>
      </c>
      <c r="E32" s="48" t="s">
        <v>74</v>
      </c>
      <c r="F32" s="44">
        <f t="shared" si="11"/>
        <v>30</v>
      </c>
      <c r="G32" s="53" t="s">
        <v>877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78">
        <f t="shared" si="12"/>
        <v>0</v>
      </c>
      <c r="T32" s="86"/>
      <c r="U32" s="84">
        <v>3100</v>
      </c>
      <c r="V32" s="81">
        <v>2500</v>
      </c>
      <c r="W32" s="82">
        <v>100</v>
      </c>
      <c r="X32" s="82">
        <v>100</v>
      </c>
      <c r="Y32" s="82">
        <v>100</v>
      </c>
      <c r="Z32" s="82">
        <v>100</v>
      </c>
      <c r="AA32" s="82">
        <v>100</v>
      </c>
      <c r="AB32" s="90">
        <v>100</v>
      </c>
      <c r="AC32" s="91">
        <f t="shared" si="13"/>
        <v>30</v>
      </c>
      <c r="AD32" s="90"/>
      <c r="AE32" s="90"/>
      <c r="AF32" s="90"/>
      <c r="AG32" s="90"/>
      <c r="AH32" s="90"/>
      <c r="AI32" s="90"/>
      <c r="AJ32" s="90">
        <v>70</v>
      </c>
      <c r="AK32" s="90"/>
      <c r="AL32" s="90"/>
      <c r="AM32" s="90"/>
      <c r="AN32" s="90"/>
      <c r="AO32" s="90"/>
      <c r="AP32" s="90"/>
      <c r="AQ32" s="90"/>
      <c r="AR32" s="90"/>
      <c r="AS32" s="98">
        <f t="shared" si="14"/>
        <v>0</v>
      </c>
      <c r="AT32" s="91">
        <f t="shared" si="15"/>
        <v>0</v>
      </c>
      <c r="AU32" s="91">
        <f t="shared" si="16"/>
        <v>3200</v>
      </c>
      <c r="AV32" s="100"/>
      <c r="AW32" s="106"/>
      <c r="AX32" s="106"/>
      <c r="AY32" s="106"/>
      <c r="AZ32" s="106"/>
      <c r="BA32" s="91">
        <f t="shared" si="17"/>
        <v>3200</v>
      </c>
      <c r="BB32" s="106"/>
      <c r="BC32" s="107"/>
      <c r="BD32" s="77" t="str">
        <f t="shared" si="18"/>
        <v>正确</v>
      </c>
    </row>
    <row r="33" s="1" customFormat="1" ht="33" customHeight="1" spans="1:56">
      <c r="A33" s="41">
        <f t="shared" si="10"/>
        <v>29</v>
      </c>
      <c r="B33" s="50" t="s">
        <v>902</v>
      </c>
      <c r="C33" s="51" t="s">
        <v>139</v>
      </c>
      <c r="D33" s="52">
        <v>45809</v>
      </c>
      <c r="E33" s="48" t="s">
        <v>74</v>
      </c>
      <c r="F33" s="44">
        <f t="shared" si="11"/>
        <v>30</v>
      </c>
      <c r="G33" s="53" t="s">
        <v>877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78">
        <f t="shared" si="12"/>
        <v>0</v>
      </c>
      <c r="T33" s="86"/>
      <c r="U33" s="84">
        <v>3000</v>
      </c>
      <c r="V33" s="81">
        <v>2000</v>
      </c>
      <c r="W33" s="82">
        <v>500</v>
      </c>
      <c r="X33" s="82">
        <v>100</v>
      </c>
      <c r="Y33" s="82">
        <v>100</v>
      </c>
      <c r="Z33" s="82">
        <v>100</v>
      </c>
      <c r="AA33" s="82">
        <v>100</v>
      </c>
      <c r="AB33" s="90">
        <v>100</v>
      </c>
      <c r="AC33" s="91">
        <f t="shared" si="13"/>
        <v>30</v>
      </c>
      <c r="AD33" s="90"/>
      <c r="AE33" s="90"/>
      <c r="AF33" s="90"/>
      <c r="AG33" s="90"/>
      <c r="AH33" s="90"/>
      <c r="AI33" s="90"/>
      <c r="AJ33" s="90">
        <v>70</v>
      </c>
      <c r="AK33" s="90"/>
      <c r="AL33" s="90"/>
      <c r="AM33" s="90"/>
      <c r="AN33" s="90"/>
      <c r="AO33" s="90"/>
      <c r="AP33" s="90"/>
      <c r="AQ33" s="90"/>
      <c r="AR33" s="90"/>
      <c r="AS33" s="98">
        <f t="shared" si="14"/>
        <v>0</v>
      </c>
      <c r="AT33" s="91">
        <f t="shared" si="15"/>
        <v>0</v>
      </c>
      <c r="AU33" s="91">
        <f t="shared" si="16"/>
        <v>3100</v>
      </c>
      <c r="AV33" s="100"/>
      <c r="AW33" s="106"/>
      <c r="AX33" s="106"/>
      <c r="AY33" s="106"/>
      <c r="AZ33" s="106"/>
      <c r="BA33" s="91">
        <f t="shared" si="17"/>
        <v>3100</v>
      </c>
      <c r="BB33" s="106"/>
      <c r="BC33" s="107"/>
      <c r="BD33" s="77" t="str">
        <f t="shared" si="18"/>
        <v>正确</v>
      </c>
    </row>
    <row r="34" s="1" customFormat="1" ht="33" customHeight="1" spans="1:56">
      <c r="A34" s="41">
        <f t="shared" si="10"/>
        <v>30</v>
      </c>
      <c r="B34" s="50" t="s">
        <v>903</v>
      </c>
      <c r="C34" s="51" t="s">
        <v>139</v>
      </c>
      <c r="D34" s="52">
        <v>45809</v>
      </c>
      <c r="E34" s="48" t="s">
        <v>74</v>
      </c>
      <c r="F34" s="44">
        <f t="shared" si="11"/>
        <v>30</v>
      </c>
      <c r="G34" s="53" t="s">
        <v>877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78">
        <f t="shared" si="12"/>
        <v>0</v>
      </c>
      <c r="T34" s="86"/>
      <c r="U34" s="84">
        <v>3000</v>
      </c>
      <c r="V34" s="81">
        <v>2000</v>
      </c>
      <c r="W34" s="82">
        <v>500</v>
      </c>
      <c r="X34" s="82">
        <v>100</v>
      </c>
      <c r="Y34" s="82">
        <v>100</v>
      </c>
      <c r="Z34" s="82">
        <v>100</v>
      </c>
      <c r="AA34" s="82">
        <v>100</v>
      </c>
      <c r="AB34" s="90">
        <v>100</v>
      </c>
      <c r="AC34" s="91">
        <f t="shared" si="13"/>
        <v>30</v>
      </c>
      <c r="AD34" s="90"/>
      <c r="AE34" s="90"/>
      <c r="AF34" s="90"/>
      <c r="AG34" s="90"/>
      <c r="AH34" s="90"/>
      <c r="AI34" s="90"/>
      <c r="AJ34" s="90">
        <v>70</v>
      </c>
      <c r="AK34" s="90"/>
      <c r="AL34" s="90"/>
      <c r="AM34" s="90"/>
      <c r="AN34" s="90"/>
      <c r="AO34" s="90"/>
      <c r="AP34" s="90"/>
      <c r="AQ34" s="90"/>
      <c r="AR34" s="90"/>
      <c r="AS34" s="98">
        <f t="shared" si="14"/>
        <v>0</v>
      </c>
      <c r="AT34" s="91">
        <f t="shared" si="15"/>
        <v>0</v>
      </c>
      <c r="AU34" s="91">
        <f t="shared" si="16"/>
        <v>3100</v>
      </c>
      <c r="AV34" s="100"/>
      <c r="AW34" s="106"/>
      <c r="AX34" s="106"/>
      <c r="AY34" s="106"/>
      <c r="AZ34" s="106"/>
      <c r="BA34" s="91">
        <f t="shared" si="17"/>
        <v>3100</v>
      </c>
      <c r="BB34" s="106"/>
      <c r="BC34" s="107"/>
      <c r="BD34" s="77" t="str">
        <f t="shared" si="18"/>
        <v>正确</v>
      </c>
    </row>
    <row r="35" s="1" customFormat="1" ht="33" customHeight="1" spans="1:56">
      <c r="A35" s="41">
        <f t="shared" si="10"/>
        <v>31</v>
      </c>
      <c r="B35" s="50" t="s">
        <v>904</v>
      </c>
      <c r="C35" s="51" t="s">
        <v>139</v>
      </c>
      <c r="D35" s="52">
        <v>45809</v>
      </c>
      <c r="E35" s="48" t="s">
        <v>74</v>
      </c>
      <c r="F35" s="44">
        <f t="shared" si="11"/>
        <v>30</v>
      </c>
      <c r="G35" s="53" t="s">
        <v>877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78">
        <f t="shared" si="12"/>
        <v>0</v>
      </c>
      <c r="T35" s="86"/>
      <c r="U35" s="84">
        <v>3000</v>
      </c>
      <c r="V35" s="81">
        <v>2000</v>
      </c>
      <c r="W35" s="82">
        <v>500</v>
      </c>
      <c r="X35" s="82">
        <v>100</v>
      </c>
      <c r="Y35" s="82">
        <v>100</v>
      </c>
      <c r="Z35" s="82">
        <v>100</v>
      </c>
      <c r="AA35" s="82">
        <v>100</v>
      </c>
      <c r="AB35" s="90">
        <v>100</v>
      </c>
      <c r="AC35" s="91">
        <f t="shared" si="13"/>
        <v>30</v>
      </c>
      <c r="AD35" s="90"/>
      <c r="AE35" s="90"/>
      <c r="AF35" s="90"/>
      <c r="AG35" s="90"/>
      <c r="AH35" s="90"/>
      <c r="AI35" s="90"/>
      <c r="AJ35" s="90">
        <v>70</v>
      </c>
      <c r="AK35" s="90"/>
      <c r="AL35" s="90"/>
      <c r="AM35" s="90"/>
      <c r="AN35" s="90"/>
      <c r="AO35" s="90"/>
      <c r="AP35" s="90"/>
      <c r="AQ35" s="90"/>
      <c r="AR35" s="90"/>
      <c r="AS35" s="98">
        <f t="shared" si="14"/>
        <v>0</v>
      </c>
      <c r="AT35" s="91">
        <f t="shared" si="15"/>
        <v>0</v>
      </c>
      <c r="AU35" s="91">
        <f t="shared" si="16"/>
        <v>3100</v>
      </c>
      <c r="AV35" s="100"/>
      <c r="AW35" s="106"/>
      <c r="AX35" s="106"/>
      <c r="AY35" s="106"/>
      <c r="AZ35" s="106"/>
      <c r="BA35" s="91">
        <f t="shared" si="17"/>
        <v>3100</v>
      </c>
      <c r="BB35" s="106"/>
      <c r="BC35" s="107"/>
      <c r="BD35" s="77" t="str">
        <f t="shared" si="18"/>
        <v>正确</v>
      </c>
    </row>
    <row r="36" s="1" customFormat="1" ht="33" customHeight="1" spans="1:56">
      <c r="A36" s="41">
        <f t="shared" si="10"/>
        <v>32</v>
      </c>
      <c r="B36" s="50" t="s">
        <v>905</v>
      </c>
      <c r="C36" s="51" t="s">
        <v>139</v>
      </c>
      <c r="D36" s="52">
        <v>45809</v>
      </c>
      <c r="E36" s="48" t="s">
        <v>74</v>
      </c>
      <c r="F36" s="44">
        <f t="shared" si="11"/>
        <v>30</v>
      </c>
      <c r="G36" s="53" t="s">
        <v>877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78">
        <f t="shared" si="12"/>
        <v>0</v>
      </c>
      <c r="T36" s="86"/>
      <c r="U36" s="84">
        <v>3000</v>
      </c>
      <c r="V36" s="81">
        <v>2000</v>
      </c>
      <c r="W36" s="82">
        <v>500</v>
      </c>
      <c r="X36" s="82">
        <v>100</v>
      </c>
      <c r="Y36" s="82">
        <v>100</v>
      </c>
      <c r="Z36" s="82">
        <v>100</v>
      </c>
      <c r="AA36" s="82">
        <v>100</v>
      </c>
      <c r="AB36" s="90">
        <v>100</v>
      </c>
      <c r="AC36" s="91">
        <f t="shared" si="13"/>
        <v>30</v>
      </c>
      <c r="AD36" s="90"/>
      <c r="AE36" s="90"/>
      <c r="AF36" s="90"/>
      <c r="AG36" s="90"/>
      <c r="AH36" s="90"/>
      <c r="AI36" s="90"/>
      <c r="AJ36" s="90">
        <v>70</v>
      </c>
      <c r="AK36" s="90"/>
      <c r="AL36" s="90"/>
      <c r="AM36" s="90"/>
      <c r="AN36" s="90"/>
      <c r="AO36" s="90"/>
      <c r="AP36" s="90"/>
      <c r="AQ36" s="90"/>
      <c r="AR36" s="90"/>
      <c r="AS36" s="98">
        <f t="shared" si="14"/>
        <v>0</v>
      </c>
      <c r="AT36" s="91">
        <f t="shared" si="15"/>
        <v>0</v>
      </c>
      <c r="AU36" s="91">
        <f t="shared" si="16"/>
        <v>3100</v>
      </c>
      <c r="AV36" s="100"/>
      <c r="AW36" s="106"/>
      <c r="AX36" s="106"/>
      <c r="AY36" s="106"/>
      <c r="AZ36" s="106"/>
      <c r="BA36" s="91">
        <f t="shared" si="17"/>
        <v>3100</v>
      </c>
      <c r="BB36" s="106"/>
      <c r="BC36" s="107"/>
      <c r="BD36" s="77" t="str">
        <f t="shared" si="18"/>
        <v>正确</v>
      </c>
    </row>
    <row r="37" s="1" customFormat="1" ht="33" customHeight="1" spans="1:56">
      <c r="A37" s="41">
        <f t="shared" si="10"/>
        <v>33</v>
      </c>
      <c r="B37" s="50" t="s">
        <v>906</v>
      </c>
      <c r="C37" s="51" t="s">
        <v>381</v>
      </c>
      <c r="D37" s="52">
        <v>45809</v>
      </c>
      <c r="E37" s="48" t="s">
        <v>74</v>
      </c>
      <c r="F37" s="44">
        <f t="shared" si="11"/>
        <v>30</v>
      </c>
      <c r="G37" s="53" t="s">
        <v>877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78">
        <f t="shared" si="12"/>
        <v>0</v>
      </c>
      <c r="T37" s="86"/>
      <c r="U37" s="84">
        <v>3300</v>
      </c>
      <c r="V37" s="81">
        <v>2500</v>
      </c>
      <c r="W37" s="82">
        <v>200</v>
      </c>
      <c r="X37" s="82">
        <v>100</v>
      </c>
      <c r="Y37" s="82">
        <v>200</v>
      </c>
      <c r="Z37" s="82">
        <v>100</v>
      </c>
      <c r="AA37" s="82">
        <v>100</v>
      </c>
      <c r="AB37" s="90">
        <v>100</v>
      </c>
      <c r="AC37" s="91">
        <f t="shared" si="13"/>
        <v>30</v>
      </c>
      <c r="AD37" s="90"/>
      <c r="AE37" s="90"/>
      <c r="AF37" s="90"/>
      <c r="AG37" s="90"/>
      <c r="AH37" s="90"/>
      <c r="AI37" s="90"/>
      <c r="AJ37" s="90">
        <v>70</v>
      </c>
      <c r="AK37" s="90"/>
      <c r="AL37" s="90"/>
      <c r="AM37" s="90"/>
      <c r="AN37" s="90"/>
      <c r="AO37" s="90"/>
      <c r="AP37" s="90"/>
      <c r="AQ37" s="90"/>
      <c r="AR37" s="90"/>
      <c r="AS37" s="98">
        <f t="shared" si="14"/>
        <v>0</v>
      </c>
      <c r="AT37" s="91">
        <f t="shared" si="15"/>
        <v>0</v>
      </c>
      <c r="AU37" s="91">
        <f t="shared" si="16"/>
        <v>3400</v>
      </c>
      <c r="AV37" s="100"/>
      <c r="AW37" s="106"/>
      <c r="AX37" s="106"/>
      <c r="AY37" s="106"/>
      <c r="AZ37" s="106"/>
      <c r="BA37" s="91">
        <f t="shared" si="17"/>
        <v>3400</v>
      </c>
      <c r="BB37" s="106"/>
      <c r="BC37" s="107"/>
      <c r="BD37" s="77" t="str">
        <f t="shared" si="18"/>
        <v>正确</v>
      </c>
    </row>
    <row r="38" s="1" customFormat="1" ht="33" customHeight="1" spans="1:56">
      <c r="A38" s="41">
        <f t="shared" si="10"/>
        <v>34</v>
      </c>
      <c r="B38" s="50" t="s">
        <v>907</v>
      </c>
      <c r="C38" s="51" t="s">
        <v>139</v>
      </c>
      <c r="D38" s="52">
        <v>45809</v>
      </c>
      <c r="E38" s="48" t="s">
        <v>74</v>
      </c>
      <c r="F38" s="44">
        <f t="shared" si="11"/>
        <v>30</v>
      </c>
      <c r="G38" s="53" t="s">
        <v>877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78">
        <f t="shared" si="12"/>
        <v>0</v>
      </c>
      <c r="T38" s="86"/>
      <c r="U38" s="84">
        <v>3100</v>
      </c>
      <c r="V38" s="81">
        <v>2500</v>
      </c>
      <c r="W38" s="82">
        <v>100</v>
      </c>
      <c r="X38" s="82">
        <v>100</v>
      </c>
      <c r="Y38" s="82">
        <v>100</v>
      </c>
      <c r="Z38" s="82">
        <v>100</v>
      </c>
      <c r="AA38" s="82">
        <v>100</v>
      </c>
      <c r="AB38" s="90">
        <v>100</v>
      </c>
      <c r="AC38" s="91">
        <f t="shared" si="13"/>
        <v>30</v>
      </c>
      <c r="AD38" s="90"/>
      <c r="AE38" s="90"/>
      <c r="AF38" s="90"/>
      <c r="AG38" s="90"/>
      <c r="AH38" s="90"/>
      <c r="AI38" s="90"/>
      <c r="AJ38" s="90">
        <v>70</v>
      </c>
      <c r="AK38" s="90"/>
      <c r="AL38" s="90"/>
      <c r="AM38" s="90"/>
      <c r="AN38" s="90"/>
      <c r="AO38" s="90"/>
      <c r="AP38" s="90"/>
      <c r="AQ38" s="90"/>
      <c r="AR38" s="90"/>
      <c r="AS38" s="98">
        <f t="shared" si="14"/>
        <v>0</v>
      </c>
      <c r="AT38" s="91">
        <f t="shared" si="15"/>
        <v>0</v>
      </c>
      <c r="AU38" s="91">
        <f t="shared" si="16"/>
        <v>3200</v>
      </c>
      <c r="AV38" s="100"/>
      <c r="AW38" s="106"/>
      <c r="AX38" s="106"/>
      <c r="AY38" s="106"/>
      <c r="AZ38" s="106"/>
      <c r="BA38" s="91">
        <f t="shared" si="17"/>
        <v>3200</v>
      </c>
      <c r="BB38" s="106"/>
      <c r="BC38" s="107"/>
      <c r="BD38" s="77" t="str">
        <f t="shared" si="18"/>
        <v>正确</v>
      </c>
    </row>
    <row r="39" s="1" customFormat="1" ht="33" customHeight="1" spans="1:56">
      <c r="A39" s="41">
        <f t="shared" si="10"/>
        <v>35</v>
      </c>
      <c r="B39" s="50" t="s">
        <v>908</v>
      </c>
      <c r="C39" s="51" t="s">
        <v>139</v>
      </c>
      <c r="D39" s="52">
        <v>45809</v>
      </c>
      <c r="E39" s="48" t="s">
        <v>74</v>
      </c>
      <c r="F39" s="44">
        <f t="shared" si="11"/>
        <v>30</v>
      </c>
      <c r="G39" s="53" t="s">
        <v>877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78">
        <f t="shared" si="12"/>
        <v>0</v>
      </c>
      <c r="T39" s="86"/>
      <c r="U39" s="84">
        <v>3100</v>
      </c>
      <c r="V39" s="81">
        <v>2500</v>
      </c>
      <c r="W39" s="82">
        <v>100</v>
      </c>
      <c r="X39" s="82">
        <v>100</v>
      </c>
      <c r="Y39" s="82">
        <v>100</v>
      </c>
      <c r="Z39" s="82">
        <v>100</v>
      </c>
      <c r="AA39" s="82">
        <v>100</v>
      </c>
      <c r="AB39" s="90">
        <v>100</v>
      </c>
      <c r="AC39" s="91">
        <f t="shared" si="13"/>
        <v>30</v>
      </c>
      <c r="AD39" s="90"/>
      <c r="AE39" s="90"/>
      <c r="AF39" s="90"/>
      <c r="AG39" s="90"/>
      <c r="AH39" s="90"/>
      <c r="AI39" s="90"/>
      <c r="AJ39" s="90">
        <v>70</v>
      </c>
      <c r="AK39" s="90"/>
      <c r="AL39" s="90"/>
      <c r="AM39" s="90"/>
      <c r="AN39" s="90"/>
      <c r="AO39" s="90"/>
      <c r="AP39" s="90"/>
      <c r="AQ39" s="90"/>
      <c r="AR39" s="90"/>
      <c r="AS39" s="98">
        <f t="shared" si="14"/>
        <v>0</v>
      </c>
      <c r="AT39" s="91">
        <f t="shared" si="15"/>
        <v>0</v>
      </c>
      <c r="AU39" s="91">
        <f t="shared" si="16"/>
        <v>3200</v>
      </c>
      <c r="AV39" s="100"/>
      <c r="AW39" s="106"/>
      <c r="AX39" s="106"/>
      <c r="AY39" s="106"/>
      <c r="AZ39" s="106"/>
      <c r="BA39" s="91">
        <f t="shared" si="17"/>
        <v>3200</v>
      </c>
      <c r="BB39" s="106"/>
      <c r="BC39" s="107"/>
      <c r="BD39" s="77" t="str">
        <f t="shared" si="18"/>
        <v>正确</v>
      </c>
    </row>
    <row r="40" s="1" customFormat="1" ht="33" customHeight="1" spans="1:56">
      <c r="A40" s="41">
        <f t="shared" si="10"/>
        <v>36</v>
      </c>
      <c r="B40" s="50" t="s">
        <v>909</v>
      </c>
      <c r="C40" s="51" t="s">
        <v>139</v>
      </c>
      <c r="D40" s="52">
        <v>45809</v>
      </c>
      <c r="E40" s="48" t="s">
        <v>74</v>
      </c>
      <c r="F40" s="44">
        <f t="shared" si="11"/>
        <v>30</v>
      </c>
      <c r="G40" s="53" t="s">
        <v>877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78">
        <f t="shared" si="12"/>
        <v>0</v>
      </c>
      <c r="T40" s="86"/>
      <c r="U40" s="84">
        <v>3100</v>
      </c>
      <c r="V40" s="81">
        <v>2500</v>
      </c>
      <c r="W40" s="82">
        <v>100</v>
      </c>
      <c r="X40" s="82">
        <v>100</v>
      </c>
      <c r="Y40" s="82">
        <v>100</v>
      </c>
      <c r="Z40" s="82">
        <v>100</v>
      </c>
      <c r="AA40" s="82">
        <v>100</v>
      </c>
      <c r="AB40" s="90">
        <v>100</v>
      </c>
      <c r="AC40" s="91">
        <f t="shared" si="13"/>
        <v>30</v>
      </c>
      <c r="AD40" s="90"/>
      <c r="AE40" s="90"/>
      <c r="AF40" s="90"/>
      <c r="AG40" s="90"/>
      <c r="AH40" s="90"/>
      <c r="AI40" s="90"/>
      <c r="AJ40" s="90">
        <v>70</v>
      </c>
      <c r="AK40" s="90"/>
      <c r="AL40" s="90"/>
      <c r="AM40" s="90"/>
      <c r="AN40" s="90"/>
      <c r="AO40" s="90"/>
      <c r="AP40" s="90"/>
      <c r="AQ40" s="90"/>
      <c r="AR40" s="90"/>
      <c r="AS40" s="98">
        <f t="shared" si="14"/>
        <v>0</v>
      </c>
      <c r="AT40" s="91">
        <f t="shared" si="15"/>
        <v>0</v>
      </c>
      <c r="AU40" s="91">
        <f t="shared" si="16"/>
        <v>3200</v>
      </c>
      <c r="AV40" s="100"/>
      <c r="AW40" s="106"/>
      <c r="AX40" s="106"/>
      <c r="AY40" s="106"/>
      <c r="AZ40" s="106"/>
      <c r="BA40" s="91">
        <f t="shared" si="17"/>
        <v>3200</v>
      </c>
      <c r="BB40" s="106"/>
      <c r="BC40" s="107"/>
      <c r="BD40" s="77" t="str">
        <f t="shared" si="18"/>
        <v>正确</v>
      </c>
    </row>
    <row r="41" s="1" customFormat="1" ht="33" customHeight="1" spans="1:56">
      <c r="A41" s="41">
        <f t="shared" si="10"/>
        <v>37</v>
      </c>
      <c r="B41" s="50" t="s">
        <v>910</v>
      </c>
      <c r="C41" s="51" t="s">
        <v>139</v>
      </c>
      <c r="D41" s="52">
        <v>45809</v>
      </c>
      <c r="E41" s="48" t="s">
        <v>74</v>
      </c>
      <c r="F41" s="44">
        <f t="shared" si="11"/>
        <v>30</v>
      </c>
      <c r="G41" s="53" t="s">
        <v>877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78">
        <f t="shared" si="12"/>
        <v>0</v>
      </c>
      <c r="T41" s="86"/>
      <c r="U41" s="84">
        <v>3100</v>
      </c>
      <c r="V41" s="81">
        <v>2500</v>
      </c>
      <c r="W41" s="82">
        <v>100</v>
      </c>
      <c r="X41" s="82">
        <v>100</v>
      </c>
      <c r="Y41" s="82">
        <v>100</v>
      </c>
      <c r="Z41" s="82">
        <v>100</v>
      </c>
      <c r="AA41" s="82">
        <v>100</v>
      </c>
      <c r="AB41" s="90">
        <v>100</v>
      </c>
      <c r="AC41" s="91">
        <f t="shared" si="13"/>
        <v>30</v>
      </c>
      <c r="AD41" s="90"/>
      <c r="AE41" s="90"/>
      <c r="AF41" s="90"/>
      <c r="AG41" s="90"/>
      <c r="AH41" s="90"/>
      <c r="AI41" s="90"/>
      <c r="AJ41" s="90">
        <v>70</v>
      </c>
      <c r="AK41" s="90"/>
      <c r="AL41" s="90"/>
      <c r="AM41" s="90"/>
      <c r="AN41" s="90"/>
      <c r="AO41" s="90"/>
      <c r="AP41" s="90"/>
      <c r="AQ41" s="90"/>
      <c r="AR41" s="90"/>
      <c r="AS41" s="98">
        <f t="shared" si="14"/>
        <v>0</v>
      </c>
      <c r="AT41" s="91">
        <f t="shared" si="15"/>
        <v>0</v>
      </c>
      <c r="AU41" s="91">
        <f t="shared" si="16"/>
        <v>3200</v>
      </c>
      <c r="AV41" s="100"/>
      <c r="AW41" s="106"/>
      <c r="AX41" s="106"/>
      <c r="AY41" s="106"/>
      <c r="AZ41" s="106"/>
      <c r="BA41" s="91">
        <f t="shared" si="17"/>
        <v>3200</v>
      </c>
      <c r="BB41" s="106"/>
      <c r="BC41" s="107"/>
      <c r="BD41" s="77" t="str">
        <f t="shared" si="18"/>
        <v>正确</v>
      </c>
    </row>
    <row r="42" s="1" customFormat="1" ht="33" customHeight="1" spans="1:56">
      <c r="A42" s="41">
        <f t="shared" si="10"/>
        <v>38</v>
      </c>
      <c r="B42" s="50" t="s">
        <v>911</v>
      </c>
      <c r="C42" s="51" t="s">
        <v>139</v>
      </c>
      <c r="D42" s="52">
        <v>45809</v>
      </c>
      <c r="E42" s="48" t="s">
        <v>74</v>
      </c>
      <c r="F42" s="44">
        <f t="shared" si="11"/>
        <v>30</v>
      </c>
      <c r="G42" s="53" t="s">
        <v>877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78">
        <f t="shared" si="12"/>
        <v>0</v>
      </c>
      <c r="T42" s="86"/>
      <c r="U42" s="84">
        <v>3100</v>
      </c>
      <c r="V42" s="81">
        <v>2500</v>
      </c>
      <c r="W42" s="82">
        <v>100</v>
      </c>
      <c r="X42" s="82">
        <v>100</v>
      </c>
      <c r="Y42" s="82">
        <v>100</v>
      </c>
      <c r="Z42" s="82">
        <v>100</v>
      </c>
      <c r="AA42" s="82">
        <v>100</v>
      </c>
      <c r="AB42" s="90">
        <v>100</v>
      </c>
      <c r="AC42" s="91">
        <f t="shared" si="13"/>
        <v>30</v>
      </c>
      <c r="AD42" s="90"/>
      <c r="AE42" s="90"/>
      <c r="AF42" s="90"/>
      <c r="AG42" s="90"/>
      <c r="AH42" s="90"/>
      <c r="AI42" s="90"/>
      <c r="AJ42" s="90">
        <v>70</v>
      </c>
      <c r="AK42" s="90"/>
      <c r="AL42" s="90"/>
      <c r="AM42" s="90"/>
      <c r="AN42" s="90"/>
      <c r="AO42" s="90"/>
      <c r="AP42" s="90"/>
      <c r="AQ42" s="90"/>
      <c r="AR42" s="90"/>
      <c r="AS42" s="98">
        <f t="shared" si="14"/>
        <v>0</v>
      </c>
      <c r="AT42" s="91">
        <f t="shared" si="15"/>
        <v>0</v>
      </c>
      <c r="AU42" s="91">
        <f t="shared" si="16"/>
        <v>3200</v>
      </c>
      <c r="AV42" s="100"/>
      <c r="AW42" s="106"/>
      <c r="AX42" s="106"/>
      <c r="AY42" s="106"/>
      <c r="AZ42" s="106"/>
      <c r="BA42" s="91">
        <f t="shared" si="17"/>
        <v>3200</v>
      </c>
      <c r="BB42" s="106"/>
      <c r="BC42" s="107"/>
      <c r="BD42" s="77" t="str">
        <f t="shared" si="18"/>
        <v>正确</v>
      </c>
    </row>
    <row r="43" s="1" customFormat="1" ht="33" customHeight="1" spans="1:56">
      <c r="A43" s="41">
        <f t="shared" si="10"/>
        <v>39</v>
      </c>
      <c r="B43" s="50" t="s">
        <v>912</v>
      </c>
      <c r="C43" s="51" t="s">
        <v>139</v>
      </c>
      <c r="D43" s="52">
        <v>45809</v>
      </c>
      <c r="E43" s="48" t="s">
        <v>74</v>
      </c>
      <c r="F43" s="44">
        <f t="shared" si="11"/>
        <v>30</v>
      </c>
      <c r="G43" s="53" t="s">
        <v>877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78">
        <f t="shared" si="12"/>
        <v>0</v>
      </c>
      <c r="T43" s="86"/>
      <c r="U43" s="84">
        <v>3100</v>
      </c>
      <c r="V43" s="81">
        <v>2500</v>
      </c>
      <c r="W43" s="82">
        <v>100</v>
      </c>
      <c r="X43" s="82">
        <v>100</v>
      </c>
      <c r="Y43" s="82">
        <v>100</v>
      </c>
      <c r="Z43" s="82">
        <v>100</v>
      </c>
      <c r="AA43" s="82">
        <v>100</v>
      </c>
      <c r="AB43" s="90">
        <v>100</v>
      </c>
      <c r="AC43" s="91">
        <f t="shared" si="13"/>
        <v>30</v>
      </c>
      <c r="AD43" s="90"/>
      <c r="AE43" s="90"/>
      <c r="AF43" s="90"/>
      <c r="AG43" s="90"/>
      <c r="AH43" s="90"/>
      <c r="AI43" s="90"/>
      <c r="AJ43" s="90">
        <v>70</v>
      </c>
      <c r="AK43" s="90"/>
      <c r="AL43" s="90"/>
      <c r="AM43" s="90"/>
      <c r="AN43" s="90"/>
      <c r="AO43" s="90"/>
      <c r="AP43" s="90"/>
      <c r="AQ43" s="90"/>
      <c r="AR43" s="90"/>
      <c r="AS43" s="98">
        <f t="shared" si="14"/>
        <v>0</v>
      </c>
      <c r="AT43" s="91">
        <f t="shared" si="15"/>
        <v>0</v>
      </c>
      <c r="AU43" s="91">
        <f t="shared" si="16"/>
        <v>3200</v>
      </c>
      <c r="AV43" s="100"/>
      <c r="AW43" s="106"/>
      <c r="AX43" s="106"/>
      <c r="AY43" s="106"/>
      <c r="AZ43" s="106"/>
      <c r="BA43" s="91">
        <f t="shared" si="17"/>
        <v>3200</v>
      </c>
      <c r="BB43" s="106"/>
      <c r="BC43" s="107"/>
      <c r="BD43" s="77" t="str">
        <f t="shared" si="18"/>
        <v>正确</v>
      </c>
    </row>
    <row r="44" s="1" customFormat="1" ht="33" customHeight="1" spans="1:56">
      <c r="A44" s="41">
        <f t="shared" si="10"/>
        <v>40</v>
      </c>
      <c r="B44" s="50" t="s">
        <v>913</v>
      </c>
      <c r="C44" s="51" t="s">
        <v>139</v>
      </c>
      <c r="D44" s="52">
        <v>45809</v>
      </c>
      <c r="E44" s="48" t="s">
        <v>74</v>
      </c>
      <c r="F44" s="44">
        <f t="shared" si="11"/>
        <v>30</v>
      </c>
      <c r="G44" s="53" t="s">
        <v>877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78">
        <f t="shared" si="12"/>
        <v>0</v>
      </c>
      <c r="T44" s="86"/>
      <c r="U44" s="84">
        <v>3100</v>
      </c>
      <c r="V44" s="81">
        <v>2500</v>
      </c>
      <c r="W44" s="82">
        <v>100</v>
      </c>
      <c r="X44" s="82">
        <v>100</v>
      </c>
      <c r="Y44" s="82">
        <v>100</v>
      </c>
      <c r="Z44" s="82">
        <v>100</v>
      </c>
      <c r="AA44" s="82">
        <v>100</v>
      </c>
      <c r="AB44" s="90">
        <v>100</v>
      </c>
      <c r="AC44" s="91">
        <f t="shared" si="13"/>
        <v>30</v>
      </c>
      <c r="AD44" s="90"/>
      <c r="AE44" s="90"/>
      <c r="AF44" s="90"/>
      <c r="AG44" s="90"/>
      <c r="AH44" s="90"/>
      <c r="AI44" s="90"/>
      <c r="AJ44" s="90">
        <v>70</v>
      </c>
      <c r="AK44" s="90"/>
      <c r="AL44" s="90"/>
      <c r="AM44" s="90"/>
      <c r="AN44" s="90"/>
      <c r="AO44" s="90"/>
      <c r="AP44" s="90"/>
      <c r="AQ44" s="90"/>
      <c r="AR44" s="90"/>
      <c r="AS44" s="98">
        <f t="shared" si="14"/>
        <v>0</v>
      </c>
      <c r="AT44" s="91">
        <f t="shared" si="15"/>
        <v>0</v>
      </c>
      <c r="AU44" s="91">
        <f t="shared" si="16"/>
        <v>3200</v>
      </c>
      <c r="AV44" s="100"/>
      <c r="AW44" s="106"/>
      <c r="AX44" s="106"/>
      <c r="AY44" s="106"/>
      <c r="AZ44" s="106"/>
      <c r="BA44" s="91">
        <f t="shared" si="17"/>
        <v>3200</v>
      </c>
      <c r="BB44" s="106"/>
      <c r="BC44" s="107"/>
      <c r="BD44" s="77" t="str">
        <f t="shared" si="18"/>
        <v>正确</v>
      </c>
    </row>
    <row r="45" s="1" customFormat="1" ht="33" customHeight="1" spans="1:56">
      <c r="A45" s="41">
        <f t="shared" si="10"/>
        <v>41</v>
      </c>
      <c r="B45" s="50" t="s">
        <v>914</v>
      </c>
      <c r="C45" s="51" t="s">
        <v>139</v>
      </c>
      <c r="D45" s="52">
        <v>45809</v>
      </c>
      <c r="E45" s="48" t="s">
        <v>74</v>
      </c>
      <c r="F45" s="44">
        <f t="shared" si="11"/>
        <v>30</v>
      </c>
      <c r="G45" s="53" t="s">
        <v>877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78">
        <f t="shared" si="12"/>
        <v>0</v>
      </c>
      <c r="T45" s="86"/>
      <c r="U45" s="84">
        <v>3100</v>
      </c>
      <c r="V45" s="81">
        <v>2500</v>
      </c>
      <c r="W45" s="82">
        <v>100</v>
      </c>
      <c r="X45" s="82">
        <v>100</v>
      </c>
      <c r="Y45" s="82">
        <v>100</v>
      </c>
      <c r="Z45" s="82">
        <v>100</v>
      </c>
      <c r="AA45" s="82">
        <v>100</v>
      </c>
      <c r="AB45" s="90">
        <v>100</v>
      </c>
      <c r="AC45" s="91">
        <f t="shared" si="13"/>
        <v>30</v>
      </c>
      <c r="AD45" s="90"/>
      <c r="AE45" s="90"/>
      <c r="AF45" s="90"/>
      <c r="AG45" s="90"/>
      <c r="AH45" s="90"/>
      <c r="AI45" s="90"/>
      <c r="AJ45" s="90">
        <v>70</v>
      </c>
      <c r="AK45" s="90"/>
      <c r="AL45" s="90"/>
      <c r="AM45" s="90"/>
      <c r="AN45" s="90"/>
      <c r="AO45" s="90"/>
      <c r="AP45" s="90"/>
      <c r="AQ45" s="90"/>
      <c r="AR45" s="90"/>
      <c r="AS45" s="98">
        <f t="shared" si="14"/>
        <v>0</v>
      </c>
      <c r="AT45" s="91">
        <f t="shared" si="15"/>
        <v>0</v>
      </c>
      <c r="AU45" s="91">
        <f t="shared" si="16"/>
        <v>3200</v>
      </c>
      <c r="AV45" s="100"/>
      <c r="AW45" s="106"/>
      <c r="AX45" s="106"/>
      <c r="AY45" s="106"/>
      <c r="AZ45" s="106"/>
      <c r="BA45" s="91">
        <f t="shared" si="17"/>
        <v>3200</v>
      </c>
      <c r="BB45" s="106"/>
      <c r="BC45" s="107"/>
      <c r="BD45" s="77" t="str">
        <f t="shared" si="18"/>
        <v>正确</v>
      </c>
    </row>
    <row r="46" s="1" customFormat="1" ht="33" customHeight="1" spans="1:56">
      <c r="A46" s="41">
        <f t="shared" si="10"/>
        <v>42</v>
      </c>
      <c r="B46" s="50" t="s">
        <v>915</v>
      </c>
      <c r="C46" s="51" t="s">
        <v>139</v>
      </c>
      <c r="D46" s="52">
        <v>45809</v>
      </c>
      <c r="E46" s="48" t="s">
        <v>74</v>
      </c>
      <c r="F46" s="44">
        <f t="shared" si="11"/>
        <v>30</v>
      </c>
      <c r="G46" s="53" t="s">
        <v>877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78">
        <f t="shared" si="12"/>
        <v>0</v>
      </c>
      <c r="T46" s="86"/>
      <c r="U46" s="84">
        <v>3100</v>
      </c>
      <c r="V46" s="81">
        <v>2500</v>
      </c>
      <c r="W46" s="82">
        <v>100</v>
      </c>
      <c r="X46" s="82">
        <v>100</v>
      </c>
      <c r="Y46" s="82">
        <v>100</v>
      </c>
      <c r="Z46" s="82">
        <v>100</v>
      </c>
      <c r="AA46" s="82">
        <v>100</v>
      </c>
      <c r="AB46" s="90">
        <v>100</v>
      </c>
      <c r="AC46" s="91">
        <f t="shared" si="13"/>
        <v>30</v>
      </c>
      <c r="AD46" s="90"/>
      <c r="AE46" s="90"/>
      <c r="AF46" s="90"/>
      <c r="AG46" s="90"/>
      <c r="AH46" s="90"/>
      <c r="AI46" s="90"/>
      <c r="AJ46" s="90">
        <v>70</v>
      </c>
      <c r="AK46" s="90"/>
      <c r="AL46" s="90"/>
      <c r="AM46" s="90"/>
      <c r="AN46" s="90"/>
      <c r="AO46" s="90"/>
      <c r="AP46" s="90"/>
      <c r="AQ46" s="90"/>
      <c r="AR46" s="90"/>
      <c r="AS46" s="98">
        <f t="shared" si="14"/>
        <v>0</v>
      </c>
      <c r="AT46" s="91">
        <f t="shared" si="15"/>
        <v>0</v>
      </c>
      <c r="AU46" s="91">
        <f t="shared" si="16"/>
        <v>3200</v>
      </c>
      <c r="AV46" s="100"/>
      <c r="AW46" s="106"/>
      <c r="AX46" s="106"/>
      <c r="AY46" s="106"/>
      <c r="AZ46" s="106"/>
      <c r="BA46" s="91">
        <f t="shared" si="17"/>
        <v>3200</v>
      </c>
      <c r="BB46" s="106"/>
      <c r="BC46" s="107"/>
      <c r="BD46" s="77" t="str">
        <f t="shared" si="18"/>
        <v>正确</v>
      </c>
    </row>
    <row r="47" s="1" customFormat="1" ht="33" customHeight="1" spans="1:56">
      <c r="A47" s="41">
        <f t="shared" si="10"/>
        <v>43</v>
      </c>
      <c r="B47" s="58" t="s">
        <v>916</v>
      </c>
      <c r="C47" s="51" t="s">
        <v>139</v>
      </c>
      <c r="D47" s="52">
        <v>45809</v>
      </c>
      <c r="E47" s="45" t="s">
        <v>92</v>
      </c>
      <c r="F47" s="44">
        <f t="shared" si="11"/>
        <v>30</v>
      </c>
      <c r="G47" s="53" t="s">
        <v>877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78">
        <f t="shared" si="12"/>
        <v>0</v>
      </c>
      <c r="T47" s="86"/>
      <c r="U47" s="84">
        <v>3000</v>
      </c>
      <c r="V47" s="81">
        <v>2400</v>
      </c>
      <c r="W47" s="82">
        <v>100</v>
      </c>
      <c r="X47" s="82">
        <v>100</v>
      </c>
      <c r="Y47" s="82">
        <v>100</v>
      </c>
      <c r="Z47" s="82">
        <v>100</v>
      </c>
      <c r="AA47" s="82">
        <v>100</v>
      </c>
      <c r="AB47" s="90">
        <v>100</v>
      </c>
      <c r="AC47" s="91">
        <f t="shared" si="13"/>
        <v>30</v>
      </c>
      <c r="AD47" s="90"/>
      <c r="AE47" s="90"/>
      <c r="AF47" s="90"/>
      <c r="AG47" s="90"/>
      <c r="AH47" s="90"/>
      <c r="AI47" s="90"/>
      <c r="AJ47" s="90">
        <v>70</v>
      </c>
      <c r="AK47" s="90"/>
      <c r="AL47" s="90"/>
      <c r="AM47" s="90"/>
      <c r="AN47" s="90"/>
      <c r="AO47" s="90"/>
      <c r="AP47" s="90"/>
      <c r="AQ47" s="90"/>
      <c r="AR47" s="90"/>
      <c r="AS47" s="98">
        <f t="shared" si="14"/>
        <v>0</v>
      </c>
      <c r="AT47" s="91">
        <f t="shared" si="15"/>
        <v>0</v>
      </c>
      <c r="AU47" s="91">
        <f t="shared" si="16"/>
        <v>3100</v>
      </c>
      <c r="AV47" s="100"/>
      <c r="AW47" s="106"/>
      <c r="AX47" s="106"/>
      <c r="AY47" s="106"/>
      <c r="AZ47" s="106"/>
      <c r="BA47" s="91">
        <f t="shared" si="17"/>
        <v>3100</v>
      </c>
      <c r="BB47" s="106"/>
      <c r="BC47" s="107"/>
      <c r="BD47" s="77" t="str">
        <f t="shared" si="18"/>
        <v>正确</v>
      </c>
    </row>
    <row r="48" s="1" customFormat="1" ht="33" customHeight="1" spans="1:56">
      <c r="A48" s="41">
        <f t="shared" si="10"/>
        <v>44</v>
      </c>
      <c r="B48" s="58" t="s">
        <v>917</v>
      </c>
      <c r="C48" s="51" t="s">
        <v>139</v>
      </c>
      <c r="D48" s="52">
        <v>45809</v>
      </c>
      <c r="E48" s="45" t="s">
        <v>92</v>
      </c>
      <c r="F48" s="44">
        <f t="shared" si="11"/>
        <v>30</v>
      </c>
      <c r="G48" s="53" t="s">
        <v>877</v>
      </c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78">
        <f t="shared" si="12"/>
        <v>0</v>
      </c>
      <c r="T48" s="86"/>
      <c r="U48" s="84">
        <v>3000</v>
      </c>
      <c r="V48" s="81">
        <v>2400</v>
      </c>
      <c r="W48" s="82">
        <v>100</v>
      </c>
      <c r="X48" s="82">
        <v>100</v>
      </c>
      <c r="Y48" s="82">
        <v>100</v>
      </c>
      <c r="Z48" s="82">
        <v>100</v>
      </c>
      <c r="AA48" s="82">
        <v>100</v>
      </c>
      <c r="AB48" s="90">
        <v>100</v>
      </c>
      <c r="AC48" s="91">
        <f t="shared" si="13"/>
        <v>30</v>
      </c>
      <c r="AD48" s="90"/>
      <c r="AE48" s="90"/>
      <c r="AF48" s="90"/>
      <c r="AG48" s="90"/>
      <c r="AH48" s="90"/>
      <c r="AI48" s="90"/>
      <c r="AJ48" s="90">
        <v>70</v>
      </c>
      <c r="AK48" s="90"/>
      <c r="AL48" s="90"/>
      <c r="AM48" s="90"/>
      <c r="AN48" s="90"/>
      <c r="AO48" s="90"/>
      <c r="AP48" s="90"/>
      <c r="AQ48" s="90"/>
      <c r="AR48" s="90"/>
      <c r="AS48" s="98">
        <f t="shared" si="14"/>
        <v>0</v>
      </c>
      <c r="AT48" s="91">
        <f t="shared" si="15"/>
        <v>0</v>
      </c>
      <c r="AU48" s="91">
        <f t="shared" si="16"/>
        <v>3100</v>
      </c>
      <c r="AV48" s="100"/>
      <c r="AW48" s="106"/>
      <c r="AX48" s="106"/>
      <c r="AY48" s="106"/>
      <c r="AZ48" s="106"/>
      <c r="BA48" s="91">
        <f t="shared" si="17"/>
        <v>3100</v>
      </c>
      <c r="BB48" s="106"/>
      <c r="BC48" s="107"/>
      <c r="BD48" s="77" t="str">
        <f t="shared" si="18"/>
        <v>正确</v>
      </c>
    </row>
    <row r="49" s="1" customFormat="1" ht="33" customHeight="1" spans="1:56">
      <c r="A49" s="41">
        <f t="shared" si="10"/>
        <v>45</v>
      </c>
      <c r="B49" s="58" t="s">
        <v>918</v>
      </c>
      <c r="C49" s="51" t="s">
        <v>139</v>
      </c>
      <c r="D49" s="52">
        <v>45809</v>
      </c>
      <c r="E49" s="45" t="s">
        <v>92</v>
      </c>
      <c r="F49" s="44">
        <f t="shared" si="11"/>
        <v>30</v>
      </c>
      <c r="G49" s="53" t="s">
        <v>877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78">
        <f t="shared" si="12"/>
        <v>0</v>
      </c>
      <c r="T49" s="86"/>
      <c r="U49" s="84">
        <v>3000</v>
      </c>
      <c r="V49" s="81">
        <v>2400</v>
      </c>
      <c r="W49" s="82">
        <v>100</v>
      </c>
      <c r="X49" s="82">
        <v>100</v>
      </c>
      <c r="Y49" s="82">
        <v>100</v>
      </c>
      <c r="Z49" s="82">
        <v>100</v>
      </c>
      <c r="AA49" s="82">
        <v>100</v>
      </c>
      <c r="AB49" s="90">
        <v>100</v>
      </c>
      <c r="AC49" s="91">
        <f t="shared" si="13"/>
        <v>30</v>
      </c>
      <c r="AD49" s="90"/>
      <c r="AE49" s="90"/>
      <c r="AF49" s="90"/>
      <c r="AG49" s="90"/>
      <c r="AH49" s="90"/>
      <c r="AI49" s="90"/>
      <c r="AJ49" s="90">
        <v>70</v>
      </c>
      <c r="AK49" s="90"/>
      <c r="AL49" s="90"/>
      <c r="AM49" s="90"/>
      <c r="AN49" s="90"/>
      <c r="AO49" s="90"/>
      <c r="AP49" s="90"/>
      <c r="AQ49" s="90"/>
      <c r="AR49" s="90"/>
      <c r="AS49" s="98">
        <f t="shared" si="14"/>
        <v>0</v>
      </c>
      <c r="AT49" s="91">
        <f t="shared" si="15"/>
        <v>0</v>
      </c>
      <c r="AU49" s="91">
        <f t="shared" si="16"/>
        <v>3100</v>
      </c>
      <c r="AV49" s="100"/>
      <c r="AW49" s="106"/>
      <c r="AX49" s="106"/>
      <c r="AY49" s="106"/>
      <c r="AZ49" s="106"/>
      <c r="BA49" s="91">
        <f t="shared" si="17"/>
        <v>3100</v>
      </c>
      <c r="BB49" s="106"/>
      <c r="BC49" s="107"/>
      <c r="BD49" s="77" t="str">
        <f t="shared" si="18"/>
        <v>正确</v>
      </c>
    </row>
    <row r="50" s="1" customFormat="1" ht="33" customHeight="1" spans="1:56">
      <c r="A50" s="41">
        <f t="shared" si="10"/>
        <v>46</v>
      </c>
      <c r="B50" s="58" t="s">
        <v>919</v>
      </c>
      <c r="C50" s="51" t="s">
        <v>139</v>
      </c>
      <c r="D50" s="52">
        <v>45809</v>
      </c>
      <c r="E50" s="45" t="s">
        <v>92</v>
      </c>
      <c r="F50" s="44">
        <f t="shared" si="11"/>
        <v>30</v>
      </c>
      <c r="G50" s="53" t="s">
        <v>877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78">
        <f t="shared" si="12"/>
        <v>0</v>
      </c>
      <c r="T50" s="86"/>
      <c r="U50" s="84">
        <v>3000</v>
      </c>
      <c r="V50" s="81">
        <v>2400</v>
      </c>
      <c r="W50" s="82">
        <v>100</v>
      </c>
      <c r="X50" s="82">
        <v>100</v>
      </c>
      <c r="Y50" s="82">
        <v>100</v>
      </c>
      <c r="Z50" s="82">
        <v>100</v>
      </c>
      <c r="AA50" s="82">
        <v>100</v>
      </c>
      <c r="AB50" s="90">
        <v>100</v>
      </c>
      <c r="AC50" s="91">
        <f t="shared" si="13"/>
        <v>30</v>
      </c>
      <c r="AD50" s="90"/>
      <c r="AE50" s="90"/>
      <c r="AF50" s="90"/>
      <c r="AG50" s="90"/>
      <c r="AH50" s="90"/>
      <c r="AI50" s="90"/>
      <c r="AJ50" s="90">
        <v>70</v>
      </c>
      <c r="AK50" s="90"/>
      <c r="AL50" s="90"/>
      <c r="AM50" s="90"/>
      <c r="AN50" s="90"/>
      <c r="AO50" s="90"/>
      <c r="AP50" s="90"/>
      <c r="AQ50" s="90"/>
      <c r="AR50" s="90"/>
      <c r="AS50" s="98">
        <f t="shared" si="14"/>
        <v>0</v>
      </c>
      <c r="AT50" s="91">
        <f t="shared" si="15"/>
        <v>0</v>
      </c>
      <c r="AU50" s="91">
        <f t="shared" si="16"/>
        <v>3100</v>
      </c>
      <c r="AV50" s="100"/>
      <c r="AW50" s="106"/>
      <c r="AX50" s="106"/>
      <c r="AY50" s="106"/>
      <c r="AZ50" s="106"/>
      <c r="BA50" s="91">
        <f t="shared" si="17"/>
        <v>3100</v>
      </c>
      <c r="BB50" s="106"/>
      <c r="BC50" s="107"/>
      <c r="BD50" s="77" t="str">
        <f t="shared" si="18"/>
        <v>正确</v>
      </c>
    </row>
    <row r="51" s="1" customFormat="1" ht="33" customHeight="1" spans="1:56">
      <c r="A51" s="41">
        <f t="shared" si="10"/>
        <v>47</v>
      </c>
      <c r="B51" s="58" t="s">
        <v>920</v>
      </c>
      <c r="C51" s="51" t="s">
        <v>139</v>
      </c>
      <c r="D51" s="52">
        <v>45809</v>
      </c>
      <c r="E51" s="45" t="s">
        <v>92</v>
      </c>
      <c r="F51" s="44">
        <f t="shared" si="11"/>
        <v>30</v>
      </c>
      <c r="G51" s="53" t="s">
        <v>877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78">
        <f t="shared" si="12"/>
        <v>0</v>
      </c>
      <c r="T51" s="86"/>
      <c r="U51" s="84">
        <v>3000</v>
      </c>
      <c r="V51" s="81">
        <v>2400</v>
      </c>
      <c r="W51" s="82">
        <v>100</v>
      </c>
      <c r="X51" s="82">
        <v>100</v>
      </c>
      <c r="Y51" s="82">
        <v>100</v>
      </c>
      <c r="Z51" s="82">
        <v>100</v>
      </c>
      <c r="AA51" s="82">
        <v>100</v>
      </c>
      <c r="AB51" s="90">
        <v>100</v>
      </c>
      <c r="AC51" s="91">
        <f t="shared" si="13"/>
        <v>30</v>
      </c>
      <c r="AD51" s="90"/>
      <c r="AE51" s="90"/>
      <c r="AF51" s="90"/>
      <c r="AG51" s="90"/>
      <c r="AH51" s="90"/>
      <c r="AI51" s="90"/>
      <c r="AJ51" s="90">
        <v>70</v>
      </c>
      <c r="AK51" s="90"/>
      <c r="AL51" s="90"/>
      <c r="AM51" s="90"/>
      <c r="AN51" s="90"/>
      <c r="AO51" s="90"/>
      <c r="AP51" s="90"/>
      <c r="AQ51" s="90"/>
      <c r="AR51" s="90"/>
      <c r="AS51" s="98">
        <f t="shared" si="14"/>
        <v>0</v>
      </c>
      <c r="AT51" s="91">
        <f t="shared" si="15"/>
        <v>0</v>
      </c>
      <c r="AU51" s="91">
        <f t="shared" si="16"/>
        <v>3100</v>
      </c>
      <c r="AV51" s="100"/>
      <c r="AW51" s="106"/>
      <c r="AX51" s="106"/>
      <c r="AY51" s="106"/>
      <c r="AZ51" s="106"/>
      <c r="BA51" s="91">
        <f t="shared" si="17"/>
        <v>3100</v>
      </c>
      <c r="BB51" s="106"/>
      <c r="BC51" s="107"/>
      <c r="BD51" s="77" t="str">
        <f t="shared" si="18"/>
        <v>正确</v>
      </c>
    </row>
    <row r="52" s="1" customFormat="1" ht="33" customHeight="1" spans="1:56">
      <c r="A52" s="41">
        <f t="shared" si="10"/>
        <v>48</v>
      </c>
      <c r="B52" s="50" t="s">
        <v>921</v>
      </c>
      <c r="C52" s="47" t="s">
        <v>869</v>
      </c>
      <c r="D52" s="52">
        <v>45809</v>
      </c>
      <c r="E52" s="48" t="s">
        <v>74</v>
      </c>
      <c r="F52" s="44">
        <f t="shared" si="11"/>
        <v>30</v>
      </c>
      <c r="G52" s="53" t="s">
        <v>75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78">
        <f t="shared" si="12"/>
        <v>0</v>
      </c>
      <c r="T52" s="86"/>
      <c r="U52" s="84">
        <v>6200</v>
      </c>
      <c r="V52" s="81">
        <v>5500</v>
      </c>
      <c r="W52" s="82">
        <v>200</v>
      </c>
      <c r="X52" s="82">
        <v>100</v>
      </c>
      <c r="Y52" s="82">
        <v>100</v>
      </c>
      <c r="Z52" s="82">
        <v>100</v>
      </c>
      <c r="AA52" s="82">
        <v>100</v>
      </c>
      <c r="AB52" s="90">
        <v>100</v>
      </c>
      <c r="AC52" s="91">
        <f t="shared" si="13"/>
        <v>0</v>
      </c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8">
        <f t="shared" si="14"/>
        <v>0</v>
      </c>
      <c r="AT52" s="91">
        <f t="shared" si="15"/>
        <v>0</v>
      </c>
      <c r="AU52" s="91">
        <f t="shared" si="16"/>
        <v>6200</v>
      </c>
      <c r="AV52" s="100"/>
      <c r="AW52" s="106"/>
      <c r="AX52" s="106"/>
      <c r="AY52" s="106"/>
      <c r="AZ52" s="106"/>
      <c r="BA52" s="91">
        <f t="shared" si="17"/>
        <v>6200</v>
      </c>
      <c r="BB52" s="106"/>
      <c r="BC52" s="107"/>
      <c r="BD52" s="77" t="str">
        <f t="shared" si="18"/>
        <v>正确</v>
      </c>
    </row>
    <row r="53" s="1" customFormat="1" ht="33" customHeight="1" spans="1:56">
      <c r="A53" s="59">
        <f t="shared" si="10"/>
        <v>49</v>
      </c>
      <c r="B53" s="60"/>
      <c r="C53" s="35"/>
      <c r="D53" s="61"/>
      <c r="E53" s="60"/>
      <c r="F53" s="44">
        <f t="shared" si="11"/>
        <v>30</v>
      </c>
      <c r="G53" s="53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78">
        <f t="shared" si="12"/>
        <v>0</v>
      </c>
      <c r="T53" s="86"/>
      <c r="U53" s="87"/>
      <c r="V53" s="81"/>
      <c r="W53" s="82"/>
      <c r="X53" s="82"/>
      <c r="Y53" s="82"/>
      <c r="Z53" s="82"/>
      <c r="AA53" s="82"/>
      <c r="AB53" s="90"/>
      <c r="AC53" s="91">
        <f t="shared" si="13"/>
        <v>0</v>
      </c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8">
        <f t="shared" si="14"/>
        <v>0</v>
      </c>
      <c r="AT53" s="91">
        <f t="shared" si="15"/>
        <v>0</v>
      </c>
      <c r="AU53" s="91">
        <f t="shared" si="16"/>
        <v>0</v>
      </c>
      <c r="AV53" s="100"/>
      <c r="AW53" s="106"/>
      <c r="AX53" s="106"/>
      <c r="AY53" s="106"/>
      <c r="AZ53" s="106"/>
      <c r="BA53" s="91">
        <f t="shared" si="17"/>
        <v>0</v>
      </c>
      <c r="BB53" s="106"/>
      <c r="BC53" s="107"/>
      <c r="BD53" s="77" t="str">
        <f t="shared" si="18"/>
        <v>正确</v>
      </c>
    </row>
    <row r="54" s="1" customFormat="1" ht="33" customHeight="1" spans="1:56">
      <c r="A54" s="59">
        <f t="shared" si="10"/>
        <v>50</v>
      </c>
      <c r="B54" s="60"/>
      <c r="C54" s="35"/>
      <c r="D54" s="61"/>
      <c r="E54" s="60"/>
      <c r="F54" s="44">
        <f t="shared" si="11"/>
        <v>30</v>
      </c>
      <c r="G54" s="53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78">
        <f t="shared" si="12"/>
        <v>0</v>
      </c>
      <c r="T54" s="86"/>
      <c r="U54" s="87"/>
      <c r="V54" s="81"/>
      <c r="W54" s="82"/>
      <c r="X54" s="82"/>
      <c r="Y54" s="82"/>
      <c r="Z54" s="82"/>
      <c r="AA54" s="82"/>
      <c r="AB54" s="90"/>
      <c r="AC54" s="91">
        <f t="shared" si="13"/>
        <v>0</v>
      </c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8">
        <f t="shared" si="14"/>
        <v>0</v>
      </c>
      <c r="AT54" s="91">
        <f t="shared" si="15"/>
        <v>0</v>
      </c>
      <c r="AU54" s="91">
        <f t="shared" si="16"/>
        <v>0</v>
      </c>
      <c r="AV54" s="100"/>
      <c r="AW54" s="106"/>
      <c r="AX54" s="106"/>
      <c r="AY54" s="106"/>
      <c r="AZ54" s="106"/>
      <c r="BA54" s="91">
        <f t="shared" si="17"/>
        <v>0</v>
      </c>
      <c r="BB54" s="106"/>
      <c r="BC54" s="107"/>
      <c r="BD54" s="77" t="str">
        <f t="shared" si="18"/>
        <v>正确</v>
      </c>
    </row>
    <row r="55" s="1" customFormat="1" ht="33" customHeight="1" spans="1:56">
      <c r="A55" s="59">
        <f t="shared" si="10"/>
        <v>51</v>
      </c>
      <c r="B55" s="60"/>
      <c r="C55" s="35"/>
      <c r="D55" s="61"/>
      <c r="E55" s="60"/>
      <c r="F55" s="44">
        <f t="shared" si="11"/>
        <v>30</v>
      </c>
      <c r="G55" s="53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78">
        <f t="shared" si="12"/>
        <v>0</v>
      </c>
      <c r="T55" s="86"/>
      <c r="U55" s="87"/>
      <c r="V55" s="81"/>
      <c r="W55" s="82"/>
      <c r="X55" s="82"/>
      <c r="Y55" s="82"/>
      <c r="Z55" s="82"/>
      <c r="AA55" s="82"/>
      <c r="AB55" s="90"/>
      <c r="AC55" s="91">
        <f t="shared" si="13"/>
        <v>0</v>
      </c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8">
        <f t="shared" si="14"/>
        <v>0</v>
      </c>
      <c r="AT55" s="91">
        <f t="shared" si="15"/>
        <v>0</v>
      </c>
      <c r="AU55" s="91">
        <f t="shared" si="16"/>
        <v>0</v>
      </c>
      <c r="AV55" s="100"/>
      <c r="AW55" s="106"/>
      <c r="AX55" s="106"/>
      <c r="AY55" s="106"/>
      <c r="AZ55" s="106"/>
      <c r="BA55" s="91">
        <f t="shared" si="17"/>
        <v>0</v>
      </c>
      <c r="BB55" s="106"/>
      <c r="BC55" s="107"/>
      <c r="BD55" s="77" t="str">
        <f t="shared" si="18"/>
        <v>正确</v>
      </c>
    </row>
    <row r="56" s="1" customFormat="1" ht="33" customHeight="1" spans="1:56">
      <c r="A56" s="59">
        <f t="shared" si="10"/>
        <v>52</v>
      </c>
      <c r="B56" s="60"/>
      <c r="C56" s="35"/>
      <c r="D56" s="61"/>
      <c r="E56" s="60"/>
      <c r="F56" s="44">
        <f t="shared" si="11"/>
        <v>30</v>
      </c>
      <c r="G56" s="53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78">
        <f t="shared" si="12"/>
        <v>0</v>
      </c>
      <c r="T56" s="86"/>
      <c r="U56" s="87"/>
      <c r="V56" s="81"/>
      <c r="W56" s="82"/>
      <c r="X56" s="82"/>
      <c r="Y56" s="82"/>
      <c r="Z56" s="82"/>
      <c r="AA56" s="82"/>
      <c r="AB56" s="90"/>
      <c r="AC56" s="91">
        <f t="shared" si="13"/>
        <v>0</v>
      </c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8">
        <f t="shared" si="14"/>
        <v>0</v>
      </c>
      <c r="AT56" s="91">
        <f t="shared" si="15"/>
        <v>0</v>
      </c>
      <c r="AU56" s="91">
        <f t="shared" si="16"/>
        <v>0</v>
      </c>
      <c r="AV56" s="100"/>
      <c r="AW56" s="106"/>
      <c r="AX56" s="106"/>
      <c r="AY56" s="106"/>
      <c r="AZ56" s="106"/>
      <c r="BA56" s="91">
        <f t="shared" si="17"/>
        <v>0</v>
      </c>
      <c r="BB56" s="106"/>
      <c r="BC56" s="107"/>
      <c r="BD56" s="77" t="str">
        <f t="shared" si="18"/>
        <v>正确</v>
      </c>
    </row>
    <row r="57" s="1" customFormat="1" ht="33" customHeight="1" spans="1:56">
      <c r="A57" s="59">
        <f t="shared" si="10"/>
        <v>53</v>
      </c>
      <c r="B57" s="60"/>
      <c r="C57" s="35"/>
      <c r="D57" s="61"/>
      <c r="E57" s="60"/>
      <c r="F57" s="44">
        <f t="shared" si="11"/>
        <v>30</v>
      </c>
      <c r="G57" s="53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78">
        <f t="shared" si="12"/>
        <v>0</v>
      </c>
      <c r="T57" s="86"/>
      <c r="U57" s="87"/>
      <c r="V57" s="81"/>
      <c r="W57" s="82"/>
      <c r="X57" s="82"/>
      <c r="Y57" s="82"/>
      <c r="Z57" s="82"/>
      <c r="AA57" s="82"/>
      <c r="AB57" s="90"/>
      <c r="AC57" s="91">
        <f t="shared" si="13"/>
        <v>0</v>
      </c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8">
        <f t="shared" si="14"/>
        <v>0</v>
      </c>
      <c r="AT57" s="91">
        <f t="shared" si="15"/>
        <v>0</v>
      </c>
      <c r="AU57" s="91">
        <f t="shared" si="16"/>
        <v>0</v>
      </c>
      <c r="AV57" s="100"/>
      <c r="AW57" s="106"/>
      <c r="AX57" s="106"/>
      <c r="AY57" s="106"/>
      <c r="AZ57" s="106"/>
      <c r="BA57" s="91">
        <f t="shared" si="17"/>
        <v>0</v>
      </c>
      <c r="BB57" s="106"/>
      <c r="BC57" s="107"/>
      <c r="BD57" s="77" t="str">
        <f t="shared" si="18"/>
        <v>正确</v>
      </c>
    </row>
    <row r="58" s="1" customFormat="1" ht="33" customHeight="1" spans="1:56">
      <c r="A58" s="59">
        <f t="shared" si="10"/>
        <v>54</v>
      </c>
      <c r="B58" s="60"/>
      <c r="C58" s="35"/>
      <c r="D58" s="61"/>
      <c r="E58" s="60"/>
      <c r="F58" s="44">
        <f t="shared" si="11"/>
        <v>30</v>
      </c>
      <c r="G58" s="53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78">
        <f t="shared" si="12"/>
        <v>0</v>
      </c>
      <c r="T58" s="86"/>
      <c r="U58" s="87"/>
      <c r="V58" s="81"/>
      <c r="W58" s="82"/>
      <c r="X58" s="82"/>
      <c r="Y58" s="82"/>
      <c r="Z58" s="82"/>
      <c r="AA58" s="82"/>
      <c r="AB58" s="90"/>
      <c r="AC58" s="91">
        <f t="shared" si="13"/>
        <v>0</v>
      </c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8">
        <f t="shared" si="14"/>
        <v>0</v>
      </c>
      <c r="AT58" s="91">
        <f t="shared" si="15"/>
        <v>0</v>
      </c>
      <c r="AU58" s="91">
        <f t="shared" si="16"/>
        <v>0</v>
      </c>
      <c r="AV58" s="100"/>
      <c r="AW58" s="106"/>
      <c r="AX58" s="106"/>
      <c r="AY58" s="106"/>
      <c r="AZ58" s="106"/>
      <c r="BA58" s="91">
        <f t="shared" si="17"/>
        <v>0</v>
      </c>
      <c r="BB58" s="106"/>
      <c r="BC58" s="107"/>
      <c r="BD58" s="77" t="str">
        <f t="shared" si="18"/>
        <v>正确</v>
      </c>
    </row>
    <row r="59" s="1" customFormat="1" ht="33" customHeight="1" spans="1:56">
      <c r="A59" s="59">
        <f t="shared" si="10"/>
        <v>55</v>
      </c>
      <c r="B59" s="60"/>
      <c r="C59" s="35"/>
      <c r="D59" s="61"/>
      <c r="E59" s="60"/>
      <c r="F59" s="44">
        <f t="shared" si="11"/>
        <v>30</v>
      </c>
      <c r="G59" s="53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78">
        <f t="shared" si="12"/>
        <v>0</v>
      </c>
      <c r="T59" s="86"/>
      <c r="U59" s="87"/>
      <c r="V59" s="81"/>
      <c r="W59" s="82"/>
      <c r="X59" s="82"/>
      <c r="Y59" s="82"/>
      <c r="Z59" s="82"/>
      <c r="AA59" s="82"/>
      <c r="AB59" s="90"/>
      <c r="AC59" s="91">
        <f t="shared" si="13"/>
        <v>0</v>
      </c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8">
        <f t="shared" si="14"/>
        <v>0</v>
      </c>
      <c r="AT59" s="91">
        <f t="shared" si="15"/>
        <v>0</v>
      </c>
      <c r="AU59" s="91">
        <f t="shared" si="16"/>
        <v>0</v>
      </c>
      <c r="AV59" s="100"/>
      <c r="AW59" s="106"/>
      <c r="AX59" s="106"/>
      <c r="AY59" s="106"/>
      <c r="AZ59" s="106"/>
      <c r="BA59" s="91">
        <f t="shared" si="17"/>
        <v>0</v>
      </c>
      <c r="BB59" s="106"/>
      <c r="BC59" s="107"/>
      <c r="BD59" s="77" t="str">
        <f t="shared" si="18"/>
        <v>正确</v>
      </c>
    </row>
    <row r="60" s="1" customFormat="1" ht="33" customHeight="1" spans="1:56">
      <c r="A60" s="59">
        <f t="shared" si="10"/>
        <v>56</v>
      </c>
      <c r="B60" s="60"/>
      <c r="C60" s="35"/>
      <c r="D60" s="61"/>
      <c r="E60" s="60"/>
      <c r="F60" s="44">
        <f t="shared" si="11"/>
        <v>30</v>
      </c>
      <c r="G60" s="53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78">
        <f t="shared" si="12"/>
        <v>0</v>
      </c>
      <c r="T60" s="86"/>
      <c r="U60" s="87"/>
      <c r="V60" s="81"/>
      <c r="W60" s="82"/>
      <c r="X60" s="82"/>
      <c r="Y60" s="82"/>
      <c r="Z60" s="82"/>
      <c r="AA60" s="82"/>
      <c r="AB60" s="90"/>
      <c r="AC60" s="91">
        <f t="shared" si="13"/>
        <v>0</v>
      </c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8">
        <f t="shared" si="14"/>
        <v>0</v>
      </c>
      <c r="AT60" s="91">
        <f t="shared" si="15"/>
        <v>0</v>
      </c>
      <c r="AU60" s="91">
        <f t="shared" si="16"/>
        <v>0</v>
      </c>
      <c r="AV60" s="100"/>
      <c r="AW60" s="106"/>
      <c r="AX60" s="106"/>
      <c r="AY60" s="106"/>
      <c r="AZ60" s="106"/>
      <c r="BA60" s="91">
        <f t="shared" si="17"/>
        <v>0</v>
      </c>
      <c r="BB60" s="106"/>
      <c r="BC60" s="107"/>
      <c r="BD60" s="77" t="str">
        <f t="shared" si="18"/>
        <v>正确</v>
      </c>
    </row>
    <row r="61" s="1" customFormat="1" ht="33" customHeight="1" spans="1:56">
      <c r="A61" s="59">
        <f t="shared" si="10"/>
        <v>57</v>
      </c>
      <c r="B61" s="60"/>
      <c r="C61" s="35"/>
      <c r="D61" s="61"/>
      <c r="E61" s="60"/>
      <c r="F61" s="44">
        <f t="shared" si="11"/>
        <v>30</v>
      </c>
      <c r="G61" s="53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78">
        <f t="shared" si="12"/>
        <v>0</v>
      </c>
      <c r="T61" s="86"/>
      <c r="U61" s="87"/>
      <c r="V61" s="81"/>
      <c r="W61" s="82"/>
      <c r="X61" s="82"/>
      <c r="Y61" s="82"/>
      <c r="Z61" s="82"/>
      <c r="AA61" s="82"/>
      <c r="AB61" s="90"/>
      <c r="AC61" s="91">
        <f t="shared" si="13"/>
        <v>0</v>
      </c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8">
        <f t="shared" si="14"/>
        <v>0</v>
      </c>
      <c r="AT61" s="91">
        <f t="shared" si="15"/>
        <v>0</v>
      </c>
      <c r="AU61" s="91">
        <f t="shared" si="16"/>
        <v>0</v>
      </c>
      <c r="AV61" s="100"/>
      <c r="AW61" s="106"/>
      <c r="AX61" s="106"/>
      <c r="AY61" s="106"/>
      <c r="AZ61" s="106"/>
      <c r="BA61" s="91">
        <f t="shared" si="17"/>
        <v>0</v>
      </c>
      <c r="BB61" s="106"/>
      <c r="BC61" s="107"/>
      <c r="BD61" s="77" t="str">
        <f t="shared" si="18"/>
        <v>正确</v>
      </c>
    </row>
    <row r="62" s="1" customFormat="1" ht="33" customHeight="1" spans="1:56">
      <c r="A62" s="59">
        <f t="shared" si="10"/>
        <v>58</v>
      </c>
      <c r="B62" s="60"/>
      <c r="C62" s="35"/>
      <c r="D62" s="61"/>
      <c r="E62" s="60"/>
      <c r="F62" s="44">
        <f t="shared" si="11"/>
        <v>30</v>
      </c>
      <c r="G62" s="53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78">
        <f t="shared" si="12"/>
        <v>0</v>
      </c>
      <c r="T62" s="86"/>
      <c r="U62" s="87"/>
      <c r="V62" s="81"/>
      <c r="W62" s="82"/>
      <c r="X62" s="82"/>
      <c r="Y62" s="82"/>
      <c r="Z62" s="82"/>
      <c r="AA62" s="82"/>
      <c r="AB62" s="90"/>
      <c r="AC62" s="91">
        <f t="shared" si="13"/>
        <v>0</v>
      </c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8">
        <f t="shared" si="14"/>
        <v>0</v>
      </c>
      <c r="AT62" s="91">
        <f t="shared" si="15"/>
        <v>0</v>
      </c>
      <c r="AU62" s="91">
        <f t="shared" si="16"/>
        <v>0</v>
      </c>
      <c r="AV62" s="100"/>
      <c r="AW62" s="106"/>
      <c r="AX62" s="106"/>
      <c r="AY62" s="106"/>
      <c r="AZ62" s="106"/>
      <c r="BA62" s="91">
        <f t="shared" si="17"/>
        <v>0</v>
      </c>
      <c r="BB62" s="106"/>
      <c r="BC62" s="107"/>
      <c r="BD62" s="77" t="str">
        <f t="shared" si="18"/>
        <v>正确</v>
      </c>
    </row>
    <row r="63" s="1" customFormat="1" ht="33" customHeight="1" spans="1:56">
      <c r="A63" s="59">
        <f t="shared" si="10"/>
        <v>59</v>
      </c>
      <c r="B63" s="60"/>
      <c r="C63" s="35"/>
      <c r="D63" s="61"/>
      <c r="E63" s="60"/>
      <c r="F63" s="44">
        <f t="shared" si="11"/>
        <v>30</v>
      </c>
      <c r="G63" s="53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78">
        <f t="shared" si="12"/>
        <v>0</v>
      </c>
      <c r="T63" s="86"/>
      <c r="U63" s="87"/>
      <c r="V63" s="81"/>
      <c r="W63" s="82"/>
      <c r="X63" s="82"/>
      <c r="Y63" s="82"/>
      <c r="Z63" s="82"/>
      <c r="AA63" s="82"/>
      <c r="AB63" s="90"/>
      <c r="AC63" s="91">
        <f t="shared" si="13"/>
        <v>0</v>
      </c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8">
        <f t="shared" si="14"/>
        <v>0</v>
      </c>
      <c r="AT63" s="91">
        <f t="shared" si="15"/>
        <v>0</v>
      </c>
      <c r="AU63" s="91">
        <f t="shared" si="16"/>
        <v>0</v>
      </c>
      <c r="AV63" s="100"/>
      <c r="AW63" s="106"/>
      <c r="AX63" s="106"/>
      <c r="AY63" s="106"/>
      <c r="AZ63" s="106"/>
      <c r="BA63" s="91">
        <f t="shared" si="17"/>
        <v>0</v>
      </c>
      <c r="BB63" s="106"/>
      <c r="BC63" s="107"/>
      <c r="BD63" s="77" t="str">
        <f t="shared" si="18"/>
        <v>正确</v>
      </c>
    </row>
    <row r="64" s="1" customFormat="1" ht="33" customHeight="1" spans="1:56">
      <c r="A64" s="59">
        <f t="shared" si="10"/>
        <v>60</v>
      </c>
      <c r="B64" s="60"/>
      <c r="C64" s="35"/>
      <c r="D64" s="61"/>
      <c r="E64" s="60"/>
      <c r="F64" s="44">
        <f t="shared" si="11"/>
        <v>30</v>
      </c>
      <c r="G64" s="53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78">
        <f t="shared" si="12"/>
        <v>0</v>
      </c>
      <c r="T64" s="86"/>
      <c r="U64" s="87"/>
      <c r="V64" s="81"/>
      <c r="W64" s="82"/>
      <c r="X64" s="82"/>
      <c r="Y64" s="82"/>
      <c r="Z64" s="82"/>
      <c r="AA64" s="82"/>
      <c r="AB64" s="90"/>
      <c r="AC64" s="91">
        <f t="shared" si="13"/>
        <v>0</v>
      </c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8">
        <f t="shared" si="14"/>
        <v>0</v>
      </c>
      <c r="AT64" s="91">
        <f t="shared" si="15"/>
        <v>0</v>
      </c>
      <c r="AU64" s="91">
        <f t="shared" si="16"/>
        <v>0</v>
      </c>
      <c r="AV64" s="100"/>
      <c r="AW64" s="106"/>
      <c r="AX64" s="106"/>
      <c r="AY64" s="106"/>
      <c r="AZ64" s="106"/>
      <c r="BA64" s="91">
        <f t="shared" si="17"/>
        <v>0</v>
      </c>
      <c r="BB64" s="106"/>
      <c r="BC64" s="107"/>
      <c r="BD64" s="77" t="str">
        <f t="shared" si="18"/>
        <v>正确</v>
      </c>
    </row>
    <row r="65" s="1" customFormat="1" ht="33" customHeight="1" spans="1:56">
      <c r="A65" s="59">
        <f t="shared" si="10"/>
        <v>61</v>
      </c>
      <c r="B65" s="60"/>
      <c r="C65" s="35"/>
      <c r="D65" s="61"/>
      <c r="E65" s="60"/>
      <c r="F65" s="44">
        <f t="shared" si="11"/>
        <v>30</v>
      </c>
      <c r="G65" s="53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78">
        <f t="shared" si="12"/>
        <v>0</v>
      </c>
      <c r="T65" s="86"/>
      <c r="U65" s="87"/>
      <c r="V65" s="81"/>
      <c r="W65" s="82"/>
      <c r="X65" s="82"/>
      <c r="Y65" s="82"/>
      <c r="Z65" s="82"/>
      <c r="AA65" s="82"/>
      <c r="AB65" s="90"/>
      <c r="AC65" s="91">
        <f t="shared" si="13"/>
        <v>0</v>
      </c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8">
        <f t="shared" si="14"/>
        <v>0</v>
      </c>
      <c r="AT65" s="91">
        <f t="shared" si="15"/>
        <v>0</v>
      </c>
      <c r="AU65" s="91">
        <f t="shared" si="16"/>
        <v>0</v>
      </c>
      <c r="AV65" s="100"/>
      <c r="AW65" s="106"/>
      <c r="AX65" s="106"/>
      <c r="AY65" s="106"/>
      <c r="AZ65" s="106"/>
      <c r="BA65" s="91">
        <f t="shared" si="17"/>
        <v>0</v>
      </c>
      <c r="BB65" s="106"/>
      <c r="BC65" s="107"/>
      <c r="BD65" s="77" t="str">
        <f t="shared" si="18"/>
        <v>正确</v>
      </c>
    </row>
    <row r="66" s="1" customFormat="1" ht="33" customHeight="1" spans="1:56">
      <c r="A66" s="59">
        <f t="shared" si="10"/>
        <v>62</v>
      </c>
      <c r="B66" s="60"/>
      <c r="C66" s="35"/>
      <c r="D66" s="61"/>
      <c r="E66" s="60"/>
      <c r="F66" s="44">
        <f t="shared" si="11"/>
        <v>30</v>
      </c>
      <c r="G66" s="53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78">
        <f t="shared" si="12"/>
        <v>0</v>
      </c>
      <c r="T66" s="86"/>
      <c r="U66" s="87"/>
      <c r="V66" s="81"/>
      <c r="W66" s="82"/>
      <c r="X66" s="82"/>
      <c r="Y66" s="82"/>
      <c r="Z66" s="82"/>
      <c r="AA66" s="82"/>
      <c r="AB66" s="90"/>
      <c r="AC66" s="91">
        <f t="shared" si="13"/>
        <v>0</v>
      </c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8">
        <f t="shared" si="14"/>
        <v>0</v>
      </c>
      <c r="AT66" s="91">
        <f t="shared" si="15"/>
        <v>0</v>
      </c>
      <c r="AU66" s="91">
        <f t="shared" si="16"/>
        <v>0</v>
      </c>
      <c r="AV66" s="100"/>
      <c r="AW66" s="106"/>
      <c r="AX66" s="106"/>
      <c r="AY66" s="106"/>
      <c r="AZ66" s="106"/>
      <c r="BA66" s="91">
        <f t="shared" si="17"/>
        <v>0</v>
      </c>
      <c r="BB66" s="106"/>
      <c r="BC66" s="107"/>
      <c r="BD66" s="77" t="str">
        <f t="shared" si="18"/>
        <v>正确</v>
      </c>
    </row>
    <row r="67" s="1" customFormat="1" ht="33" customHeight="1" spans="1:56">
      <c r="A67" s="59">
        <f t="shared" si="10"/>
        <v>63</v>
      </c>
      <c r="B67" s="60"/>
      <c r="C67" s="35"/>
      <c r="D67" s="61"/>
      <c r="E67" s="60"/>
      <c r="F67" s="44">
        <f t="shared" si="11"/>
        <v>30</v>
      </c>
      <c r="G67" s="53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78">
        <f t="shared" si="12"/>
        <v>0</v>
      </c>
      <c r="T67" s="86"/>
      <c r="U67" s="87"/>
      <c r="V67" s="81"/>
      <c r="W67" s="82"/>
      <c r="X67" s="82"/>
      <c r="Y67" s="82"/>
      <c r="Z67" s="82"/>
      <c r="AA67" s="82"/>
      <c r="AB67" s="90"/>
      <c r="AC67" s="91">
        <f t="shared" si="13"/>
        <v>0</v>
      </c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8">
        <f t="shared" si="14"/>
        <v>0</v>
      </c>
      <c r="AT67" s="91">
        <f t="shared" si="15"/>
        <v>0</v>
      </c>
      <c r="AU67" s="91">
        <f t="shared" si="16"/>
        <v>0</v>
      </c>
      <c r="AV67" s="100"/>
      <c r="AW67" s="106"/>
      <c r="AX67" s="106"/>
      <c r="AY67" s="106"/>
      <c r="AZ67" s="106"/>
      <c r="BA67" s="91">
        <f t="shared" si="17"/>
        <v>0</v>
      </c>
      <c r="BB67" s="106"/>
      <c r="BC67" s="107"/>
      <c r="BD67" s="77" t="str">
        <f t="shared" si="18"/>
        <v>正确</v>
      </c>
    </row>
    <row r="68" s="1" customFormat="1" ht="33" customHeight="1" spans="1:56">
      <c r="A68" s="59">
        <f t="shared" si="10"/>
        <v>64</v>
      </c>
      <c r="B68" s="60"/>
      <c r="C68" s="35"/>
      <c r="D68" s="61"/>
      <c r="E68" s="60"/>
      <c r="F68" s="44">
        <f t="shared" si="11"/>
        <v>30</v>
      </c>
      <c r="G68" s="53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78">
        <f t="shared" si="12"/>
        <v>0</v>
      </c>
      <c r="T68" s="86"/>
      <c r="U68" s="87"/>
      <c r="V68" s="81"/>
      <c r="W68" s="82"/>
      <c r="X68" s="82"/>
      <c r="Y68" s="82"/>
      <c r="Z68" s="82"/>
      <c r="AA68" s="82"/>
      <c r="AB68" s="90"/>
      <c r="AC68" s="91">
        <f t="shared" si="13"/>
        <v>0</v>
      </c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8">
        <f t="shared" si="14"/>
        <v>0</v>
      </c>
      <c r="AT68" s="91">
        <f t="shared" si="15"/>
        <v>0</v>
      </c>
      <c r="AU68" s="91">
        <f t="shared" si="16"/>
        <v>0</v>
      </c>
      <c r="AV68" s="100"/>
      <c r="AW68" s="106"/>
      <c r="AX68" s="106"/>
      <c r="AY68" s="106"/>
      <c r="AZ68" s="106"/>
      <c r="BA68" s="91">
        <f t="shared" si="17"/>
        <v>0</v>
      </c>
      <c r="BB68" s="106"/>
      <c r="BC68" s="107"/>
      <c r="BD68" s="77" t="str">
        <f t="shared" si="18"/>
        <v>正确</v>
      </c>
    </row>
    <row r="69" s="1" customFormat="1" ht="33" customHeight="1" spans="1:56">
      <c r="A69" s="59">
        <f t="shared" ref="A69:A132" si="19">ROW()-4</f>
        <v>65</v>
      </c>
      <c r="B69" s="60"/>
      <c r="C69" s="35"/>
      <c r="D69" s="61"/>
      <c r="E69" s="60"/>
      <c r="F69" s="44">
        <f t="shared" ref="F69:F132" si="20">IF($C$2-D69+1&lt;$E$2,$C$2-D69+1,$E$2)</f>
        <v>30</v>
      </c>
      <c r="G69" s="53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78">
        <f t="shared" ref="S69:S132" si="21">P69+Q69-R69</f>
        <v>0</v>
      </c>
      <c r="T69" s="86"/>
      <c r="U69" s="87"/>
      <c r="V69" s="81"/>
      <c r="W69" s="82"/>
      <c r="X69" s="82"/>
      <c r="Y69" s="82"/>
      <c r="Z69" s="82"/>
      <c r="AA69" s="82"/>
      <c r="AB69" s="90"/>
      <c r="AC69" s="91">
        <f t="shared" ref="AC69:AC132" si="22">IF(G69="是",30,0)</f>
        <v>0</v>
      </c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8">
        <f t="shared" ref="AS69:AS132" si="23">IFERROR(U69/$E$2*2*H69+I69*2,0)</f>
        <v>0</v>
      </c>
      <c r="AT69" s="91">
        <f t="shared" ref="AT69:AT132" si="24">IFERROR(U69/$E$2*(J69+K69*0.2+L69+M69*0.5),0)</f>
        <v>0</v>
      </c>
      <c r="AU69" s="91">
        <f t="shared" ref="AU69:AU132" si="25">ROUND(SUM(V69:AP69)-SUM(AQ69:AT69),2)</f>
        <v>0</v>
      </c>
      <c r="AV69" s="100"/>
      <c r="AW69" s="106"/>
      <c r="AX69" s="106"/>
      <c r="AY69" s="106"/>
      <c r="AZ69" s="106"/>
      <c r="BA69" s="91">
        <f t="shared" ref="BA69:BA132" si="26">ROUND(AU69-SUM(AV69:AZ69),2)</f>
        <v>0</v>
      </c>
      <c r="BB69" s="106"/>
      <c r="BC69" s="107"/>
      <c r="BD69" s="77" t="str">
        <f t="shared" ref="BD69:BD132" si="27">IF(U69-SUM(V69:AB69)=0,"正确","错误")</f>
        <v>正确</v>
      </c>
    </row>
    <row r="70" s="1" customFormat="1" ht="33" customHeight="1" spans="1:56">
      <c r="A70" s="59">
        <f t="shared" si="19"/>
        <v>66</v>
      </c>
      <c r="B70" s="60"/>
      <c r="C70" s="35"/>
      <c r="D70" s="61"/>
      <c r="E70" s="60"/>
      <c r="F70" s="44">
        <f t="shared" si="20"/>
        <v>30</v>
      </c>
      <c r="G70" s="53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78">
        <f t="shared" si="21"/>
        <v>0</v>
      </c>
      <c r="T70" s="86"/>
      <c r="U70" s="87"/>
      <c r="V70" s="81"/>
      <c r="W70" s="82"/>
      <c r="X70" s="82"/>
      <c r="Y70" s="82"/>
      <c r="Z70" s="82"/>
      <c r="AA70" s="82"/>
      <c r="AB70" s="90"/>
      <c r="AC70" s="91">
        <f t="shared" si="22"/>
        <v>0</v>
      </c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8">
        <f t="shared" si="23"/>
        <v>0</v>
      </c>
      <c r="AT70" s="91">
        <f t="shared" si="24"/>
        <v>0</v>
      </c>
      <c r="AU70" s="91">
        <f t="shared" si="25"/>
        <v>0</v>
      </c>
      <c r="AV70" s="100"/>
      <c r="AW70" s="106"/>
      <c r="AX70" s="106"/>
      <c r="AY70" s="106"/>
      <c r="AZ70" s="106"/>
      <c r="BA70" s="91">
        <f t="shared" si="26"/>
        <v>0</v>
      </c>
      <c r="BB70" s="106"/>
      <c r="BC70" s="107"/>
      <c r="BD70" s="77" t="str">
        <f t="shared" si="27"/>
        <v>正确</v>
      </c>
    </row>
    <row r="71" s="1" customFormat="1" ht="33" customHeight="1" spans="1:56">
      <c r="A71" s="59">
        <f t="shared" si="19"/>
        <v>67</v>
      </c>
      <c r="B71" s="60"/>
      <c r="C71" s="35"/>
      <c r="D71" s="61"/>
      <c r="E71" s="60"/>
      <c r="F71" s="44">
        <f t="shared" si="20"/>
        <v>30</v>
      </c>
      <c r="G71" s="53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78">
        <f t="shared" si="21"/>
        <v>0</v>
      </c>
      <c r="T71" s="86"/>
      <c r="U71" s="87"/>
      <c r="V71" s="81"/>
      <c r="W71" s="82"/>
      <c r="X71" s="82"/>
      <c r="Y71" s="82"/>
      <c r="Z71" s="82"/>
      <c r="AA71" s="82"/>
      <c r="AB71" s="90"/>
      <c r="AC71" s="91">
        <f t="shared" si="22"/>
        <v>0</v>
      </c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8">
        <f t="shared" si="23"/>
        <v>0</v>
      </c>
      <c r="AT71" s="91">
        <f t="shared" si="24"/>
        <v>0</v>
      </c>
      <c r="AU71" s="91">
        <f t="shared" si="25"/>
        <v>0</v>
      </c>
      <c r="AV71" s="100"/>
      <c r="AW71" s="106"/>
      <c r="AX71" s="106"/>
      <c r="AY71" s="106"/>
      <c r="AZ71" s="106"/>
      <c r="BA71" s="91">
        <f t="shared" si="26"/>
        <v>0</v>
      </c>
      <c r="BB71" s="106"/>
      <c r="BC71" s="107"/>
      <c r="BD71" s="77" t="str">
        <f t="shared" si="27"/>
        <v>正确</v>
      </c>
    </row>
    <row r="72" s="1" customFormat="1" ht="33" customHeight="1" spans="1:56">
      <c r="A72" s="59">
        <f t="shared" si="19"/>
        <v>68</v>
      </c>
      <c r="B72" s="60"/>
      <c r="C72" s="35"/>
      <c r="D72" s="61"/>
      <c r="E72" s="60"/>
      <c r="F72" s="44">
        <f t="shared" si="20"/>
        <v>30</v>
      </c>
      <c r="G72" s="53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78">
        <f t="shared" si="21"/>
        <v>0</v>
      </c>
      <c r="T72" s="86"/>
      <c r="U72" s="87"/>
      <c r="V72" s="81"/>
      <c r="W72" s="82"/>
      <c r="X72" s="82"/>
      <c r="Y72" s="82"/>
      <c r="Z72" s="82"/>
      <c r="AA72" s="82"/>
      <c r="AB72" s="90"/>
      <c r="AC72" s="91">
        <f t="shared" si="22"/>
        <v>0</v>
      </c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8">
        <f t="shared" si="23"/>
        <v>0</v>
      </c>
      <c r="AT72" s="91">
        <f t="shared" si="24"/>
        <v>0</v>
      </c>
      <c r="AU72" s="91">
        <f t="shared" si="25"/>
        <v>0</v>
      </c>
      <c r="AV72" s="100"/>
      <c r="AW72" s="106"/>
      <c r="AX72" s="106"/>
      <c r="AY72" s="106"/>
      <c r="AZ72" s="106"/>
      <c r="BA72" s="91">
        <f t="shared" si="26"/>
        <v>0</v>
      </c>
      <c r="BB72" s="106"/>
      <c r="BC72" s="107"/>
      <c r="BD72" s="77" t="str">
        <f t="shared" si="27"/>
        <v>正确</v>
      </c>
    </row>
    <row r="73" s="1" customFormat="1" ht="33" customHeight="1" spans="1:56">
      <c r="A73" s="59">
        <f t="shared" si="19"/>
        <v>69</v>
      </c>
      <c r="B73" s="60"/>
      <c r="C73" s="35"/>
      <c r="D73" s="61"/>
      <c r="E73" s="60"/>
      <c r="F73" s="44">
        <f t="shared" si="20"/>
        <v>30</v>
      </c>
      <c r="G73" s="53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78">
        <f t="shared" si="21"/>
        <v>0</v>
      </c>
      <c r="T73" s="86"/>
      <c r="U73" s="87"/>
      <c r="V73" s="81"/>
      <c r="W73" s="82"/>
      <c r="X73" s="82"/>
      <c r="Y73" s="82"/>
      <c r="Z73" s="82"/>
      <c r="AA73" s="82"/>
      <c r="AB73" s="90"/>
      <c r="AC73" s="91">
        <f t="shared" si="22"/>
        <v>0</v>
      </c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8">
        <f t="shared" si="23"/>
        <v>0</v>
      </c>
      <c r="AT73" s="91">
        <f t="shared" si="24"/>
        <v>0</v>
      </c>
      <c r="AU73" s="91">
        <f t="shared" si="25"/>
        <v>0</v>
      </c>
      <c r="AV73" s="100"/>
      <c r="AW73" s="106"/>
      <c r="AX73" s="106"/>
      <c r="AY73" s="106"/>
      <c r="AZ73" s="106"/>
      <c r="BA73" s="91">
        <f t="shared" si="26"/>
        <v>0</v>
      </c>
      <c r="BB73" s="106"/>
      <c r="BC73" s="107"/>
      <c r="BD73" s="77" t="str">
        <f t="shared" si="27"/>
        <v>正确</v>
      </c>
    </row>
    <row r="74" s="1" customFormat="1" ht="33" customHeight="1" spans="1:56">
      <c r="A74" s="59">
        <f t="shared" si="19"/>
        <v>70</v>
      </c>
      <c r="B74" s="60"/>
      <c r="C74" s="35"/>
      <c r="D74" s="61"/>
      <c r="E74" s="60"/>
      <c r="F74" s="44">
        <f t="shared" si="20"/>
        <v>30</v>
      </c>
      <c r="G74" s="53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78">
        <f t="shared" si="21"/>
        <v>0</v>
      </c>
      <c r="T74" s="86"/>
      <c r="U74" s="87"/>
      <c r="V74" s="81"/>
      <c r="W74" s="82"/>
      <c r="X74" s="82"/>
      <c r="Y74" s="82"/>
      <c r="Z74" s="82"/>
      <c r="AA74" s="82"/>
      <c r="AB74" s="90"/>
      <c r="AC74" s="91">
        <f t="shared" si="22"/>
        <v>0</v>
      </c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8">
        <f t="shared" si="23"/>
        <v>0</v>
      </c>
      <c r="AT74" s="91">
        <f t="shared" si="24"/>
        <v>0</v>
      </c>
      <c r="AU74" s="91">
        <f t="shared" si="25"/>
        <v>0</v>
      </c>
      <c r="AV74" s="100"/>
      <c r="AW74" s="106"/>
      <c r="AX74" s="106"/>
      <c r="AY74" s="106"/>
      <c r="AZ74" s="106"/>
      <c r="BA74" s="91">
        <f t="shared" si="26"/>
        <v>0</v>
      </c>
      <c r="BB74" s="106"/>
      <c r="BC74" s="107"/>
      <c r="BD74" s="77" t="str">
        <f t="shared" si="27"/>
        <v>正确</v>
      </c>
    </row>
    <row r="75" s="1" customFormat="1" ht="33" customHeight="1" spans="1:56">
      <c r="A75" s="59">
        <f t="shared" si="19"/>
        <v>71</v>
      </c>
      <c r="B75" s="60"/>
      <c r="C75" s="35"/>
      <c r="D75" s="61"/>
      <c r="E75" s="60"/>
      <c r="F75" s="44">
        <f t="shared" si="20"/>
        <v>30</v>
      </c>
      <c r="G75" s="53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78">
        <f t="shared" si="21"/>
        <v>0</v>
      </c>
      <c r="T75" s="86"/>
      <c r="U75" s="87"/>
      <c r="V75" s="81"/>
      <c r="W75" s="82"/>
      <c r="X75" s="82"/>
      <c r="Y75" s="82"/>
      <c r="Z75" s="82"/>
      <c r="AA75" s="82"/>
      <c r="AB75" s="90"/>
      <c r="AC75" s="91">
        <f t="shared" si="22"/>
        <v>0</v>
      </c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8">
        <f t="shared" si="23"/>
        <v>0</v>
      </c>
      <c r="AT75" s="91">
        <f t="shared" si="24"/>
        <v>0</v>
      </c>
      <c r="AU75" s="91">
        <f t="shared" si="25"/>
        <v>0</v>
      </c>
      <c r="AV75" s="100"/>
      <c r="AW75" s="106"/>
      <c r="AX75" s="106"/>
      <c r="AY75" s="106"/>
      <c r="AZ75" s="106"/>
      <c r="BA75" s="91">
        <f t="shared" si="26"/>
        <v>0</v>
      </c>
      <c r="BB75" s="106"/>
      <c r="BC75" s="107"/>
      <c r="BD75" s="77" t="str">
        <f t="shared" si="27"/>
        <v>正确</v>
      </c>
    </row>
    <row r="76" s="1" customFormat="1" ht="33" customHeight="1" spans="1:56">
      <c r="A76" s="59">
        <f t="shared" si="19"/>
        <v>72</v>
      </c>
      <c r="B76" s="60"/>
      <c r="C76" s="35"/>
      <c r="D76" s="61"/>
      <c r="E76" s="60"/>
      <c r="F76" s="44">
        <f t="shared" si="20"/>
        <v>30</v>
      </c>
      <c r="G76" s="53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78">
        <f t="shared" si="21"/>
        <v>0</v>
      </c>
      <c r="T76" s="86"/>
      <c r="U76" s="87"/>
      <c r="V76" s="81"/>
      <c r="W76" s="82"/>
      <c r="X76" s="82"/>
      <c r="Y76" s="82"/>
      <c r="Z76" s="82"/>
      <c r="AA76" s="82"/>
      <c r="AB76" s="90"/>
      <c r="AC76" s="91">
        <f t="shared" si="22"/>
        <v>0</v>
      </c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8">
        <f t="shared" si="23"/>
        <v>0</v>
      </c>
      <c r="AT76" s="91">
        <f t="shared" si="24"/>
        <v>0</v>
      </c>
      <c r="AU76" s="91">
        <f t="shared" si="25"/>
        <v>0</v>
      </c>
      <c r="AV76" s="100"/>
      <c r="AW76" s="106"/>
      <c r="AX76" s="106"/>
      <c r="AY76" s="106"/>
      <c r="AZ76" s="106"/>
      <c r="BA76" s="91">
        <f t="shared" si="26"/>
        <v>0</v>
      </c>
      <c r="BB76" s="106"/>
      <c r="BC76" s="107"/>
      <c r="BD76" s="77" t="str">
        <f t="shared" si="27"/>
        <v>正确</v>
      </c>
    </row>
    <row r="77" s="1" customFormat="1" ht="33" customHeight="1" spans="1:56">
      <c r="A77" s="59">
        <f t="shared" si="19"/>
        <v>73</v>
      </c>
      <c r="B77" s="60"/>
      <c r="C77" s="35"/>
      <c r="D77" s="61"/>
      <c r="E77" s="60"/>
      <c r="F77" s="44">
        <f t="shared" si="20"/>
        <v>30</v>
      </c>
      <c r="G77" s="53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78">
        <f t="shared" si="21"/>
        <v>0</v>
      </c>
      <c r="T77" s="86"/>
      <c r="U77" s="87"/>
      <c r="V77" s="81"/>
      <c r="W77" s="82"/>
      <c r="X77" s="82"/>
      <c r="Y77" s="82"/>
      <c r="Z77" s="82"/>
      <c r="AA77" s="82"/>
      <c r="AB77" s="90"/>
      <c r="AC77" s="91">
        <f t="shared" si="22"/>
        <v>0</v>
      </c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8">
        <f t="shared" si="23"/>
        <v>0</v>
      </c>
      <c r="AT77" s="91">
        <f t="shared" si="24"/>
        <v>0</v>
      </c>
      <c r="AU77" s="91">
        <f t="shared" si="25"/>
        <v>0</v>
      </c>
      <c r="AV77" s="100"/>
      <c r="AW77" s="106"/>
      <c r="AX77" s="106"/>
      <c r="AY77" s="106"/>
      <c r="AZ77" s="106"/>
      <c r="BA77" s="91">
        <f t="shared" si="26"/>
        <v>0</v>
      </c>
      <c r="BB77" s="106"/>
      <c r="BC77" s="107"/>
      <c r="BD77" s="77" t="str">
        <f t="shared" si="27"/>
        <v>正确</v>
      </c>
    </row>
    <row r="78" s="1" customFormat="1" ht="33" customHeight="1" spans="1:56">
      <c r="A78" s="59">
        <f t="shared" si="19"/>
        <v>74</v>
      </c>
      <c r="B78" s="60"/>
      <c r="C78" s="35"/>
      <c r="D78" s="61"/>
      <c r="E78" s="60"/>
      <c r="F78" s="44">
        <f t="shared" si="20"/>
        <v>30</v>
      </c>
      <c r="G78" s="53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78">
        <f t="shared" si="21"/>
        <v>0</v>
      </c>
      <c r="T78" s="86"/>
      <c r="U78" s="87"/>
      <c r="V78" s="81"/>
      <c r="W78" s="82"/>
      <c r="X78" s="82"/>
      <c r="Y78" s="82"/>
      <c r="Z78" s="82"/>
      <c r="AA78" s="82"/>
      <c r="AB78" s="90"/>
      <c r="AC78" s="91">
        <f t="shared" si="22"/>
        <v>0</v>
      </c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8">
        <f t="shared" si="23"/>
        <v>0</v>
      </c>
      <c r="AT78" s="91">
        <f t="shared" si="24"/>
        <v>0</v>
      </c>
      <c r="AU78" s="91">
        <f t="shared" si="25"/>
        <v>0</v>
      </c>
      <c r="AV78" s="100"/>
      <c r="AW78" s="106"/>
      <c r="AX78" s="106"/>
      <c r="AY78" s="106"/>
      <c r="AZ78" s="106"/>
      <c r="BA78" s="91">
        <f t="shared" si="26"/>
        <v>0</v>
      </c>
      <c r="BB78" s="106"/>
      <c r="BC78" s="107"/>
      <c r="BD78" s="77" t="str">
        <f t="shared" si="27"/>
        <v>正确</v>
      </c>
    </row>
    <row r="79" s="1" customFormat="1" ht="33" customHeight="1" spans="1:56">
      <c r="A79" s="59">
        <f t="shared" si="19"/>
        <v>75</v>
      </c>
      <c r="B79" s="60"/>
      <c r="C79" s="35"/>
      <c r="D79" s="61"/>
      <c r="E79" s="60"/>
      <c r="F79" s="44">
        <f t="shared" si="20"/>
        <v>30</v>
      </c>
      <c r="G79" s="53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78">
        <f t="shared" si="21"/>
        <v>0</v>
      </c>
      <c r="T79" s="86"/>
      <c r="U79" s="87"/>
      <c r="V79" s="81"/>
      <c r="W79" s="82"/>
      <c r="X79" s="82"/>
      <c r="Y79" s="82"/>
      <c r="Z79" s="82"/>
      <c r="AA79" s="82"/>
      <c r="AB79" s="90"/>
      <c r="AC79" s="91">
        <f t="shared" si="22"/>
        <v>0</v>
      </c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8">
        <f t="shared" si="23"/>
        <v>0</v>
      </c>
      <c r="AT79" s="91">
        <f t="shared" si="24"/>
        <v>0</v>
      </c>
      <c r="AU79" s="91">
        <f t="shared" si="25"/>
        <v>0</v>
      </c>
      <c r="AV79" s="100"/>
      <c r="AW79" s="106"/>
      <c r="AX79" s="106"/>
      <c r="AY79" s="106"/>
      <c r="AZ79" s="106"/>
      <c r="BA79" s="91">
        <f t="shared" si="26"/>
        <v>0</v>
      </c>
      <c r="BB79" s="106"/>
      <c r="BC79" s="107"/>
      <c r="BD79" s="77" t="str">
        <f t="shared" si="27"/>
        <v>正确</v>
      </c>
    </row>
    <row r="80" s="1" customFormat="1" ht="33" customHeight="1" spans="1:56">
      <c r="A80" s="59">
        <f t="shared" si="19"/>
        <v>76</v>
      </c>
      <c r="B80" s="60"/>
      <c r="C80" s="35"/>
      <c r="D80" s="61"/>
      <c r="E80" s="60"/>
      <c r="F80" s="44">
        <f t="shared" si="20"/>
        <v>30</v>
      </c>
      <c r="G80" s="53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78">
        <f t="shared" si="21"/>
        <v>0</v>
      </c>
      <c r="T80" s="86"/>
      <c r="U80" s="87"/>
      <c r="V80" s="81"/>
      <c r="W80" s="82"/>
      <c r="X80" s="82"/>
      <c r="Y80" s="82"/>
      <c r="Z80" s="82"/>
      <c r="AA80" s="82"/>
      <c r="AB80" s="90"/>
      <c r="AC80" s="91">
        <f t="shared" si="22"/>
        <v>0</v>
      </c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8">
        <f t="shared" si="23"/>
        <v>0</v>
      </c>
      <c r="AT80" s="91">
        <f t="shared" si="24"/>
        <v>0</v>
      </c>
      <c r="AU80" s="91">
        <f t="shared" si="25"/>
        <v>0</v>
      </c>
      <c r="AV80" s="100"/>
      <c r="AW80" s="106"/>
      <c r="AX80" s="106"/>
      <c r="AY80" s="106"/>
      <c r="AZ80" s="106"/>
      <c r="BA80" s="91">
        <f t="shared" si="26"/>
        <v>0</v>
      </c>
      <c r="BB80" s="106"/>
      <c r="BC80" s="107"/>
      <c r="BD80" s="77" t="str">
        <f t="shared" si="27"/>
        <v>正确</v>
      </c>
    </row>
    <row r="81" s="1" customFormat="1" ht="33" customHeight="1" spans="1:56">
      <c r="A81" s="59">
        <f t="shared" si="19"/>
        <v>77</v>
      </c>
      <c r="B81" s="60"/>
      <c r="C81" s="35"/>
      <c r="D81" s="61"/>
      <c r="E81" s="60"/>
      <c r="F81" s="44">
        <f t="shared" si="20"/>
        <v>30</v>
      </c>
      <c r="G81" s="53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78">
        <f t="shared" si="21"/>
        <v>0</v>
      </c>
      <c r="T81" s="86"/>
      <c r="U81" s="87"/>
      <c r="V81" s="81"/>
      <c r="W81" s="82"/>
      <c r="X81" s="82"/>
      <c r="Y81" s="82"/>
      <c r="Z81" s="82"/>
      <c r="AA81" s="82"/>
      <c r="AB81" s="90"/>
      <c r="AC81" s="91">
        <f t="shared" si="22"/>
        <v>0</v>
      </c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8">
        <f t="shared" si="23"/>
        <v>0</v>
      </c>
      <c r="AT81" s="91">
        <f t="shared" si="24"/>
        <v>0</v>
      </c>
      <c r="AU81" s="91">
        <f t="shared" si="25"/>
        <v>0</v>
      </c>
      <c r="AV81" s="100"/>
      <c r="AW81" s="106"/>
      <c r="AX81" s="106"/>
      <c r="AY81" s="106"/>
      <c r="AZ81" s="106"/>
      <c r="BA81" s="91">
        <f t="shared" si="26"/>
        <v>0</v>
      </c>
      <c r="BB81" s="106"/>
      <c r="BC81" s="107"/>
      <c r="BD81" s="77" t="str">
        <f t="shared" si="27"/>
        <v>正确</v>
      </c>
    </row>
    <row r="82" s="1" customFormat="1" ht="33" customHeight="1" spans="1:56">
      <c r="A82" s="59">
        <f t="shared" si="19"/>
        <v>78</v>
      </c>
      <c r="B82" s="60"/>
      <c r="C82" s="35"/>
      <c r="D82" s="61"/>
      <c r="E82" s="60"/>
      <c r="F82" s="44">
        <f t="shared" si="20"/>
        <v>30</v>
      </c>
      <c r="G82" s="53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78">
        <f t="shared" si="21"/>
        <v>0</v>
      </c>
      <c r="T82" s="86"/>
      <c r="U82" s="87"/>
      <c r="V82" s="81"/>
      <c r="W82" s="82"/>
      <c r="X82" s="82"/>
      <c r="Y82" s="82"/>
      <c r="Z82" s="82"/>
      <c r="AA82" s="82"/>
      <c r="AB82" s="90"/>
      <c r="AC82" s="91">
        <f t="shared" si="22"/>
        <v>0</v>
      </c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8">
        <f t="shared" si="23"/>
        <v>0</v>
      </c>
      <c r="AT82" s="91">
        <f t="shared" si="24"/>
        <v>0</v>
      </c>
      <c r="AU82" s="91">
        <f t="shared" si="25"/>
        <v>0</v>
      </c>
      <c r="AV82" s="100"/>
      <c r="AW82" s="106"/>
      <c r="AX82" s="106"/>
      <c r="AY82" s="106"/>
      <c r="AZ82" s="106"/>
      <c r="BA82" s="91">
        <f t="shared" si="26"/>
        <v>0</v>
      </c>
      <c r="BB82" s="106"/>
      <c r="BC82" s="107"/>
      <c r="BD82" s="77" t="str">
        <f t="shared" si="27"/>
        <v>正确</v>
      </c>
    </row>
    <row r="83" s="1" customFormat="1" ht="33" customHeight="1" spans="1:56">
      <c r="A83" s="59">
        <f t="shared" si="19"/>
        <v>79</v>
      </c>
      <c r="B83" s="60"/>
      <c r="C83" s="35"/>
      <c r="D83" s="61"/>
      <c r="E83" s="60"/>
      <c r="F83" s="44">
        <f t="shared" si="20"/>
        <v>30</v>
      </c>
      <c r="G83" s="53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78">
        <f t="shared" si="21"/>
        <v>0</v>
      </c>
      <c r="T83" s="86"/>
      <c r="U83" s="87"/>
      <c r="V83" s="81"/>
      <c r="W83" s="82"/>
      <c r="X83" s="82"/>
      <c r="Y83" s="82"/>
      <c r="Z83" s="82"/>
      <c r="AA83" s="82"/>
      <c r="AB83" s="90"/>
      <c r="AC83" s="91">
        <f t="shared" si="22"/>
        <v>0</v>
      </c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8">
        <f t="shared" si="23"/>
        <v>0</v>
      </c>
      <c r="AT83" s="91">
        <f t="shared" si="24"/>
        <v>0</v>
      </c>
      <c r="AU83" s="91">
        <f t="shared" si="25"/>
        <v>0</v>
      </c>
      <c r="AV83" s="100"/>
      <c r="AW83" s="106"/>
      <c r="AX83" s="106"/>
      <c r="AY83" s="106"/>
      <c r="AZ83" s="106"/>
      <c r="BA83" s="91">
        <f t="shared" si="26"/>
        <v>0</v>
      </c>
      <c r="BB83" s="106"/>
      <c r="BC83" s="107"/>
      <c r="BD83" s="77" t="str">
        <f t="shared" si="27"/>
        <v>正确</v>
      </c>
    </row>
    <row r="84" s="1" customFormat="1" ht="33" customHeight="1" spans="1:56">
      <c r="A84" s="59">
        <f t="shared" si="19"/>
        <v>80</v>
      </c>
      <c r="B84" s="60"/>
      <c r="C84" s="35"/>
      <c r="D84" s="61"/>
      <c r="E84" s="60"/>
      <c r="F84" s="44">
        <f t="shared" si="20"/>
        <v>30</v>
      </c>
      <c r="G84" s="53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78">
        <f t="shared" si="21"/>
        <v>0</v>
      </c>
      <c r="T84" s="86"/>
      <c r="U84" s="87"/>
      <c r="V84" s="81"/>
      <c r="W84" s="82"/>
      <c r="X84" s="82"/>
      <c r="Y84" s="82"/>
      <c r="Z84" s="82"/>
      <c r="AA84" s="82"/>
      <c r="AB84" s="90"/>
      <c r="AC84" s="91">
        <f t="shared" si="22"/>
        <v>0</v>
      </c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8">
        <f t="shared" si="23"/>
        <v>0</v>
      </c>
      <c r="AT84" s="91">
        <f t="shared" si="24"/>
        <v>0</v>
      </c>
      <c r="AU84" s="91">
        <f t="shared" si="25"/>
        <v>0</v>
      </c>
      <c r="AV84" s="100"/>
      <c r="AW84" s="106"/>
      <c r="AX84" s="106"/>
      <c r="AY84" s="106"/>
      <c r="AZ84" s="106"/>
      <c r="BA84" s="91">
        <f t="shared" si="26"/>
        <v>0</v>
      </c>
      <c r="BB84" s="106"/>
      <c r="BC84" s="107"/>
      <c r="BD84" s="77" t="str">
        <f t="shared" si="27"/>
        <v>正确</v>
      </c>
    </row>
    <row r="85" s="1" customFormat="1" ht="33" customHeight="1" spans="1:56">
      <c r="A85" s="59">
        <f t="shared" si="19"/>
        <v>81</v>
      </c>
      <c r="B85" s="60"/>
      <c r="C85" s="35"/>
      <c r="D85" s="61"/>
      <c r="E85" s="60"/>
      <c r="F85" s="44">
        <f t="shared" si="20"/>
        <v>30</v>
      </c>
      <c r="G85" s="53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78">
        <f t="shared" si="21"/>
        <v>0</v>
      </c>
      <c r="T85" s="86"/>
      <c r="U85" s="87"/>
      <c r="V85" s="81"/>
      <c r="W85" s="82"/>
      <c r="X85" s="82"/>
      <c r="Y85" s="82"/>
      <c r="Z85" s="82"/>
      <c r="AA85" s="82"/>
      <c r="AB85" s="90"/>
      <c r="AC85" s="91">
        <f t="shared" si="22"/>
        <v>0</v>
      </c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8">
        <f t="shared" si="23"/>
        <v>0</v>
      </c>
      <c r="AT85" s="91">
        <f t="shared" si="24"/>
        <v>0</v>
      </c>
      <c r="AU85" s="91">
        <f t="shared" si="25"/>
        <v>0</v>
      </c>
      <c r="AV85" s="100"/>
      <c r="AW85" s="106"/>
      <c r="AX85" s="106"/>
      <c r="AY85" s="106"/>
      <c r="AZ85" s="106"/>
      <c r="BA85" s="91">
        <f t="shared" si="26"/>
        <v>0</v>
      </c>
      <c r="BB85" s="106"/>
      <c r="BC85" s="107"/>
      <c r="BD85" s="77" t="str">
        <f t="shared" si="27"/>
        <v>正确</v>
      </c>
    </row>
    <row r="86" s="1" customFormat="1" ht="33" customHeight="1" spans="1:56">
      <c r="A86" s="59">
        <f t="shared" si="19"/>
        <v>82</v>
      </c>
      <c r="B86" s="60"/>
      <c r="C86" s="35"/>
      <c r="D86" s="61"/>
      <c r="E86" s="60"/>
      <c r="F86" s="44">
        <f t="shared" si="20"/>
        <v>30</v>
      </c>
      <c r="G86" s="53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78">
        <f t="shared" si="21"/>
        <v>0</v>
      </c>
      <c r="T86" s="86"/>
      <c r="U86" s="87"/>
      <c r="V86" s="81"/>
      <c r="W86" s="82"/>
      <c r="X86" s="82"/>
      <c r="Y86" s="82"/>
      <c r="Z86" s="82"/>
      <c r="AA86" s="82"/>
      <c r="AB86" s="90"/>
      <c r="AC86" s="91">
        <f t="shared" si="22"/>
        <v>0</v>
      </c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8">
        <f t="shared" si="23"/>
        <v>0</v>
      </c>
      <c r="AT86" s="91">
        <f t="shared" si="24"/>
        <v>0</v>
      </c>
      <c r="AU86" s="91">
        <f t="shared" si="25"/>
        <v>0</v>
      </c>
      <c r="AV86" s="100"/>
      <c r="AW86" s="106"/>
      <c r="AX86" s="106"/>
      <c r="AY86" s="106"/>
      <c r="AZ86" s="106"/>
      <c r="BA86" s="91">
        <f t="shared" si="26"/>
        <v>0</v>
      </c>
      <c r="BB86" s="106"/>
      <c r="BC86" s="107"/>
      <c r="BD86" s="77" t="str">
        <f t="shared" si="27"/>
        <v>正确</v>
      </c>
    </row>
    <row r="87" s="1" customFormat="1" ht="33" customHeight="1" spans="1:56">
      <c r="A87" s="59">
        <f t="shared" si="19"/>
        <v>83</v>
      </c>
      <c r="B87" s="60"/>
      <c r="C87" s="35"/>
      <c r="D87" s="61"/>
      <c r="E87" s="60"/>
      <c r="F87" s="44">
        <f t="shared" si="20"/>
        <v>30</v>
      </c>
      <c r="G87" s="53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78">
        <f t="shared" si="21"/>
        <v>0</v>
      </c>
      <c r="T87" s="86"/>
      <c r="U87" s="87"/>
      <c r="V87" s="81"/>
      <c r="W87" s="82"/>
      <c r="X87" s="82"/>
      <c r="Y87" s="82"/>
      <c r="Z87" s="82"/>
      <c r="AA87" s="82"/>
      <c r="AB87" s="90"/>
      <c r="AC87" s="91">
        <f t="shared" si="22"/>
        <v>0</v>
      </c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8">
        <f t="shared" si="23"/>
        <v>0</v>
      </c>
      <c r="AT87" s="91">
        <f t="shared" si="24"/>
        <v>0</v>
      </c>
      <c r="AU87" s="91">
        <f t="shared" si="25"/>
        <v>0</v>
      </c>
      <c r="AV87" s="100"/>
      <c r="AW87" s="106"/>
      <c r="AX87" s="106"/>
      <c r="AY87" s="106"/>
      <c r="AZ87" s="106"/>
      <c r="BA87" s="91">
        <f t="shared" si="26"/>
        <v>0</v>
      </c>
      <c r="BB87" s="106"/>
      <c r="BC87" s="107"/>
      <c r="BD87" s="77" t="str">
        <f t="shared" si="27"/>
        <v>正确</v>
      </c>
    </row>
    <row r="88" s="1" customFormat="1" ht="33" customHeight="1" spans="1:56">
      <c r="A88" s="59">
        <f t="shared" si="19"/>
        <v>84</v>
      </c>
      <c r="B88" s="60"/>
      <c r="C88" s="35"/>
      <c r="D88" s="61"/>
      <c r="E88" s="60"/>
      <c r="F88" s="44">
        <f t="shared" si="20"/>
        <v>30</v>
      </c>
      <c r="G88" s="53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78">
        <f t="shared" si="21"/>
        <v>0</v>
      </c>
      <c r="T88" s="86"/>
      <c r="U88" s="87"/>
      <c r="V88" s="81"/>
      <c r="W88" s="82"/>
      <c r="X88" s="82"/>
      <c r="Y88" s="82"/>
      <c r="Z88" s="82"/>
      <c r="AA88" s="82"/>
      <c r="AB88" s="90"/>
      <c r="AC88" s="91">
        <f t="shared" si="22"/>
        <v>0</v>
      </c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8">
        <f t="shared" si="23"/>
        <v>0</v>
      </c>
      <c r="AT88" s="91">
        <f t="shared" si="24"/>
        <v>0</v>
      </c>
      <c r="AU88" s="91">
        <f t="shared" si="25"/>
        <v>0</v>
      </c>
      <c r="AV88" s="100"/>
      <c r="AW88" s="106"/>
      <c r="AX88" s="106"/>
      <c r="AY88" s="106"/>
      <c r="AZ88" s="106"/>
      <c r="BA88" s="91">
        <f t="shared" si="26"/>
        <v>0</v>
      </c>
      <c r="BB88" s="106"/>
      <c r="BC88" s="107"/>
      <c r="BD88" s="77" t="str">
        <f t="shared" si="27"/>
        <v>正确</v>
      </c>
    </row>
    <row r="89" s="1" customFormat="1" ht="33" customHeight="1" spans="1:56">
      <c r="A89" s="59">
        <f t="shared" si="19"/>
        <v>85</v>
      </c>
      <c r="B89" s="60"/>
      <c r="C89" s="35"/>
      <c r="D89" s="61"/>
      <c r="E89" s="60"/>
      <c r="F89" s="44">
        <f t="shared" si="20"/>
        <v>30</v>
      </c>
      <c r="G89" s="53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78">
        <f t="shared" si="21"/>
        <v>0</v>
      </c>
      <c r="T89" s="86"/>
      <c r="U89" s="87"/>
      <c r="V89" s="81"/>
      <c r="W89" s="82"/>
      <c r="X89" s="82"/>
      <c r="Y89" s="82"/>
      <c r="Z89" s="82"/>
      <c r="AA89" s="82"/>
      <c r="AB89" s="90"/>
      <c r="AC89" s="91">
        <f t="shared" si="22"/>
        <v>0</v>
      </c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8">
        <f t="shared" si="23"/>
        <v>0</v>
      </c>
      <c r="AT89" s="91">
        <f t="shared" si="24"/>
        <v>0</v>
      </c>
      <c r="AU89" s="91">
        <f t="shared" si="25"/>
        <v>0</v>
      </c>
      <c r="AV89" s="100"/>
      <c r="AW89" s="106"/>
      <c r="AX89" s="106"/>
      <c r="AY89" s="106"/>
      <c r="AZ89" s="106"/>
      <c r="BA89" s="91">
        <f t="shared" si="26"/>
        <v>0</v>
      </c>
      <c r="BB89" s="106"/>
      <c r="BC89" s="107"/>
      <c r="BD89" s="77" t="str">
        <f t="shared" si="27"/>
        <v>正确</v>
      </c>
    </row>
    <row r="90" s="1" customFormat="1" ht="33" customHeight="1" spans="1:56">
      <c r="A90" s="59">
        <f t="shared" si="19"/>
        <v>86</v>
      </c>
      <c r="B90" s="60"/>
      <c r="C90" s="35"/>
      <c r="D90" s="61"/>
      <c r="E90" s="60"/>
      <c r="F90" s="44">
        <f t="shared" si="20"/>
        <v>30</v>
      </c>
      <c r="G90" s="53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78">
        <f t="shared" si="21"/>
        <v>0</v>
      </c>
      <c r="T90" s="86"/>
      <c r="U90" s="87"/>
      <c r="V90" s="81"/>
      <c r="W90" s="82"/>
      <c r="X90" s="82"/>
      <c r="Y90" s="82"/>
      <c r="Z90" s="82"/>
      <c r="AA90" s="82"/>
      <c r="AB90" s="90"/>
      <c r="AC90" s="91">
        <f t="shared" si="22"/>
        <v>0</v>
      </c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8">
        <f t="shared" si="23"/>
        <v>0</v>
      </c>
      <c r="AT90" s="91">
        <f t="shared" si="24"/>
        <v>0</v>
      </c>
      <c r="AU90" s="91">
        <f t="shared" si="25"/>
        <v>0</v>
      </c>
      <c r="AV90" s="100"/>
      <c r="AW90" s="106"/>
      <c r="AX90" s="106"/>
      <c r="AY90" s="106"/>
      <c r="AZ90" s="106"/>
      <c r="BA90" s="91">
        <f t="shared" si="26"/>
        <v>0</v>
      </c>
      <c r="BB90" s="106"/>
      <c r="BC90" s="107"/>
      <c r="BD90" s="77" t="str">
        <f t="shared" si="27"/>
        <v>正确</v>
      </c>
    </row>
    <row r="91" s="1" customFormat="1" ht="33" customHeight="1" spans="1:56">
      <c r="A91" s="59">
        <f t="shared" si="19"/>
        <v>87</v>
      </c>
      <c r="B91" s="60"/>
      <c r="C91" s="35"/>
      <c r="D91" s="61"/>
      <c r="E91" s="60"/>
      <c r="F91" s="44">
        <f t="shared" si="20"/>
        <v>30</v>
      </c>
      <c r="G91" s="53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78">
        <f t="shared" si="21"/>
        <v>0</v>
      </c>
      <c r="T91" s="86"/>
      <c r="U91" s="87"/>
      <c r="V91" s="81"/>
      <c r="W91" s="82"/>
      <c r="X91" s="82"/>
      <c r="Y91" s="82"/>
      <c r="Z91" s="82"/>
      <c r="AA91" s="82"/>
      <c r="AB91" s="90"/>
      <c r="AC91" s="91">
        <f t="shared" si="22"/>
        <v>0</v>
      </c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8">
        <f t="shared" si="23"/>
        <v>0</v>
      </c>
      <c r="AT91" s="91">
        <f t="shared" si="24"/>
        <v>0</v>
      </c>
      <c r="AU91" s="91">
        <f t="shared" si="25"/>
        <v>0</v>
      </c>
      <c r="AV91" s="100"/>
      <c r="AW91" s="106"/>
      <c r="AX91" s="106"/>
      <c r="AY91" s="106"/>
      <c r="AZ91" s="106"/>
      <c r="BA91" s="91">
        <f t="shared" si="26"/>
        <v>0</v>
      </c>
      <c r="BB91" s="106"/>
      <c r="BC91" s="107"/>
      <c r="BD91" s="77" t="str">
        <f t="shared" si="27"/>
        <v>正确</v>
      </c>
    </row>
    <row r="92" s="1" customFormat="1" ht="33" customHeight="1" spans="1:56">
      <c r="A92" s="59">
        <f t="shared" si="19"/>
        <v>88</v>
      </c>
      <c r="B92" s="60"/>
      <c r="C92" s="35"/>
      <c r="D92" s="61"/>
      <c r="E92" s="60"/>
      <c r="F92" s="44">
        <f t="shared" si="20"/>
        <v>30</v>
      </c>
      <c r="G92" s="53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78">
        <f t="shared" si="21"/>
        <v>0</v>
      </c>
      <c r="T92" s="86"/>
      <c r="U92" s="87"/>
      <c r="V92" s="81"/>
      <c r="W92" s="82"/>
      <c r="X92" s="82"/>
      <c r="Y92" s="82"/>
      <c r="Z92" s="82"/>
      <c r="AA92" s="82"/>
      <c r="AB92" s="90"/>
      <c r="AC92" s="91">
        <f t="shared" si="22"/>
        <v>0</v>
      </c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8">
        <f t="shared" si="23"/>
        <v>0</v>
      </c>
      <c r="AT92" s="91">
        <f t="shared" si="24"/>
        <v>0</v>
      </c>
      <c r="AU92" s="91">
        <f t="shared" si="25"/>
        <v>0</v>
      </c>
      <c r="AV92" s="100"/>
      <c r="AW92" s="106"/>
      <c r="AX92" s="106"/>
      <c r="AY92" s="106"/>
      <c r="AZ92" s="106"/>
      <c r="BA92" s="91">
        <f t="shared" si="26"/>
        <v>0</v>
      </c>
      <c r="BB92" s="106"/>
      <c r="BC92" s="107"/>
      <c r="BD92" s="77" t="str">
        <f t="shared" si="27"/>
        <v>正确</v>
      </c>
    </row>
    <row r="93" s="1" customFormat="1" ht="33" customHeight="1" spans="1:56">
      <c r="A93" s="59">
        <f t="shared" si="19"/>
        <v>89</v>
      </c>
      <c r="B93" s="60"/>
      <c r="C93" s="35"/>
      <c r="D93" s="61"/>
      <c r="E93" s="60"/>
      <c r="F93" s="44">
        <f t="shared" si="20"/>
        <v>30</v>
      </c>
      <c r="G93" s="53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78">
        <f t="shared" si="21"/>
        <v>0</v>
      </c>
      <c r="T93" s="86"/>
      <c r="U93" s="87"/>
      <c r="V93" s="81"/>
      <c r="W93" s="82"/>
      <c r="X93" s="82"/>
      <c r="Y93" s="82"/>
      <c r="Z93" s="82"/>
      <c r="AA93" s="82"/>
      <c r="AB93" s="90"/>
      <c r="AC93" s="91">
        <f t="shared" si="22"/>
        <v>0</v>
      </c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8">
        <f t="shared" si="23"/>
        <v>0</v>
      </c>
      <c r="AT93" s="91">
        <f t="shared" si="24"/>
        <v>0</v>
      </c>
      <c r="AU93" s="91">
        <f t="shared" si="25"/>
        <v>0</v>
      </c>
      <c r="AV93" s="100"/>
      <c r="AW93" s="106"/>
      <c r="AX93" s="106"/>
      <c r="AY93" s="106"/>
      <c r="AZ93" s="106"/>
      <c r="BA93" s="91">
        <f t="shared" si="26"/>
        <v>0</v>
      </c>
      <c r="BB93" s="106"/>
      <c r="BC93" s="107"/>
      <c r="BD93" s="77" t="str">
        <f t="shared" si="27"/>
        <v>正确</v>
      </c>
    </row>
    <row r="94" s="1" customFormat="1" ht="33" customHeight="1" spans="1:56">
      <c r="A94" s="59">
        <f t="shared" si="19"/>
        <v>90</v>
      </c>
      <c r="B94" s="60"/>
      <c r="C94" s="35"/>
      <c r="D94" s="61"/>
      <c r="E94" s="60"/>
      <c r="F94" s="44">
        <f t="shared" si="20"/>
        <v>30</v>
      </c>
      <c r="G94" s="53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78">
        <f t="shared" si="21"/>
        <v>0</v>
      </c>
      <c r="T94" s="86"/>
      <c r="U94" s="87"/>
      <c r="V94" s="81"/>
      <c r="W94" s="82"/>
      <c r="X94" s="82"/>
      <c r="Y94" s="82"/>
      <c r="Z94" s="82"/>
      <c r="AA94" s="82"/>
      <c r="AB94" s="90"/>
      <c r="AC94" s="91">
        <f t="shared" si="22"/>
        <v>0</v>
      </c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8">
        <f t="shared" si="23"/>
        <v>0</v>
      </c>
      <c r="AT94" s="91">
        <f t="shared" si="24"/>
        <v>0</v>
      </c>
      <c r="AU94" s="91">
        <f t="shared" si="25"/>
        <v>0</v>
      </c>
      <c r="AV94" s="100"/>
      <c r="AW94" s="106"/>
      <c r="AX94" s="106"/>
      <c r="AY94" s="106"/>
      <c r="AZ94" s="106"/>
      <c r="BA94" s="91">
        <f t="shared" si="26"/>
        <v>0</v>
      </c>
      <c r="BB94" s="106"/>
      <c r="BC94" s="107"/>
      <c r="BD94" s="77" t="str">
        <f t="shared" si="27"/>
        <v>正确</v>
      </c>
    </row>
    <row r="95" s="1" customFormat="1" ht="33" customHeight="1" spans="1:56">
      <c r="A95" s="59">
        <f t="shared" si="19"/>
        <v>91</v>
      </c>
      <c r="B95" s="60"/>
      <c r="C95" s="35"/>
      <c r="D95" s="61"/>
      <c r="E95" s="60"/>
      <c r="F95" s="44">
        <f t="shared" si="20"/>
        <v>30</v>
      </c>
      <c r="G95" s="53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78">
        <f t="shared" si="21"/>
        <v>0</v>
      </c>
      <c r="T95" s="86"/>
      <c r="U95" s="87"/>
      <c r="V95" s="81"/>
      <c r="W95" s="82"/>
      <c r="X95" s="82"/>
      <c r="Y95" s="82"/>
      <c r="Z95" s="82"/>
      <c r="AA95" s="82"/>
      <c r="AB95" s="90"/>
      <c r="AC95" s="91">
        <f t="shared" si="22"/>
        <v>0</v>
      </c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8">
        <f t="shared" si="23"/>
        <v>0</v>
      </c>
      <c r="AT95" s="91">
        <f t="shared" si="24"/>
        <v>0</v>
      </c>
      <c r="AU95" s="91">
        <f t="shared" si="25"/>
        <v>0</v>
      </c>
      <c r="AV95" s="100"/>
      <c r="AW95" s="106"/>
      <c r="AX95" s="106"/>
      <c r="AY95" s="106"/>
      <c r="AZ95" s="106"/>
      <c r="BA95" s="91">
        <f t="shared" si="26"/>
        <v>0</v>
      </c>
      <c r="BB95" s="106"/>
      <c r="BC95" s="107"/>
      <c r="BD95" s="77" t="str">
        <f t="shared" si="27"/>
        <v>正确</v>
      </c>
    </row>
    <row r="96" s="1" customFormat="1" ht="33" customHeight="1" spans="1:56">
      <c r="A96" s="59">
        <f t="shared" si="19"/>
        <v>92</v>
      </c>
      <c r="B96" s="60"/>
      <c r="C96" s="35"/>
      <c r="D96" s="61"/>
      <c r="E96" s="60"/>
      <c r="F96" s="44">
        <f t="shared" si="20"/>
        <v>30</v>
      </c>
      <c r="G96" s="53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78">
        <f t="shared" si="21"/>
        <v>0</v>
      </c>
      <c r="T96" s="86"/>
      <c r="U96" s="87"/>
      <c r="V96" s="81"/>
      <c r="W96" s="82"/>
      <c r="X96" s="82"/>
      <c r="Y96" s="82"/>
      <c r="Z96" s="82"/>
      <c r="AA96" s="82"/>
      <c r="AB96" s="90"/>
      <c r="AC96" s="91">
        <f t="shared" si="22"/>
        <v>0</v>
      </c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8">
        <f t="shared" si="23"/>
        <v>0</v>
      </c>
      <c r="AT96" s="91">
        <f t="shared" si="24"/>
        <v>0</v>
      </c>
      <c r="AU96" s="91">
        <f t="shared" si="25"/>
        <v>0</v>
      </c>
      <c r="AV96" s="100"/>
      <c r="AW96" s="106"/>
      <c r="AX96" s="106"/>
      <c r="AY96" s="106"/>
      <c r="AZ96" s="106"/>
      <c r="BA96" s="91">
        <f t="shared" si="26"/>
        <v>0</v>
      </c>
      <c r="BB96" s="106"/>
      <c r="BC96" s="107"/>
      <c r="BD96" s="77" t="str">
        <f t="shared" si="27"/>
        <v>正确</v>
      </c>
    </row>
    <row r="97" s="1" customFormat="1" ht="33" customHeight="1" spans="1:56">
      <c r="A97" s="59">
        <f t="shared" si="19"/>
        <v>93</v>
      </c>
      <c r="B97" s="60"/>
      <c r="C97" s="35"/>
      <c r="D97" s="61"/>
      <c r="E97" s="60"/>
      <c r="F97" s="44">
        <f t="shared" si="20"/>
        <v>30</v>
      </c>
      <c r="G97" s="53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78">
        <f t="shared" si="21"/>
        <v>0</v>
      </c>
      <c r="T97" s="86"/>
      <c r="U97" s="87"/>
      <c r="V97" s="81"/>
      <c r="W97" s="82"/>
      <c r="X97" s="82"/>
      <c r="Y97" s="82"/>
      <c r="Z97" s="82"/>
      <c r="AA97" s="82"/>
      <c r="AB97" s="90"/>
      <c r="AC97" s="91">
        <f t="shared" si="22"/>
        <v>0</v>
      </c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8">
        <f t="shared" si="23"/>
        <v>0</v>
      </c>
      <c r="AT97" s="91">
        <f t="shared" si="24"/>
        <v>0</v>
      </c>
      <c r="AU97" s="91">
        <f t="shared" si="25"/>
        <v>0</v>
      </c>
      <c r="AV97" s="100"/>
      <c r="AW97" s="106"/>
      <c r="AX97" s="106"/>
      <c r="AY97" s="106"/>
      <c r="AZ97" s="106"/>
      <c r="BA97" s="91">
        <f t="shared" si="26"/>
        <v>0</v>
      </c>
      <c r="BB97" s="106"/>
      <c r="BC97" s="107"/>
      <c r="BD97" s="77" t="str">
        <f t="shared" si="27"/>
        <v>正确</v>
      </c>
    </row>
    <row r="98" s="1" customFormat="1" ht="33" customHeight="1" spans="1:56">
      <c r="A98" s="59">
        <f t="shared" si="19"/>
        <v>94</v>
      </c>
      <c r="B98" s="60"/>
      <c r="C98" s="35"/>
      <c r="D98" s="61"/>
      <c r="E98" s="60"/>
      <c r="F98" s="44">
        <f t="shared" si="20"/>
        <v>30</v>
      </c>
      <c r="G98" s="53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78">
        <f t="shared" si="21"/>
        <v>0</v>
      </c>
      <c r="T98" s="86"/>
      <c r="U98" s="87"/>
      <c r="V98" s="81"/>
      <c r="W98" s="82"/>
      <c r="X98" s="82"/>
      <c r="Y98" s="82"/>
      <c r="Z98" s="82"/>
      <c r="AA98" s="82"/>
      <c r="AB98" s="90"/>
      <c r="AC98" s="91">
        <f t="shared" si="22"/>
        <v>0</v>
      </c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8">
        <f t="shared" si="23"/>
        <v>0</v>
      </c>
      <c r="AT98" s="91">
        <f t="shared" si="24"/>
        <v>0</v>
      </c>
      <c r="AU98" s="91">
        <f t="shared" si="25"/>
        <v>0</v>
      </c>
      <c r="AV98" s="100"/>
      <c r="AW98" s="106"/>
      <c r="AX98" s="106"/>
      <c r="AY98" s="106"/>
      <c r="AZ98" s="106"/>
      <c r="BA98" s="91">
        <f t="shared" si="26"/>
        <v>0</v>
      </c>
      <c r="BB98" s="106"/>
      <c r="BC98" s="107"/>
      <c r="BD98" s="77" t="str">
        <f t="shared" si="27"/>
        <v>正确</v>
      </c>
    </row>
    <row r="99" s="1" customFormat="1" ht="33" customHeight="1" spans="1:56">
      <c r="A99" s="59">
        <f t="shared" si="19"/>
        <v>95</v>
      </c>
      <c r="B99" s="60"/>
      <c r="C99" s="35"/>
      <c r="D99" s="61"/>
      <c r="E99" s="60"/>
      <c r="F99" s="44">
        <f t="shared" si="20"/>
        <v>30</v>
      </c>
      <c r="G99" s="53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78">
        <f t="shared" si="21"/>
        <v>0</v>
      </c>
      <c r="T99" s="86"/>
      <c r="U99" s="87"/>
      <c r="V99" s="81"/>
      <c r="W99" s="82"/>
      <c r="X99" s="82"/>
      <c r="Y99" s="82"/>
      <c r="Z99" s="82"/>
      <c r="AA99" s="82"/>
      <c r="AB99" s="90"/>
      <c r="AC99" s="91">
        <f t="shared" si="22"/>
        <v>0</v>
      </c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8">
        <f t="shared" si="23"/>
        <v>0</v>
      </c>
      <c r="AT99" s="91">
        <f t="shared" si="24"/>
        <v>0</v>
      </c>
      <c r="AU99" s="91">
        <f t="shared" si="25"/>
        <v>0</v>
      </c>
      <c r="AV99" s="100"/>
      <c r="AW99" s="106"/>
      <c r="AX99" s="106"/>
      <c r="AY99" s="106"/>
      <c r="AZ99" s="106"/>
      <c r="BA99" s="91">
        <f t="shared" si="26"/>
        <v>0</v>
      </c>
      <c r="BB99" s="106"/>
      <c r="BC99" s="107"/>
      <c r="BD99" s="77" t="str">
        <f t="shared" si="27"/>
        <v>正确</v>
      </c>
    </row>
    <row r="100" s="1" customFormat="1" ht="33" customHeight="1" spans="1:56">
      <c r="A100" s="59">
        <f t="shared" si="19"/>
        <v>96</v>
      </c>
      <c r="B100" s="60"/>
      <c r="C100" s="35"/>
      <c r="D100" s="61"/>
      <c r="E100" s="60"/>
      <c r="F100" s="44">
        <f t="shared" si="20"/>
        <v>30</v>
      </c>
      <c r="G100" s="53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78">
        <f t="shared" si="21"/>
        <v>0</v>
      </c>
      <c r="T100" s="86"/>
      <c r="U100" s="87"/>
      <c r="V100" s="81"/>
      <c r="W100" s="82"/>
      <c r="X100" s="82"/>
      <c r="Y100" s="82"/>
      <c r="Z100" s="82"/>
      <c r="AA100" s="82"/>
      <c r="AB100" s="90"/>
      <c r="AC100" s="91">
        <f t="shared" si="22"/>
        <v>0</v>
      </c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8">
        <f t="shared" si="23"/>
        <v>0</v>
      </c>
      <c r="AT100" s="91">
        <f t="shared" si="24"/>
        <v>0</v>
      </c>
      <c r="AU100" s="91">
        <f t="shared" si="25"/>
        <v>0</v>
      </c>
      <c r="AV100" s="100"/>
      <c r="AW100" s="106"/>
      <c r="AX100" s="106"/>
      <c r="AY100" s="106"/>
      <c r="AZ100" s="106"/>
      <c r="BA100" s="91">
        <f t="shared" si="26"/>
        <v>0</v>
      </c>
      <c r="BB100" s="106"/>
      <c r="BC100" s="107"/>
      <c r="BD100" s="77" t="str">
        <f t="shared" si="27"/>
        <v>正确</v>
      </c>
    </row>
    <row r="101" s="1" customFormat="1" ht="33" customHeight="1" spans="1:56">
      <c r="A101" s="59">
        <f t="shared" si="19"/>
        <v>97</v>
      </c>
      <c r="B101" s="60"/>
      <c r="C101" s="35"/>
      <c r="D101" s="61"/>
      <c r="E101" s="60"/>
      <c r="F101" s="44">
        <f t="shared" si="20"/>
        <v>30</v>
      </c>
      <c r="G101" s="53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78">
        <f t="shared" si="21"/>
        <v>0</v>
      </c>
      <c r="T101" s="86"/>
      <c r="U101" s="87"/>
      <c r="V101" s="81"/>
      <c r="W101" s="82"/>
      <c r="X101" s="82"/>
      <c r="Y101" s="82"/>
      <c r="Z101" s="82"/>
      <c r="AA101" s="82"/>
      <c r="AB101" s="90"/>
      <c r="AC101" s="91">
        <f t="shared" si="22"/>
        <v>0</v>
      </c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8">
        <f t="shared" si="23"/>
        <v>0</v>
      </c>
      <c r="AT101" s="91">
        <f t="shared" si="24"/>
        <v>0</v>
      </c>
      <c r="AU101" s="91">
        <f t="shared" si="25"/>
        <v>0</v>
      </c>
      <c r="AV101" s="100"/>
      <c r="AW101" s="106"/>
      <c r="AX101" s="106"/>
      <c r="AY101" s="106"/>
      <c r="AZ101" s="106"/>
      <c r="BA101" s="91">
        <f t="shared" si="26"/>
        <v>0</v>
      </c>
      <c r="BB101" s="106"/>
      <c r="BC101" s="107"/>
      <c r="BD101" s="77" t="str">
        <f t="shared" si="27"/>
        <v>正确</v>
      </c>
    </row>
    <row r="102" s="1" customFormat="1" ht="33" customHeight="1" spans="1:56">
      <c r="A102" s="59">
        <f t="shared" si="19"/>
        <v>98</v>
      </c>
      <c r="B102" s="60"/>
      <c r="C102" s="35"/>
      <c r="D102" s="61"/>
      <c r="E102" s="60"/>
      <c r="F102" s="44">
        <f t="shared" si="20"/>
        <v>30</v>
      </c>
      <c r="G102" s="53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78">
        <f t="shared" si="21"/>
        <v>0</v>
      </c>
      <c r="T102" s="86"/>
      <c r="U102" s="87"/>
      <c r="V102" s="81"/>
      <c r="W102" s="82"/>
      <c r="X102" s="82"/>
      <c r="Y102" s="82"/>
      <c r="Z102" s="82"/>
      <c r="AA102" s="82"/>
      <c r="AB102" s="90"/>
      <c r="AC102" s="91">
        <f t="shared" si="22"/>
        <v>0</v>
      </c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8">
        <f t="shared" si="23"/>
        <v>0</v>
      </c>
      <c r="AT102" s="91">
        <f t="shared" si="24"/>
        <v>0</v>
      </c>
      <c r="AU102" s="91">
        <f t="shared" si="25"/>
        <v>0</v>
      </c>
      <c r="AV102" s="100"/>
      <c r="AW102" s="106"/>
      <c r="AX102" s="106"/>
      <c r="AY102" s="106"/>
      <c r="AZ102" s="106"/>
      <c r="BA102" s="91">
        <f t="shared" si="26"/>
        <v>0</v>
      </c>
      <c r="BB102" s="106"/>
      <c r="BC102" s="107"/>
      <c r="BD102" s="77" t="str">
        <f t="shared" si="27"/>
        <v>正确</v>
      </c>
    </row>
    <row r="103" s="1" customFormat="1" ht="33" customHeight="1" spans="1:56">
      <c r="A103" s="59">
        <f t="shared" si="19"/>
        <v>99</v>
      </c>
      <c r="B103" s="60"/>
      <c r="C103" s="35"/>
      <c r="D103" s="61"/>
      <c r="E103" s="60"/>
      <c r="F103" s="44">
        <f t="shared" si="20"/>
        <v>30</v>
      </c>
      <c r="G103" s="53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78">
        <f t="shared" si="21"/>
        <v>0</v>
      </c>
      <c r="T103" s="86"/>
      <c r="U103" s="87"/>
      <c r="V103" s="81"/>
      <c r="W103" s="82"/>
      <c r="X103" s="82"/>
      <c r="Y103" s="82"/>
      <c r="Z103" s="82"/>
      <c r="AA103" s="82"/>
      <c r="AB103" s="90"/>
      <c r="AC103" s="91">
        <f t="shared" si="22"/>
        <v>0</v>
      </c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8">
        <f t="shared" si="23"/>
        <v>0</v>
      </c>
      <c r="AT103" s="91">
        <f t="shared" si="24"/>
        <v>0</v>
      </c>
      <c r="AU103" s="91">
        <f t="shared" si="25"/>
        <v>0</v>
      </c>
      <c r="AV103" s="100"/>
      <c r="AW103" s="106"/>
      <c r="AX103" s="106"/>
      <c r="AY103" s="106"/>
      <c r="AZ103" s="106"/>
      <c r="BA103" s="91">
        <f t="shared" si="26"/>
        <v>0</v>
      </c>
      <c r="BB103" s="106"/>
      <c r="BC103" s="107"/>
      <c r="BD103" s="77" t="str">
        <f t="shared" si="27"/>
        <v>正确</v>
      </c>
    </row>
    <row r="104" s="1" customFormat="1" ht="33" customHeight="1" spans="1:56">
      <c r="A104" s="59">
        <f t="shared" si="19"/>
        <v>100</v>
      </c>
      <c r="B104" s="60"/>
      <c r="C104" s="35"/>
      <c r="D104" s="61"/>
      <c r="E104" s="60"/>
      <c r="F104" s="44">
        <f t="shared" si="20"/>
        <v>30</v>
      </c>
      <c r="G104" s="53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78">
        <f t="shared" si="21"/>
        <v>0</v>
      </c>
      <c r="T104" s="86"/>
      <c r="U104" s="87"/>
      <c r="V104" s="81"/>
      <c r="W104" s="82"/>
      <c r="X104" s="82"/>
      <c r="Y104" s="82"/>
      <c r="Z104" s="82"/>
      <c r="AA104" s="82"/>
      <c r="AB104" s="90"/>
      <c r="AC104" s="91">
        <f t="shared" si="22"/>
        <v>0</v>
      </c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8">
        <f t="shared" si="23"/>
        <v>0</v>
      </c>
      <c r="AT104" s="91">
        <f t="shared" si="24"/>
        <v>0</v>
      </c>
      <c r="AU104" s="91">
        <f t="shared" si="25"/>
        <v>0</v>
      </c>
      <c r="AV104" s="100"/>
      <c r="AW104" s="106"/>
      <c r="AX104" s="106"/>
      <c r="AY104" s="106"/>
      <c r="AZ104" s="106"/>
      <c r="BA104" s="91">
        <f t="shared" si="26"/>
        <v>0</v>
      </c>
      <c r="BB104" s="106"/>
      <c r="BC104" s="107"/>
      <c r="BD104" s="77" t="str">
        <f t="shared" si="27"/>
        <v>正确</v>
      </c>
    </row>
    <row r="105" s="1" customFormat="1" ht="33" customHeight="1" spans="1:56">
      <c r="A105" s="59">
        <f t="shared" si="19"/>
        <v>101</v>
      </c>
      <c r="B105" s="60"/>
      <c r="C105" s="35"/>
      <c r="D105" s="61"/>
      <c r="E105" s="60"/>
      <c r="F105" s="44">
        <f t="shared" si="20"/>
        <v>30</v>
      </c>
      <c r="G105" s="53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78">
        <f t="shared" si="21"/>
        <v>0</v>
      </c>
      <c r="T105" s="86"/>
      <c r="U105" s="87"/>
      <c r="V105" s="81"/>
      <c r="W105" s="82"/>
      <c r="X105" s="82"/>
      <c r="Y105" s="82"/>
      <c r="Z105" s="82"/>
      <c r="AA105" s="82"/>
      <c r="AB105" s="90"/>
      <c r="AC105" s="91">
        <f t="shared" si="22"/>
        <v>0</v>
      </c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8">
        <f t="shared" si="23"/>
        <v>0</v>
      </c>
      <c r="AT105" s="91">
        <f t="shared" si="24"/>
        <v>0</v>
      </c>
      <c r="AU105" s="91">
        <f t="shared" si="25"/>
        <v>0</v>
      </c>
      <c r="AV105" s="100"/>
      <c r="AW105" s="106"/>
      <c r="AX105" s="106"/>
      <c r="AY105" s="106"/>
      <c r="AZ105" s="106"/>
      <c r="BA105" s="91">
        <f t="shared" si="26"/>
        <v>0</v>
      </c>
      <c r="BB105" s="106"/>
      <c r="BC105" s="107"/>
      <c r="BD105" s="77" t="str">
        <f t="shared" si="27"/>
        <v>正确</v>
      </c>
    </row>
    <row r="106" s="1" customFormat="1" ht="33" customHeight="1" spans="1:56">
      <c r="A106" s="59">
        <f t="shared" si="19"/>
        <v>102</v>
      </c>
      <c r="B106" s="60"/>
      <c r="C106" s="35"/>
      <c r="D106" s="61"/>
      <c r="E106" s="60"/>
      <c r="F106" s="44">
        <f t="shared" si="20"/>
        <v>30</v>
      </c>
      <c r="G106" s="53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78">
        <f t="shared" si="21"/>
        <v>0</v>
      </c>
      <c r="T106" s="86"/>
      <c r="U106" s="87"/>
      <c r="V106" s="81"/>
      <c r="W106" s="82"/>
      <c r="X106" s="82"/>
      <c r="Y106" s="82"/>
      <c r="Z106" s="82"/>
      <c r="AA106" s="82"/>
      <c r="AB106" s="90"/>
      <c r="AC106" s="91">
        <f t="shared" si="22"/>
        <v>0</v>
      </c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8">
        <f t="shared" si="23"/>
        <v>0</v>
      </c>
      <c r="AT106" s="91">
        <f t="shared" si="24"/>
        <v>0</v>
      </c>
      <c r="AU106" s="91">
        <f t="shared" si="25"/>
        <v>0</v>
      </c>
      <c r="AV106" s="100"/>
      <c r="AW106" s="106"/>
      <c r="AX106" s="106"/>
      <c r="AY106" s="106"/>
      <c r="AZ106" s="106"/>
      <c r="BA106" s="91">
        <f t="shared" si="26"/>
        <v>0</v>
      </c>
      <c r="BB106" s="106"/>
      <c r="BC106" s="107"/>
      <c r="BD106" s="77" t="str">
        <f t="shared" si="27"/>
        <v>正确</v>
      </c>
    </row>
    <row r="107" s="1" customFormat="1" ht="33" customHeight="1" spans="1:56">
      <c r="A107" s="59">
        <f t="shared" si="19"/>
        <v>103</v>
      </c>
      <c r="B107" s="60"/>
      <c r="C107" s="35"/>
      <c r="D107" s="61"/>
      <c r="E107" s="60"/>
      <c r="F107" s="44">
        <f t="shared" si="20"/>
        <v>30</v>
      </c>
      <c r="G107" s="53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78">
        <f t="shared" si="21"/>
        <v>0</v>
      </c>
      <c r="T107" s="86"/>
      <c r="U107" s="87"/>
      <c r="V107" s="81"/>
      <c r="W107" s="82"/>
      <c r="X107" s="82"/>
      <c r="Y107" s="82"/>
      <c r="Z107" s="82"/>
      <c r="AA107" s="82"/>
      <c r="AB107" s="90"/>
      <c r="AC107" s="91">
        <f t="shared" si="22"/>
        <v>0</v>
      </c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8">
        <f t="shared" si="23"/>
        <v>0</v>
      </c>
      <c r="AT107" s="91">
        <f t="shared" si="24"/>
        <v>0</v>
      </c>
      <c r="AU107" s="91">
        <f t="shared" si="25"/>
        <v>0</v>
      </c>
      <c r="AV107" s="100"/>
      <c r="AW107" s="106"/>
      <c r="AX107" s="106"/>
      <c r="AY107" s="106"/>
      <c r="AZ107" s="106"/>
      <c r="BA107" s="91">
        <f t="shared" si="26"/>
        <v>0</v>
      </c>
      <c r="BB107" s="106"/>
      <c r="BC107" s="107"/>
      <c r="BD107" s="77" t="str">
        <f t="shared" si="27"/>
        <v>正确</v>
      </c>
    </row>
    <row r="108" s="1" customFormat="1" ht="33" customHeight="1" spans="1:56">
      <c r="A108" s="59">
        <f t="shared" si="19"/>
        <v>104</v>
      </c>
      <c r="B108" s="60"/>
      <c r="C108" s="35"/>
      <c r="D108" s="61"/>
      <c r="E108" s="60"/>
      <c r="F108" s="44">
        <f t="shared" si="20"/>
        <v>30</v>
      </c>
      <c r="G108" s="53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78">
        <f t="shared" si="21"/>
        <v>0</v>
      </c>
      <c r="T108" s="86"/>
      <c r="U108" s="87"/>
      <c r="V108" s="81"/>
      <c r="W108" s="82"/>
      <c r="X108" s="82"/>
      <c r="Y108" s="82"/>
      <c r="Z108" s="82"/>
      <c r="AA108" s="82"/>
      <c r="AB108" s="90"/>
      <c r="AC108" s="91">
        <f t="shared" si="22"/>
        <v>0</v>
      </c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8">
        <f t="shared" si="23"/>
        <v>0</v>
      </c>
      <c r="AT108" s="91">
        <f t="shared" si="24"/>
        <v>0</v>
      </c>
      <c r="AU108" s="91">
        <f t="shared" si="25"/>
        <v>0</v>
      </c>
      <c r="AV108" s="100"/>
      <c r="AW108" s="106"/>
      <c r="AX108" s="106"/>
      <c r="AY108" s="106"/>
      <c r="AZ108" s="106"/>
      <c r="BA108" s="91">
        <f t="shared" si="26"/>
        <v>0</v>
      </c>
      <c r="BB108" s="106"/>
      <c r="BC108" s="107"/>
      <c r="BD108" s="77" t="str">
        <f t="shared" si="27"/>
        <v>正确</v>
      </c>
    </row>
    <row r="109" s="1" customFormat="1" ht="33" customHeight="1" spans="1:56">
      <c r="A109" s="59">
        <f t="shared" si="19"/>
        <v>105</v>
      </c>
      <c r="B109" s="60"/>
      <c r="C109" s="35"/>
      <c r="D109" s="61"/>
      <c r="E109" s="60"/>
      <c r="F109" s="44">
        <f t="shared" si="20"/>
        <v>30</v>
      </c>
      <c r="G109" s="53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78">
        <f t="shared" si="21"/>
        <v>0</v>
      </c>
      <c r="T109" s="86"/>
      <c r="U109" s="87"/>
      <c r="V109" s="81"/>
      <c r="W109" s="82"/>
      <c r="X109" s="82"/>
      <c r="Y109" s="82"/>
      <c r="Z109" s="82"/>
      <c r="AA109" s="82"/>
      <c r="AB109" s="90"/>
      <c r="AC109" s="91">
        <f t="shared" si="22"/>
        <v>0</v>
      </c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8">
        <f t="shared" si="23"/>
        <v>0</v>
      </c>
      <c r="AT109" s="91">
        <f t="shared" si="24"/>
        <v>0</v>
      </c>
      <c r="AU109" s="91">
        <f t="shared" si="25"/>
        <v>0</v>
      </c>
      <c r="AV109" s="100"/>
      <c r="AW109" s="106"/>
      <c r="AX109" s="106"/>
      <c r="AY109" s="106"/>
      <c r="AZ109" s="106"/>
      <c r="BA109" s="91">
        <f t="shared" si="26"/>
        <v>0</v>
      </c>
      <c r="BB109" s="106"/>
      <c r="BC109" s="107"/>
      <c r="BD109" s="77" t="str">
        <f t="shared" si="27"/>
        <v>正确</v>
      </c>
    </row>
    <row r="110" s="1" customFormat="1" ht="33" customHeight="1" spans="1:56">
      <c r="A110" s="59">
        <f t="shared" si="19"/>
        <v>106</v>
      </c>
      <c r="B110" s="60"/>
      <c r="C110" s="35"/>
      <c r="D110" s="61"/>
      <c r="E110" s="60"/>
      <c r="F110" s="44">
        <f t="shared" si="20"/>
        <v>30</v>
      </c>
      <c r="G110" s="53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78">
        <f t="shared" si="21"/>
        <v>0</v>
      </c>
      <c r="T110" s="86"/>
      <c r="U110" s="87"/>
      <c r="V110" s="81"/>
      <c r="W110" s="82"/>
      <c r="X110" s="82"/>
      <c r="Y110" s="82"/>
      <c r="Z110" s="82"/>
      <c r="AA110" s="82"/>
      <c r="AB110" s="90"/>
      <c r="AC110" s="91">
        <f t="shared" si="22"/>
        <v>0</v>
      </c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8">
        <f t="shared" si="23"/>
        <v>0</v>
      </c>
      <c r="AT110" s="91">
        <f t="shared" si="24"/>
        <v>0</v>
      </c>
      <c r="AU110" s="91">
        <f t="shared" si="25"/>
        <v>0</v>
      </c>
      <c r="AV110" s="100"/>
      <c r="AW110" s="106"/>
      <c r="AX110" s="106"/>
      <c r="AY110" s="106"/>
      <c r="AZ110" s="106"/>
      <c r="BA110" s="91">
        <f t="shared" si="26"/>
        <v>0</v>
      </c>
      <c r="BB110" s="106"/>
      <c r="BC110" s="107"/>
      <c r="BD110" s="77" t="str">
        <f t="shared" si="27"/>
        <v>正确</v>
      </c>
    </row>
    <row r="111" s="1" customFormat="1" ht="33" customHeight="1" spans="1:56">
      <c r="A111" s="59">
        <f t="shared" si="19"/>
        <v>107</v>
      </c>
      <c r="B111" s="60"/>
      <c r="C111" s="35"/>
      <c r="D111" s="61"/>
      <c r="E111" s="60"/>
      <c r="F111" s="44">
        <f t="shared" si="20"/>
        <v>30</v>
      </c>
      <c r="G111" s="53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78">
        <f t="shared" si="21"/>
        <v>0</v>
      </c>
      <c r="T111" s="86"/>
      <c r="U111" s="87"/>
      <c r="V111" s="81"/>
      <c r="W111" s="82"/>
      <c r="X111" s="82"/>
      <c r="Y111" s="82"/>
      <c r="Z111" s="82"/>
      <c r="AA111" s="82"/>
      <c r="AB111" s="90"/>
      <c r="AC111" s="91">
        <f t="shared" si="22"/>
        <v>0</v>
      </c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8">
        <f t="shared" si="23"/>
        <v>0</v>
      </c>
      <c r="AT111" s="91">
        <f t="shared" si="24"/>
        <v>0</v>
      </c>
      <c r="AU111" s="91">
        <f t="shared" si="25"/>
        <v>0</v>
      </c>
      <c r="AV111" s="100"/>
      <c r="AW111" s="106"/>
      <c r="AX111" s="106"/>
      <c r="AY111" s="106"/>
      <c r="AZ111" s="106"/>
      <c r="BA111" s="91">
        <f t="shared" si="26"/>
        <v>0</v>
      </c>
      <c r="BB111" s="106"/>
      <c r="BC111" s="107"/>
      <c r="BD111" s="77" t="str">
        <f t="shared" si="27"/>
        <v>正确</v>
      </c>
    </row>
    <row r="112" s="1" customFormat="1" ht="33" customHeight="1" spans="1:56">
      <c r="A112" s="59">
        <f t="shared" si="19"/>
        <v>108</v>
      </c>
      <c r="B112" s="60"/>
      <c r="C112" s="35"/>
      <c r="D112" s="61"/>
      <c r="E112" s="60"/>
      <c r="F112" s="44">
        <f t="shared" si="20"/>
        <v>30</v>
      </c>
      <c r="G112" s="53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78">
        <f t="shared" si="21"/>
        <v>0</v>
      </c>
      <c r="T112" s="86"/>
      <c r="U112" s="87"/>
      <c r="V112" s="81"/>
      <c r="W112" s="82"/>
      <c r="X112" s="82"/>
      <c r="Y112" s="82"/>
      <c r="Z112" s="82"/>
      <c r="AA112" s="82"/>
      <c r="AB112" s="90"/>
      <c r="AC112" s="91">
        <f t="shared" si="22"/>
        <v>0</v>
      </c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8">
        <f t="shared" si="23"/>
        <v>0</v>
      </c>
      <c r="AT112" s="91">
        <f t="shared" si="24"/>
        <v>0</v>
      </c>
      <c r="AU112" s="91">
        <f t="shared" si="25"/>
        <v>0</v>
      </c>
      <c r="AV112" s="100"/>
      <c r="AW112" s="106"/>
      <c r="AX112" s="106"/>
      <c r="AY112" s="106"/>
      <c r="AZ112" s="106"/>
      <c r="BA112" s="91">
        <f t="shared" si="26"/>
        <v>0</v>
      </c>
      <c r="BB112" s="106"/>
      <c r="BC112" s="107"/>
      <c r="BD112" s="77" t="str">
        <f t="shared" si="27"/>
        <v>正确</v>
      </c>
    </row>
    <row r="113" s="1" customFormat="1" ht="33" customHeight="1" spans="1:56">
      <c r="A113" s="59">
        <f t="shared" si="19"/>
        <v>109</v>
      </c>
      <c r="B113" s="60"/>
      <c r="C113" s="35"/>
      <c r="D113" s="61"/>
      <c r="E113" s="60"/>
      <c r="F113" s="44">
        <f t="shared" si="20"/>
        <v>30</v>
      </c>
      <c r="G113" s="53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78">
        <f t="shared" si="21"/>
        <v>0</v>
      </c>
      <c r="T113" s="86"/>
      <c r="U113" s="87"/>
      <c r="V113" s="81"/>
      <c r="W113" s="82"/>
      <c r="X113" s="82"/>
      <c r="Y113" s="82"/>
      <c r="Z113" s="82"/>
      <c r="AA113" s="82"/>
      <c r="AB113" s="90"/>
      <c r="AC113" s="91">
        <f t="shared" si="22"/>
        <v>0</v>
      </c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8">
        <f t="shared" si="23"/>
        <v>0</v>
      </c>
      <c r="AT113" s="91">
        <f t="shared" si="24"/>
        <v>0</v>
      </c>
      <c r="AU113" s="91">
        <f t="shared" si="25"/>
        <v>0</v>
      </c>
      <c r="AV113" s="100"/>
      <c r="AW113" s="106"/>
      <c r="AX113" s="106"/>
      <c r="AY113" s="106"/>
      <c r="AZ113" s="106"/>
      <c r="BA113" s="91">
        <f t="shared" si="26"/>
        <v>0</v>
      </c>
      <c r="BB113" s="106"/>
      <c r="BC113" s="107"/>
      <c r="BD113" s="77" t="str">
        <f t="shared" si="27"/>
        <v>正确</v>
      </c>
    </row>
    <row r="114" s="1" customFormat="1" ht="33" customHeight="1" spans="1:56">
      <c r="A114" s="59">
        <f t="shared" si="19"/>
        <v>110</v>
      </c>
      <c r="B114" s="60"/>
      <c r="C114" s="35"/>
      <c r="D114" s="61"/>
      <c r="E114" s="60"/>
      <c r="F114" s="44">
        <f t="shared" si="20"/>
        <v>30</v>
      </c>
      <c r="G114" s="53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78">
        <f t="shared" si="21"/>
        <v>0</v>
      </c>
      <c r="T114" s="86"/>
      <c r="U114" s="87"/>
      <c r="V114" s="81"/>
      <c r="W114" s="82"/>
      <c r="X114" s="82"/>
      <c r="Y114" s="82"/>
      <c r="Z114" s="82"/>
      <c r="AA114" s="82"/>
      <c r="AB114" s="90"/>
      <c r="AC114" s="91">
        <f t="shared" si="22"/>
        <v>0</v>
      </c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8">
        <f t="shared" si="23"/>
        <v>0</v>
      </c>
      <c r="AT114" s="91">
        <f t="shared" si="24"/>
        <v>0</v>
      </c>
      <c r="AU114" s="91">
        <f t="shared" si="25"/>
        <v>0</v>
      </c>
      <c r="AV114" s="100"/>
      <c r="AW114" s="106"/>
      <c r="AX114" s="106"/>
      <c r="AY114" s="106"/>
      <c r="AZ114" s="106"/>
      <c r="BA114" s="91">
        <f t="shared" si="26"/>
        <v>0</v>
      </c>
      <c r="BB114" s="106"/>
      <c r="BC114" s="107"/>
      <c r="BD114" s="77" t="str">
        <f t="shared" si="27"/>
        <v>正确</v>
      </c>
    </row>
    <row r="115" s="1" customFormat="1" ht="33" customHeight="1" spans="1:56">
      <c r="A115" s="59">
        <f t="shared" si="19"/>
        <v>111</v>
      </c>
      <c r="B115" s="60"/>
      <c r="C115" s="35"/>
      <c r="D115" s="61"/>
      <c r="E115" s="60"/>
      <c r="F115" s="44">
        <f t="shared" si="20"/>
        <v>30</v>
      </c>
      <c r="G115" s="53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78">
        <f t="shared" si="21"/>
        <v>0</v>
      </c>
      <c r="T115" s="86"/>
      <c r="U115" s="87"/>
      <c r="V115" s="81"/>
      <c r="W115" s="82"/>
      <c r="X115" s="82"/>
      <c r="Y115" s="82"/>
      <c r="Z115" s="82"/>
      <c r="AA115" s="82"/>
      <c r="AB115" s="90"/>
      <c r="AC115" s="91">
        <f t="shared" si="22"/>
        <v>0</v>
      </c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8">
        <f t="shared" si="23"/>
        <v>0</v>
      </c>
      <c r="AT115" s="91">
        <f t="shared" si="24"/>
        <v>0</v>
      </c>
      <c r="AU115" s="91">
        <f t="shared" si="25"/>
        <v>0</v>
      </c>
      <c r="AV115" s="100"/>
      <c r="AW115" s="106"/>
      <c r="AX115" s="106"/>
      <c r="AY115" s="106"/>
      <c r="AZ115" s="106"/>
      <c r="BA115" s="91">
        <f t="shared" si="26"/>
        <v>0</v>
      </c>
      <c r="BB115" s="106"/>
      <c r="BC115" s="107"/>
      <c r="BD115" s="77" t="str">
        <f t="shared" si="27"/>
        <v>正确</v>
      </c>
    </row>
    <row r="116" s="1" customFormat="1" ht="33" customHeight="1" spans="1:56">
      <c r="A116" s="59">
        <f t="shared" si="19"/>
        <v>112</v>
      </c>
      <c r="B116" s="60"/>
      <c r="C116" s="35"/>
      <c r="D116" s="61"/>
      <c r="E116" s="60"/>
      <c r="F116" s="44">
        <f t="shared" si="20"/>
        <v>30</v>
      </c>
      <c r="G116" s="53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78">
        <f t="shared" si="21"/>
        <v>0</v>
      </c>
      <c r="T116" s="86"/>
      <c r="U116" s="87"/>
      <c r="V116" s="81"/>
      <c r="W116" s="82"/>
      <c r="X116" s="82"/>
      <c r="Y116" s="82"/>
      <c r="Z116" s="82"/>
      <c r="AA116" s="82"/>
      <c r="AB116" s="90"/>
      <c r="AC116" s="91">
        <f t="shared" si="22"/>
        <v>0</v>
      </c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8">
        <f t="shared" si="23"/>
        <v>0</v>
      </c>
      <c r="AT116" s="91">
        <f t="shared" si="24"/>
        <v>0</v>
      </c>
      <c r="AU116" s="91">
        <f t="shared" si="25"/>
        <v>0</v>
      </c>
      <c r="AV116" s="100"/>
      <c r="AW116" s="106"/>
      <c r="AX116" s="106"/>
      <c r="AY116" s="106"/>
      <c r="AZ116" s="106"/>
      <c r="BA116" s="91">
        <f t="shared" si="26"/>
        <v>0</v>
      </c>
      <c r="BB116" s="106"/>
      <c r="BC116" s="107"/>
      <c r="BD116" s="77" t="str">
        <f t="shared" si="27"/>
        <v>正确</v>
      </c>
    </row>
    <row r="117" s="1" customFormat="1" ht="33" customHeight="1" spans="1:56">
      <c r="A117" s="59">
        <f t="shared" si="19"/>
        <v>113</v>
      </c>
      <c r="B117" s="60"/>
      <c r="C117" s="35"/>
      <c r="D117" s="61"/>
      <c r="E117" s="60"/>
      <c r="F117" s="44">
        <f t="shared" si="20"/>
        <v>30</v>
      </c>
      <c r="G117" s="53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78">
        <f t="shared" si="21"/>
        <v>0</v>
      </c>
      <c r="T117" s="86"/>
      <c r="U117" s="87"/>
      <c r="V117" s="81"/>
      <c r="W117" s="82"/>
      <c r="X117" s="82"/>
      <c r="Y117" s="82"/>
      <c r="Z117" s="82"/>
      <c r="AA117" s="82"/>
      <c r="AB117" s="90"/>
      <c r="AC117" s="91">
        <f t="shared" si="22"/>
        <v>0</v>
      </c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8">
        <f t="shared" si="23"/>
        <v>0</v>
      </c>
      <c r="AT117" s="91">
        <f t="shared" si="24"/>
        <v>0</v>
      </c>
      <c r="AU117" s="91">
        <f t="shared" si="25"/>
        <v>0</v>
      </c>
      <c r="AV117" s="100"/>
      <c r="AW117" s="106"/>
      <c r="AX117" s="106"/>
      <c r="AY117" s="106"/>
      <c r="AZ117" s="106"/>
      <c r="BA117" s="91">
        <f t="shared" si="26"/>
        <v>0</v>
      </c>
      <c r="BB117" s="106"/>
      <c r="BC117" s="107"/>
      <c r="BD117" s="77" t="str">
        <f t="shared" si="27"/>
        <v>正确</v>
      </c>
    </row>
    <row r="118" s="1" customFormat="1" ht="33" customHeight="1" spans="1:56">
      <c r="A118" s="59">
        <f t="shared" si="19"/>
        <v>114</v>
      </c>
      <c r="B118" s="60"/>
      <c r="C118" s="35"/>
      <c r="D118" s="61"/>
      <c r="E118" s="60"/>
      <c r="F118" s="44">
        <f t="shared" si="20"/>
        <v>30</v>
      </c>
      <c r="G118" s="53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78">
        <f t="shared" si="21"/>
        <v>0</v>
      </c>
      <c r="T118" s="86"/>
      <c r="U118" s="87"/>
      <c r="V118" s="81"/>
      <c r="W118" s="82"/>
      <c r="X118" s="82"/>
      <c r="Y118" s="82"/>
      <c r="Z118" s="82"/>
      <c r="AA118" s="82"/>
      <c r="AB118" s="90"/>
      <c r="AC118" s="91">
        <f t="shared" si="22"/>
        <v>0</v>
      </c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8">
        <f t="shared" si="23"/>
        <v>0</v>
      </c>
      <c r="AT118" s="91">
        <f t="shared" si="24"/>
        <v>0</v>
      </c>
      <c r="AU118" s="91">
        <f t="shared" si="25"/>
        <v>0</v>
      </c>
      <c r="AV118" s="100"/>
      <c r="AW118" s="106"/>
      <c r="AX118" s="106"/>
      <c r="AY118" s="106"/>
      <c r="AZ118" s="106"/>
      <c r="BA118" s="91">
        <f t="shared" si="26"/>
        <v>0</v>
      </c>
      <c r="BB118" s="106"/>
      <c r="BC118" s="107"/>
      <c r="BD118" s="77" t="str">
        <f t="shared" si="27"/>
        <v>正确</v>
      </c>
    </row>
    <row r="119" s="1" customFormat="1" ht="33" customHeight="1" spans="1:56">
      <c r="A119" s="59">
        <f t="shared" si="19"/>
        <v>115</v>
      </c>
      <c r="B119" s="60"/>
      <c r="C119" s="35"/>
      <c r="D119" s="61"/>
      <c r="E119" s="60"/>
      <c r="F119" s="44">
        <f t="shared" si="20"/>
        <v>30</v>
      </c>
      <c r="G119" s="53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78">
        <f t="shared" si="21"/>
        <v>0</v>
      </c>
      <c r="T119" s="86"/>
      <c r="U119" s="87"/>
      <c r="V119" s="81"/>
      <c r="W119" s="82"/>
      <c r="X119" s="82"/>
      <c r="Y119" s="82"/>
      <c r="Z119" s="82"/>
      <c r="AA119" s="82"/>
      <c r="AB119" s="90"/>
      <c r="AC119" s="91">
        <f t="shared" si="22"/>
        <v>0</v>
      </c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8">
        <f t="shared" si="23"/>
        <v>0</v>
      </c>
      <c r="AT119" s="91">
        <f t="shared" si="24"/>
        <v>0</v>
      </c>
      <c r="AU119" s="91">
        <f t="shared" si="25"/>
        <v>0</v>
      </c>
      <c r="AV119" s="100"/>
      <c r="AW119" s="106"/>
      <c r="AX119" s="106"/>
      <c r="AY119" s="106"/>
      <c r="AZ119" s="106"/>
      <c r="BA119" s="91">
        <f t="shared" si="26"/>
        <v>0</v>
      </c>
      <c r="BB119" s="106"/>
      <c r="BC119" s="107"/>
      <c r="BD119" s="77" t="str">
        <f t="shared" si="27"/>
        <v>正确</v>
      </c>
    </row>
    <row r="120" s="1" customFormat="1" ht="33" customHeight="1" spans="1:56">
      <c r="A120" s="59">
        <f t="shared" si="19"/>
        <v>116</v>
      </c>
      <c r="B120" s="60"/>
      <c r="C120" s="35"/>
      <c r="D120" s="61"/>
      <c r="E120" s="60"/>
      <c r="F120" s="44">
        <f t="shared" si="20"/>
        <v>30</v>
      </c>
      <c r="G120" s="53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78">
        <f t="shared" si="21"/>
        <v>0</v>
      </c>
      <c r="T120" s="86"/>
      <c r="U120" s="87"/>
      <c r="V120" s="81"/>
      <c r="W120" s="82"/>
      <c r="X120" s="82"/>
      <c r="Y120" s="82"/>
      <c r="Z120" s="82"/>
      <c r="AA120" s="82"/>
      <c r="AB120" s="90"/>
      <c r="AC120" s="91">
        <f t="shared" si="22"/>
        <v>0</v>
      </c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8">
        <f t="shared" si="23"/>
        <v>0</v>
      </c>
      <c r="AT120" s="91">
        <f t="shared" si="24"/>
        <v>0</v>
      </c>
      <c r="AU120" s="91">
        <f t="shared" si="25"/>
        <v>0</v>
      </c>
      <c r="AV120" s="100"/>
      <c r="AW120" s="106"/>
      <c r="AX120" s="106"/>
      <c r="AY120" s="106"/>
      <c r="AZ120" s="106"/>
      <c r="BA120" s="91">
        <f t="shared" si="26"/>
        <v>0</v>
      </c>
      <c r="BB120" s="106"/>
      <c r="BC120" s="107"/>
      <c r="BD120" s="77" t="str">
        <f t="shared" si="27"/>
        <v>正确</v>
      </c>
    </row>
    <row r="121" s="1" customFormat="1" ht="33" customHeight="1" spans="1:56">
      <c r="A121" s="59">
        <f t="shared" si="19"/>
        <v>117</v>
      </c>
      <c r="B121" s="60"/>
      <c r="C121" s="35"/>
      <c r="D121" s="61"/>
      <c r="E121" s="60"/>
      <c r="F121" s="44">
        <f t="shared" si="20"/>
        <v>30</v>
      </c>
      <c r="G121" s="53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78">
        <f t="shared" si="21"/>
        <v>0</v>
      </c>
      <c r="T121" s="86"/>
      <c r="U121" s="87"/>
      <c r="V121" s="81"/>
      <c r="W121" s="82"/>
      <c r="X121" s="82"/>
      <c r="Y121" s="82"/>
      <c r="Z121" s="82"/>
      <c r="AA121" s="82"/>
      <c r="AB121" s="90"/>
      <c r="AC121" s="91">
        <f t="shared" si="22"/>
        <v>0</v>
      </c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8">
        <f t="shared" si="23"/>
        <v>0</v>
      </c>
      <c r="AT121" s="91">
        <f t="shared" si="24"/>
        <v>0</v>
      </c>
      <c r="AU121" s="91">
        <f t="shared" si="25"/>
        <v>0</v>
      </c>
      <c r="AV121" s="100"/>
      <c r="AW121" s="106"/>
      <c r="AX121" s="106"/>
      <c r="AY121" s="106"/>
      <c r="AZ121" s="106"/>
      <c r="BA121" s="91">
        <f t="shared" si="26"/>
        <v>0</v>
      </c>
      <c r="BB121" s="106"/>
      <c r="BC121" s="107"/>
      <c r="BD121" s="77" t="str">
        <f t="shared" si="27"/>
        <v>正确</v>
      </c>
    </row>
    <row r="122" s="1" customFormat="1" ht="33" customHeight="1" spans="1:56">
      <c r="A122" s="59">
        <f t="shared" si="19"/>
        <v>118</v>
      </c>
      <c r="B122" s="60"/>
      <c r="C122" s="35"/>
      <c r="D122" s="61"/>
      <c r="E122" s="60"/>
      <c r="F122" s="44">
        <f t="shared" si="20"/>
        <v>30</v>
      </c>
      <c r="G122" s="53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78">
        <f t="shared" si="21"/>
        <v>0</v>
      </c>
      <c r="T122" s="86"/>
      <c r="U122" s="87"/>
      <c r="V122" s="81"/>
      <c r="W122" s="82"/>
      <c r="X122" s="82"/>
      <c r="Y122" s="82"/>
      <c r="Z122" s="82"/>
      <c r="AA122" s="82"/>
      <c r="AB122" s="90"/>
      <c r="AC122" s="91">
        <f t="shared" si="22"/>
        <v>0</v>
      </c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8">
        <f t="shared" si="23"/>
        <v>0</v>
      </c>
      <c r="AT122" s="91">
        <f t="shared" si="24"/>
        <v>0</v>
      </c>
      <c r="AU122" s="91">
        <f t="shared" si="25"/>
        <v>0</v>
      </c>
      <c r="AV122" s="100"/>
      <c r="AW122" s="106"/>
      <c r="AX122" s="106"/>
      <c r="AY122" s="106"/>
      <c r="AZ122" s="106"/>
      <c r="BA122" s="91">
        <f t="shared" si="26"/>
        <v>0</v>
      </c>
      <c r="BB122" s="106"/>
      <c r="BC122" s="107"/>
      <c r="BD122" s="77" t="str">
        <f t="shared" si="27"/>
        <v>正确</v>
      </c>
    </row>
    <row r="123" s="1" customFormat="1" ht="33" customHeight="1" spans="1:56">
      <c r="A123" s="59">
        <f t="shared" si="19"/>
        <v>119</v>
      </c>
      <c r="B123" s="60"/>
      <c r="C123" s="35"/>
      <c r="D123" s="61"/>
      <c r="E123" s="60"/>
      <c r="F123" s="44">
        <f t="shared" si="20"/>
        <v>30</v>
      </c>
      <c r="G123" s="53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78">
        <f t="shared" si="21"/>
        <v>0</v>
      </c>
      <c r="T123" s="86"/>
      <c r="U123" s="87"/>
      <c r="V123" s="81"/>
      <c r="W123" s="82"/>
      <c r="X123" s="82"/>
      <c r="Y123" s="82"/>
      <c r="Z123" s="82"/>
      <c r="AA123" s="82"/>
      <c r="AB123" s="90"/>
      <c r="AC123" s="91">
        <f t="shared" si="22"/>
        <v>0</v>
      </c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8">
        <f t="shared" si="23"/>
        <v>0</v>
      </c>
      <c r="AT123" s="91">
        <f t="shared" si="24"/>
        <v>0</v>
      </c>
      <c r="AU123" s="91">
        <f t="shared" si="25"/>
        <v>0</v>
      </c>
      <c r="AV123" s="100"/>
      <c r="AW123" s="106"/>
      <c r="AX123" s="106"/>
      <c r="AY123" s="106"/>
      <c r="AZ123" s="106"/>
      <c r="BA123" s="91">
        <f t="shared" si="26"/>
        <v>0</v>
      </c>
      <c r="BB123" s="106"/>
      <c r="BC123" s="107"/>
      <c r="BD123" s="77" t="str">
        <f t="shared" si="27"/>
        <v>正确</v>
      </c>
    </row>
    <row r="124" s="1" customFormat="1" ht="33" customHeight="1" spans="1:56">
      <c r="A124" s="59">
        <f t="shared" si="19"/>
        <v>120</v>
      </c>
      <c r="B124" s="60"/>
      <c r="C124" s="35"/>
      <c r="D124" s="61"/>
      <c r="E124" s="60"/>
      <c r="F124" s="44">
        <f t="shared" si="20"/>
        <v>30</v>
      </c>
      <c r="G124" s="53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78">
        <f t="shared" si="21"/>
        <v>0</v>
      </c>
      <c r="T124" s="86"/>
      <c r="U124" s="87"/>
      <c r="V124" s="81"/>
      <c r="W124" s="82"/>
      <c r="X124" s="82"/>
      <c r="Y124" s="82"/>
      <c r="Z124" s="82"/>
      <c r="AA124" s="82"/>
      <c r="AB124" s="90"/>
      <c r="AC124" s="91">
        <f t="shared" si="22"/>
        <v>0</v>
      </c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8">
        <f t="shared" si="23"/>
        <v>0</v>
      </c>
      <c r="AT124" s="91">
        <f t="shared" si="24"/>
        <v>0</v>
      </c>
      <c r="AU124" s="91">
        <f t="shared" si="25"/>
        <v>0</v>
      </c>
      <c r="AV124" s="100"/>
      <c r="AW124" s="106"/>
      <c r="AX124" s="106"/>
      <c r="AY124" s="106"/>
      <c r="AZ124" s="106"/>
      <c r="BA124" s="91">
        <f t="shared" si="26"/>
        <v>0</v>
      </c>
      <c r="BB124" s="106"/>
      <c r="BC124" s="107"/>
      <c r="BD124" s="77" t="str">
        <f t="shared" si="27"/>
        <v>正确</v>
      </c>
    </row>
    <row r="125" s="1" customFormat="1" ht="33" customHeight="1" spans="1:56">
      <c r="A125" s="59">
        <f t="shared" si="19"/>
        <v>121</v>
      </c>
      <c r="B125" s="60"/>
      <c r="C125" s="35"/>
      <c r="D125" s="61"/>
      <c r="E125" s="60"/>
      <c r="F125" s="44">
        <f t="shared" si="20"/>
        <v>30</v>
      </c>
      <c r="G125" s="53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78">
        <f t="shared" si="21"/>
        <v>0</v>
      </c>
      <c r="T125" s="86"/>
      <c r="U125" s="87"/>
      <c r="V125" s="81"/>
      <c r="W125" s="82"/>
      <c r="X125" s="82"/>
      <c r="Y125" s="82"/>
      <c r="Z125" s="82"/>
      <c r="AA125" s="82"/>
      <c r="AB125" s="90"/>
      <c r="AC125" s="91">
        <f t="shared" si="22"/>
        <v>0</v>
      </c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8">
        <f t="shared" si="23"/>
        <v>0</v>
      </c>
      <c r="AT125" s="91">
        <f t="shared" si="24"/>
        <v>0</v>
      </c>
      <c r="AU125" s="91">
        <f t="shared" si="25"/>
        <v>0</v>
      </c>
      <c r="AV125" s="100"/>
      <c r="AW125" s="106"/>
      <c r="AX125" s="106"/>
      <c r="AY125" s="106"/>
      <c r="AZ125" s="106"/>
      <c r="BA125" s="91">
        <f t="shared" si="26"/>
        <v>0</v>
      </c>
      <c r="BB125" s="106"/>
      <c r="BC125" s="107"/>
      <c r="BD125" s="77" t="str">
        <f t="shared" si="27"/>
        <v>正确</v>
      </c>
    </row>
    <row r="126" s="1" customFormat="1" ht="33" customHeight="1" spans="1:56">
      <c r="A126" s="59">
        <f t="shared" si="19"/>
        <v>122</v>
      </c>
      <c r="B126" s="60"/>
      <c r="C126" s="35"/>
      <c r="D126" s="61"/>
      <c r="E126" s="60"/>
      <c r="F126" s="44">
        <f t="shared" si="20"/>
        <v>30</v>
      </c>
      <c r="G126" s="53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78">
        <f t="shared" si="21"/>
        <v>0</v>
      </c>
      <c r="T126" s="86"/>
      <c r="U126" s="87"/>
      <c r="V126" s="81"/>
      <c r="W126" s="82"/>
      <c r="X126" s="82"/>
      <c r="Y126" s="82"/>
      <c r="Z126" s="82"/>
      <c r="AA126" s="82"/>
      <c r="AB126" s="90"/>
      <c r="AC126" s="91">
        <f t="shared" si="22"/>
        <v>0</v>
      </c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8">
        <f t="shared" si="23"/>
        <v>0</v>
      </c>
      <c r="AT126" s="91">
        <f t="shared" si="24"/>
        <v>0</v>
      </c>
      <c r="AU126" s="91">
        <f t="shared" si="25"/>
        <v>0</v>
      </c>
      <c r="AV126" s="100"/>
      <c r="AW126" s="106"/>
      <c r="AX126" s="106"/>
      <c r="AY126" s="106"/>
      <c r="AZ126" s="106"/>
      <c r="BA126" s="91">
        <f t="shared" si="26"/>
        <v>0</v>
      </c>
      <c r="BB126" s="106"/>
      <c r="BC126" s="107"/>
      <c r="BD126" s="77" t="str">
        <f t="shared" si="27"/>
        <v>正确</v>
      </c>
    </row>
    <row r="127" s="1" customFormat="1" ht="33" customHeight="1" spans="1:56">
      <c r="A127" s="59">
        <f t="shared" si="19"/>
        <v>123</v>
      </c>
      <c r="B127" s="60"/>
      <c r="C127" s="35"/>
      <c r="D127" s="61"/>
      <c r="E127" s="60"/>
      <c r="F127" s="44">
        <f t="shared" si="20"/>
        <v>30</v>
      </c>
      <c r="G127" s="53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78">
        <f t="shared" si="21"/>
        <v>0</v>
      </c>
      <c r="T127" s="86"/>
      <c r="U127" s="87"/>
      <c r="V127" s="81"/>
      <c r="W127" s="82"/>
      <c r="X127" s="82"/>
      <c r="Y127" s="82"/>
      <c r="Z127" s="82"/>
      <c r="AA127" s="82"/>
      <c r="AB127" s="90"/>
      <c r="AC127" s="91">
        <f t="shared" si="22"/>
        <v>0</v>
      </c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8">
        <f t="shared" si="23"/>
        <v>0</v>
      </c>
      <c r="AT127" s="91">
        <f t="shared" si="24"/>
        <v>0</v>
      </c>
      <c r="AU127" s="91">
        <f t="shared" si="25"/>
        <v>0</v>
      </c>
      <c r="AV127" s="100"/>
      <c r="AW127" s="106"/>
      <c r="AX127" s="106"/>
      <c r="AY127" s="106"/>
      <c r="AZ127" s="106"/>
      <c r="BA127" s="91">
        <f t="shared" si="26"/>
        <v>0</v>
      </c>
      <c r="BB127" s="106"/>
      <c r="BC127" s="107"/>
      <c r="BD127" s="77" t="str">
        <f t="shared" si="27"/>
        <v>正确</v>
      </c>
    </row>
    <row r="128" s="1" customFormat="1" ht="33" customHeight="1" spans="1:56">
      <c r="A128" s="59">
        <f t="shared" si="19"/>
        <v>124</v>
      </c>
      <c r="B128" s="60"/>
      <c r="C128" s="35"/>
      <c r="D128" s="61"/>
      <c r="E128" s="60"/>
      <c r="F128" s="44">
        <f t="shared" si="20"/>
        <v>30</v>
      </c>
      <c r="G128" s="53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78">
        <f t="shared" si="21"/>
        <v>0</v>
      </c>
      <c r="T128" s="86"/>
      <c r="U128" s="87"/>
      <c r="V128" s="81"/>
      <c r="W128" s="82"/>
      <c r="X128" s="82"/>
      <c r="Y128" s="82"/>
      <c r="Z128" s="82"/>
      <c r="AA128" s="82"/>
      <c r="AB128" s="90"/>
      <c r="AC128" s="91">
        <f t="shared" si="22"/>
        <v>0</v>
      </c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8">
        <f t="shared" si="23"/>
        <v>0</v>
      </c>
      <c r="AT128" s="91">
        <f t="shared" si="24"/>
        <v>0</v>
      </c>
      <c r="AU128" s="91">
        <f t="shared" si="25"/>
        <v>0</v>
      </c>
      <c r="AV128" s="100"/>
      <c r="AW128" s="106"/>
      <c r="AX128" s="106"/>
      <c r="AY128" s="106"/>
      <c r="AZ128" s="106"/>
      <c r="BA128" s="91">
        <f t="shared" si="26"/>
        <v>0</v>
      </c>
      <c r="BB128" s="106"/>
      <c r="BC128" s="107"/>
      <c r="BD128" s="77" t="str">
        <f t="shared" si="27"/>
        <v>正确</v>
      </c>
    </row>
    <row r="129" s="1" customFormat="1" ht="33" customHeight="1" spans="1:56">
      <c r="A129" s="59">
        <f t="shared" si="19"/>
        <v>125</v>
      </c>
      <c r="B129" s="60"/>
      <c r="C129" s="35"/>
      <c r="D129" s="61"/>
      <c r="E129" s="60"/>
      <c r="F129" s="44">
        <f t="shared" si="20"/>
        <v>30</v>
      </c>
      <c r="G129" s="53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78">
        <f t="shared" si="21"/>
        <v>0</v>
      </c>
      <c r="T129" s="86"/>
      <c r="U129" s="87"/>
      <c r="V129" s="81"/>
      <c r="W129" s="82"/>
      <c r="X129" s="82"/>
      <c r="Y129" s="82"/>
      <c r="Z129" s="82"/>
      <c r="AA129" s="82"/>
      <c r="AB129" s="90"/>
      <c r="AC129" s="91">
        <f t="shared" si="22"/>
        <v>0</v>
      </c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8">
        <f t="shared" si="23"/>
        <v>0</v>
      </c>
      <c r="AT129" s="91">
        <f t="shared" si="24"/>
        <v>0</v>
      </c>
      <c r="AU129" s="91">
        <f t="shared" si="25"/>
        <v>0</v>
      </c>
      <c r="AV129" s="100"/>
      <c r="AW129" s="106"/>
      <c r="AX129" s="106"/>
      <c r="AY129" s="106"/>
      <c r="AZ129" s="106"/>
      <c r="BA129" s="91">
        <f t="shared" si="26"/>
        <v>0</v>
      </c>
      <c r="BB129" s="106"/>
      <c r="BC129" s="107"/>
      <c r="BD129" s="77" t="str">
        <f t="shared" si="27"/>
        <v>正确</v>
      </c>
    </row>
    <row r="130" s="1" customFormat="1" ht="33" customHeight="1" spans="1:56">
      <c r="A130" s="59">
        <f t="shared" si="19"/>
        <v>126</v>
      </c>
      <c r="B130" s="60"/>
      <c r="C130" s="35"/>
      <c r="D130" s="61"/>
      <c r="E130" s="60"/>
      <c r="F130" s="44">
        <f t="shared" si="20"/>
        <v>30</v>
      </c>
      <c r="G130" s="53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78">
        <f t="shared" si="21"/>
        <v>0</v>
      </c>
      <c r="T130" s="86"/>
      <c r="U130" s="87"/>
      <c r="V130" s="81"/>
      <c r="W130" s="82"/>
      <c r="X130" s="82"/>
      <c r="Y130" s="82"/>
      <c r="Z130" s="82"/>
      <c r="AA130" s="82"/>
      <c r="AB130" s="90"/>
      <c r="AC130" s="91">
        <f t="shared" si="22"/>
        <v>0</v>
      </c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8">
        <f t="shared" si="23"/>
        <v>0</v>
      </c>
      <c r="AT130" s="91">
        <f t="shared" si="24"/>
        <v>0</v>
      </c>
      <c r="AU130" s="91">
        <f t="shared" si="25"/>
        <v>0</v>
      </c>
      <c r="AV130" s="100"/>
      <c r="AW130" s="106"/>
      <c r="AX130" s="106"/>
      <c r="AY130" s="106"/>
      <c r="AZ130" s="106"/>
      <c r="BA130" s="91">
        <f t="shared" si="26"/>
        <v>0</v>
      </c>
      <c r="BB130" s="106"/>
      <c r="BC130" s="107"/>
      <c r="BD130" s="77" t="str">
        <f t="shared" si="27"/>
        <v>正确</v>
      </c>
    </row>
    <row r="131" s="1" customFormat="1" ht="33" customHeight="1" spans="1:56">
      <c r="A131" s="59">
        <f t="shared" si="19"/>
        <v>127</v>
      </c>
      <c r="B131" s="60"/>
      <c r="C131" s="35"/>
      <c r="D131" s="61"/>
      <c r="E131" s="60"/>
      <c r="F131" s="44">
        <f t="shared" si="20"/>
        <v>30</v>
      </c>
      <c r="G131" s="53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78">
        <f t="shared" si="21"/>
        <v>0</v>
      </c>
      <c r="T131" s="86"/>
      <c r="U131" s="87"/>
      <c r="V131" s="81"/>
      <c r="W131" s="82"/>
      <c r="X131" s="82"/>
      <c r="Y131" s="82"/>
      <c r="Z131" s="82"/>
      <c r="AA131" s="82"/>
      <c r="AB131" s="90"/>
      <c r="AC131" s="91">
        <f t="shared" si="22"/>
        <v>0</v>
      </c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8">
        <f t="shared" si="23"/>
        <v>0</v>
      </c>
      <c r="AT131" s="91">
        <f t="shared" si="24"/>
        <v>0</v>
      </c>
      <c r="AU131" s="91">
        <f t="shared" si="25"/>
        <v>0</v>
      </c>
      <c r="AV131" s="100"/>
      <c r="AW131" s="106"/>
      <c r="AX131" s="106"/>
      <c r="AY131" s="106"/>
      <c r="AZ131" s="106"/>
      <c r="BA131" s="91">
        <f t="shared" si="26"/>
        <v>0</v>
      </c>
      <c r="BB131" s="106"/>
      <c r="BC131" s="107"/>
      <c r="BD131" s="77" t="str">
        <f t="shared" si="27"/>
        <v>正确</v>
      </c>
    </row>
    <row r="132" s="1" customFormat="1" ht="33" customHeight="1" spans="1:56">
      <c r="A132" s="59">
        <f t="shared" si="19"/>
        <v>128</v>
      </c>
      <c r="B132" s="60"/>
      <c r="C132" s="35"/>
      <c r="D132" s="61"/>
      <c r="E132" s="60"/>
      <c r="F132" s="44">
        <f t="shared" si="20"/>
        <v>30</v>
      </c>
      <c r="G132" s="53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78">
        <f t="shared" si="21"/>
        <v>0</v>
      </c>
      <c r="T132" s="86"/>
      <c r="U132" s="87"/>
      <c r="V132" s="81"/>
      <c r="W132" s="82"/>
      <c r="X132" s="82"/>
      <c r="Y132" s="82"/>
      <c r="Z132" s="82"/>
      <c r="AA132" s="82"/>
      <c r="AB132" s="90"/>
      <c r="AC132" s="91">
        <f t="shared" si="22"/>
        <v>0</v>
      </c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8">
        <f t="shared" si="23"/>
        <v>0</v>
      </c>
      <c r="AT132" s="91">
        <f t="shared" si="24"/>
        <v>0</v>
      </c>
      <c r="AU132" s="91">
        <f t="shared" si="25"/>
        <v>0</v>
      </c>
      <c r="AV132" s="100"/>
      <c r="AW132" s="106"/>
      <c r="AX132" s="106"/>
      <c r="AY132" s="106"/>
      <c r="AZ132" s="106"/>
      <c r="BA132" s="91">
        <f t="shared" si="26"/>
        <v>0</v>
      </c>
      <c r="BB132" s="106"/>
      <c r="BC132" s="107"/>
      <c r="BD132" s="77" t="str">
        <f t="shared" si="27"/>
        <v>正确</v>
      </c>
    </row>
    <row r="133" s="1" customFormat="1" ht="33" customHeight="1" spans="1:56">
      <c r="A133" s="59">
        <f t="shared" ref="A133:A164" si="28">ROW()-4</f>
        <v>129</v>
      </c>
      <c r="B133" s="60"/>
      <c r="C133" s="35"/>
      <c r="D133" s="61"/>
      <c r="E133" s="60"/>
      <c r="F133" s="44">
        <f t="shared" ref="F133:F164" si="29">IF($C$2-D133+1&lt;$E$2,$C$2-D133+1,$E$2)</f>
        <v>30</v>
      </c>
      <c r="G133" s="53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78">
        <f t="shared" ref="S133:S164" si="30">P133+Q133-R133</f>
        <v>0</v>
      </c>
      <c r="T133" s="86"/>
      <c r="U133" s="87"/>
      <c r="V133" s="81"/>
      <c r="W133" s="82"/>
      <c r="X133" s="82"/>
      <c r="Y133" s="82"/>
      <c r="Z133" s="82"/>
      <c r="AA133" s="82"/>
      <c r="AB133" s="90"/>
      <c r="AC133" s="91">
        <f t="shared" ref="AC133:AC164" si="31">IF(G133="是",30,0)</f>
        <v>0</v>
      </c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8">
        <f t="shared" ref="AS133:AS164" si="32">IFERROR(U133/$E$2*2*H133+I133*2,0)</f>
        <v>0</v>
      </c>
      <c r="AT133" s="91">
        <f t="shared" ref="AT133:AT164" si="33">IFERROR(U133/$E$2*(J133+K133*0.2+L133+M133*0.5),0)</f>
        <v>0</v>
      </c>
      <c r="AU133" s="91">
        <f t="shared" ref="AU133:AU164" si="34">ROUND(SUM(V133:AP133)-SUM(AQ133:AT133),2)</f>
        <v>0</v>
      </c>
      <c r="AV133" s="100"/>
      <c r="AW133" s="106"/>
      <c r="AX133" s="106"/>
      <c r="AY133" s="106"/>
      <c r="AZ133" s="106"/>
      <c r="BA133" s="91">
        <f t="shared" ref="BA133:BA164" si="35">ROUND(AU133-SUM(AV133:AZ133),2)</f>
        <v>0</v>
      </c>
      <c r="BB133" s="106"/>
      <c r="BC133" s="107"/>
      <c r="BD133" s="77" t="str">
        <f t="shared" ref="BD133:BD164" si="36">IF(U133-SUM(V133:AB133)=0,"正确","错误")</f>
        <v>正确</v>
      </c>
    </row>
    <row r="134" s="1" customFormat="1" ht="33" customHeight="1" spans="1:56">
      <c r="A134" s="59">
        <f t="shared" si="28"/>
        <v>130</v>
      </c>
      <c r="B134" s="60"/>
      <c r="C134" s="35"/>
      <c r="D134" s="61"/>
      <c r="E134" s="60"/>
      <c r="F134" s="44">
        <f t="shared" si="29"/>
        <v>30</v>
      </c>
      <c r="G134" s="53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78">
        <f t="shared" si="30"/>
        <v>0</v>
      </c>
      <c r="T134" s="86"/>
      <c r="U134" s="87"/>
      <c r="V134" s="81"/>
      <c r="W134" s="82"/>
      <c r="X134" s="82"/>
      <c r="Y134" s="82"/>
      <c r="Z134" s="82"/>
      <c r="AA134" s="82"/>
      <c r="AB134" s="90"/>
      <c r="AC134" s="91">
        <f t="shared" si="31"/>
        <v>0</v>
      </c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8">
        <f t="shared" si="32"/>
        <v>0</v>
      </c>
      <c r="AT134" s="91">
        <f t="shared" si="33"/>
        <v>0</v>
      </c>
      <c r="AU134" s="91">
        <f t="shared" si="34"/>
        <v>0</v>
      </c>
      <c r="AV134" s="100"/>
      <c r="AW134" s="106"/>
      <c r="AX134" s="106"/>
      <c r="AY134" s="106"/>
      <c r="AZ134" s="106"/>
      <c r="BA134" s="91">
        <f t="shared" si="35"/>
        <v>0</v>
      </c>
      <c r="BB134" s="106"/>
      <c r="BC134" s="107"/>
      <c r="BD134" s="77" t="str">
        <f t="shared" si="36"/>
        <v>正确</v>
      </c>
    </row>
    <row r="135" s="1" customFormat="1" ht="33" customHeight="1" spans="1:56">
      <c r="A135" s="59">
        <f t="shared" si="28"/>
        <v>131</v>
      </c>
      <c r="B135" s="60"/>
      <c r="C135" s="35"/>
      <c r="D135" s="61"/>
      <c r="E135" s="60"/>
      <c r="F135" s="44">
        <f t="shared" si="29"/>
        <v>30</v>
      </c>
      <c r="G135" s="53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78">
        <f t="shared" si="30"/>
        <v>0</v>
      </c>
      <c r="T135" s="86"/>
      <c r="U135" s="87"/>
      <c r="V135" s="81"/>
      <c r="W135" s="82"/>
      <c r="X135" s="82"/>
      <c r="Y135" s="82"/>
      <c r="Z135" s="82"/>
      <c r="AA135" s="82"/>
      <c r="AB135" s="90"/>
      <c r="AC135" s="91">
        <f t="shared" si="31"/>
        <v>0</v>
      </c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8">
        <f t="shared" si="32"/>
        <v>0</v>
      </c>
      <c r="AT135" s="91">
        <f t="shared" si="33"/>
        <v>0</v>
      </c>
      <c r="AU135" s="91">
        <f t="shared" si="34"/>
        <v>0</v>
      </c>
      <c r="AV135" s="100"/>
      <c r="AW135" s="106"/>
      <c r="AX135" s="106"/>
      <c r="AY135" s="106"/>
      <c r="AZ135" s="106"/>
      <c r="BA135" s="91">
        <f t="shared" si="35"/>
        <v>0</v>
      </c>
      <c r="BB135" s="106"/>
      <c r="BC135" s="107"/>
      <c r="BD135" s="77" t="str">
        <f t="shared" si="36"/>
        <v>正确</v>
      </c>
    </row>
    <row r="136" s="1" customFormat="1" ht="33" customHeight="1" spans="1:56">
      <c r="A136" s="59">
        <f t="shared" si="28"/>
        <v>132</v>
      </c>
      <c r="B136" s="60"/>
      <c r="C136" s="35"/>
      <c r="D136" s="61"/>
      <c r="E136" s="60"/>
      <c r="F136" s="44">
        <f t="shared" si="29"/>
        <v>30</v>
      </c>
      <c r="G136" s="53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78">
        <f t="shared" si="30"/>
        <v>0</v>
      </c>
      <c r="T136" s="86"/>
      <c r="U136" s="87"/>
      <c r="V136" s="81"/>
      <c r="W136" s="82"/>
      <c r="X136" s="82"/>
      <c r="Y136" s="82"/>
      <c r="Z136" s="82"/>
      <c r="AA136" s="82"/>
      <c r="AB136" s="90"/>
      <c r="AC136" s="91">
        <f t="shared" si="31"/>
        <v>0</v>
      </c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8">
        <f t="shared" si="32"/>
        <v>0</v>
      </c>
      <c r="AT136" s="91">
        <f t="shared" si="33"/>
        <v>0</v>
      </c>
      <c r="AU136" s="91">
        <f t="shared" si="34"/>
        <v>0</v>
      </c>
      <c r="AV136" s="100"/>
      <c r="AW136" s="106"/>
      <c r="AX136" s="106"/>
      <c r="AY136" s="106"/>
      <c r="AZ136" s="106"/>
      <c r="BA136" s="91">
        <f t="shared" si="35"/>
        <v>0</v>
      </c>
      <c r="BB136" s="106"/>
      <c r="BC136" s="107"/>
      <c r="BD136" s="77" t="str">
        <f t="shared" si="36"/>
        <v>正确</v>
      </c>
    </row>
    <row r="137" s="1" customFormat="1" ht="33" customHeight="1" spans="1:56">
      <c r="A137" s="59">
        <f t="shared" si="28"/>
        <v>133</v>
      </c>
      <c r="B137" s="60"/>
      <c r="C137" s="35"/>
      <c r="D137" s="61"/>
      <c r="E137" s="60"/>
      <c r="F137" s="44">
        <f t="shared" si="29"/>
        <v>30</v>
      </c>
      <c r="G137" s="53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78">
        <f t="shared" si="30"/>
        <v>0</v>
      </c>
      <c r="T137" s="86"/>
      <c r="U137" s="87"/>
      <c r="V137" s="81"/>
      <c r="W137" s="82"/>
      <c r="X137" s="82"/>
      <c r="Y137" s="82"/>
      <c r="Z137" s="82"/>
      <c r="AA137" s="82"/>
      <c r="AB137" s="90"/>
      <c r="AC137" s="91">
        <f t="shared" si="31"/>
        <v>0</v>
      </c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8">
        <f t="shared" si="32"/>
        <v>0</v>
      </c>
      <c r="AT137" s="91">
        <f t="shared" si="33"/>
        <v>0</v>
      </c>
      <c r="AU137" s="91">
        <f t="shared" si="34"/>
        <v>0</v>
      </c>
      <c r="AV137" s="100"/>
      <c r="AW137" s="106"/>
      <c r="AX137" s="106"/>
      <c r="AY137" s="106"/>
      <c r="AZ137" s="106"/>
      <c r="BA137" s="91">
        <f t="shared" si="35"/>
        <v>0</v>
      </c>
      <c r="BB137" s="106"/>
      <c r="BC137" s="107"/>
      <c r="BD137" s="77" t="str">
        <f t="shared" si="36"/>
        <v>正确</v>
      </c>
    </row>
    <row r="138" s="1" customFormat="1" ht="33" customHeight="1" spans="1:56">
      <c r="A138" s="59">
        <f t="shared" si="28"/>
        <v>134</v>
      </c>
      <c r="B138" s="60"/>
      <c r="C138" s="35"/>
      <c r="D138" s="61"/>
      <c r="E138" s="60"/>
      <c r="F138" s="44">
        <f t="shared" si="29"/>
        <v>30</v>
      </c>
      <c r="G138" s="53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78">
        <f t="shared" si="30"/>
        <v>0</v>
      </c>
      <c r="T138" s="86"/>
      <c r="U138" s="87"/>
      <c r="V138" s="81"/>
      <c r="W138" s="82"/>
      <c r="X138" s="82"/>
      <c r="Y138" s="82"/>
      <c r="Z138" s="82"/>
      <c r="AA138" s="82"/>
      <c r="AB138" s="90"/>
      <c r="AC138" s="91">
        <f t="shared" si="31"/>
        <v>0</v>
      </c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8">
        <f t="shared" si="32"/>
        <v>0</v>
      </c>
      <c r="AT138" s="91">
        <f t="shared" si="33"/>
        <v>0</v>
      </c>
      <c r="AU138" s="91">
        <f t="shared" si="34"/>
        <v>0</v>
      </c>
      <c r="AV138" s="100"/>
      <c r="AW138" s="106"/>
      <c r="AX138" s="106"/>
      <c r="AY138" s="106"/>
      <c r="AZ138" s="106"/>
      <c r="BA138" s="91">
        <f t="shared" si="35"/>
        <v>0</v>
      </c>
      <c r="BB138" s="106"/>
      <c r="BC138" s="107"/>
      <c r="BD138" s="77" t="str">
        <f t="shared" si="36"/>
        <v>正确</v>
      </c>
    </row>
    <row r="139" s="1" customFormat="1" ht="33" customHeight="1" spans="1:56">
      <c r="A139" s="59">
        <f t="shared" si="28"/>
        <v>135</v>
      </c>
      <c r="B139" s="60"/>
      <c r="C139" s="35"/>
      <c r="D139" s="61"/>
      <c r="E139" s="60"/>
      <c r="F139" s="44">
        <f t="shared" si="29"/>
        <v>30</v>
      </c>
      <c r="G139" s="53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78">
        <f t="shared" si="30"/>
        <v>0</v>
      </c>
      <c r="T139" s="86"/>
      <c r="U139" s="87"/>
      <c r="V139" s="81"/>
      <c r="W139" s="82"/>
      <c r="X139" s="82"/>
      <c r="Y139" s="82"/>
      <c r="Z139" s="82"/>
      <c r="AA139" s="82"/>
      <c r="AB139" s="90"/>
      <c r="AC139" s="91">
        <f t="shared" si="31"/>
        <v>0</v>
      </c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8">
        <f t="shared" si="32"/>
        <v>0</v>
      </c>
      <c r="AT139" s="91">
        <f t="shared" si="33"/>
        <v>0</v>
      </c>
      <c r="AU139" s="91">
        <f t="shared" si="34"/>
        <v>0</v>
      </c>
      <c r="AV139" s="100"/>
      <c r="AW139" s="106"/>
      <c r="AX139" s="106"/>
      <c r="AY139" s="106"/>
      <c r="AZ139" s="106"/>
      <c r="BA139" s="91">
        <f t="shared" si="35"/>
        <v>0</v>
      </c>
      <c r="BB139" s="106"/>
      <c r="BC139" s="107"/>
      <c r="BD139" s="77" t="str">
        <f t="shared" si="36"/>
        <v>正确</v>
      </c>
    </row>
    <row r="140" s="1" customFormat="1" ht="33" customHeight="1" spans="1:56">
      <c r="A140" s="59">
        <f t="shared" si="28"/>
        <v>136</v>
      </c>
      <c r="B140" s="60"/>
      <c r="C140" s="35"/>
      <c r="D140" s="61"/>
      <c r="E140" s="60"/>
      <c r="F140" s="44">
        <f t="shared" si="29"/>
        <v>30</v>
      </c>
      <c r="G140" s="53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78">
        <f t="shared" si="30"/>
        <v>0</v>
      </c>
      <c r="T140" s="86"/>
      <c r="U140" s="87"/>
      <c r="V140" s="81"/>
      <c r="W140" s="82"/>
      <c r="X140" s="82"/>
      <c r="Y140" s="82"/>
      <c r="Z140" s="82"/>
      <c r="AA140" s="82"/>
      <c r="AB140" s="90"/>
      <c r="AC140" s="91">
        <f t="shared" si="31"/>
        <v>0</v>
      </c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8">
        <f t="shared" si="32"/>
        <v>0</v>
      </c>
      <c r="AT140" s="91">
        <f t="shared" si="33"/>
        <v>0</v>
      </c>
      <c r="AU140" s="91">
        <f t="shared" si="34"/>
        <v>0</v>
      </c>
      <c r="AV140" s="100"/>
      <c r="AW140" s="106"/>
      <c r="AX140" s="106"/>
      <c r="AY140" s="106"/>
      <c r="AZ140" s="106"/>
      <c r="BA140" s="91">
        <f t="shared" si="35"/>
        <v>0</v>
      </c>
      <c r="BB140" s="106"/>
      <c r="BC140" s="107"/>
      <c r="BD140" s="77" t="str">
        <f t="shared" si="36"/>
        <v>正确</v>
      </c>
    </row>
    <row r="141" s="1" customFormat="1" ht="33" customHeight="1" spans="1:56">
      <c r="A141" s="59">
        <f t="shared" si="28"/>
        <v>137</v>
      </c>
      <c r="B141" s="60"/>
      <c r="C141" s="35"/>
      <c r="D141" s="61"/>
      <c r="E141" s="60"/>
      <c r="F141" s="44">
        <f t="shared" si="29"/>
        <v>30</v>
      </c>
      <c r="G141" s="53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78">
        <f t="shared" si="30"/>
        <v>0</v>
      </c>
      <c r="T141" s="86"/>
      <c r="U141" s="87"/>
      <c r="V141" s="81"/>
      <c r="W141" s="82"/>
      <c r="X141" s="82"/>
      <c r="Y141" s="82"/>
      <c r="Z141" s="82"/>
      <c r="AA141" s="82"/>
      <c r="AB141" s="90"/>
      <c r="AC141" s="91">
        <f t="shared" si="31"/>
        <v>0</v>
      </c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8">
        <f t="shared" si="32"/>
        <v>0</v>
      </c>
      <c r="AT141" s="91">
        <f t="shared" si="33"/>
        <v>0</v>
      </c>
      <c r="AU141" s="91">
        <f t="shared" si="34"/>
        <v>0</v>
      </c>
      <c r="AV141" s="100"/>
      <c r="AW141" s="106"/>
      <c r="AX141" s="106"/>
      <c r="AY141" s="106"/>
      <c r="AZ141" s="106"/>
      <c r="BA141" s="91">
        <f t="shared" si="35"/>
        <v>0</v>
      </c>
      <c r="BB141" s="106"/>
      <c r="BC141" s="107"/>
      <c r="BD141" s="77" t="str">
        <f t="shared" si="36"/>
        <v>正确</v>
      </c>
    </row>
    <row r="142" s="1" customFormat="1" ht="33" customHeight="1" spans="1:56">
      <c r="A142" s="59">
        <f t="shared" si="28"/>
        <v>138</v>
      </c>
      <c r="B142" s="60"/>
      <c r="C142" s="35"/>
      <c r="D142" s="61"/>
      <c r="E142" s="60"/>
      <c r="F142" s="44">
        <f t="shared" si="29"/>
        <v>30</v>
      </c>
      <c r="G142" s="53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78">
        <f t="shared" si="30"/>
        <v>0</v>
      </c>
      <c r="T142" s="86"/>
      <c r="U142" s="87"/>
      <c r="V142" s="81"/>
      <c r="W142" s="82"/>
      <c r="X142" s="82"/>
      <c r="Y142" s="82"/>
      <c r="Z142" s="82"/>
      <c r="AA142" s="82"/>
      <c r="AB142" s="90"/>
      <c r="AC142" s="91">
        <f t="shared" si="31"/>
        <v>0</v>
      </c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8">
        <f t="shared" si="32"/>
        <v>0</v>
      </c>
      <c r="AT142" s="91">
        <f t="shared" si="33"/>
        <v>0</v>
      </c>
      <c r="AU142" s="91">
        <f t="shared" si="34"/>
        <v>0</v>
      </c>
      <c r="AV142" s="100"/>
      <c r="AW142" s="106"/>
      <c r="AX142" s="106"/>
      <c r="AY142" s="106"/>
      <c r="AZ142" s="106"/>
      <c r="BA142" s="91">
        <f t="shared" si="35"/>
        <v>0</v>
      </c>
      <c r="BB142" s="106"/>
      <c r="BC142" s="107"/>
      <c r="BD142" s="77" t="str">
        <f t="shared" si="36"/>
        <v>正确</v>
      </c>
    </row>
    <row r="143" s="1" customFormat="1" ht="33" customHeight="1" spans="1:56">
      <c r="A143" s="59">
        <f t="shared" si="28"/>
        <v>139</v>
      </c>
      <c r="B143" s="60"/>
      <c r="C143" s="35"/>
      <c r="D143" s="61"/>
      <c r="E143" s="60"/>
      <c r="F143" s="44">
        <f t="shared" si="29"/>
        <v>30</v>
      </c>
      <c r="G143" s="53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78">
        <f t="shared" si="30"/>
        <v>0</v>
      </c>
      <c r="T143" s="86"/>
      <c r="U143" s="87"/>
      <c r="V143" s="81"/>
      <c r="W143" s="82"/>
      <c r="X143" s="82"/>
      <c r="Y143" s="82"/>
      <c r="Z143" s="82"/>
      <c r="AA143" s="82"/>
      <c r="AB143" s="90"/>
      <c r="AC143" s="91">
        <f t="shared" si="31"/>
        <v>0</v>
      </c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8">
        <f t="shared" si="32"/>
        <v>0</v>
      </c>
      <c r="AT143" s="91">
        <f t="shared" si="33"/>
        <v>0</v>
      </c>
      <c r="AU143" s="91">
        <f t="shared" si="34"/>
        <v>0</v>
      </c>
      <c r="AV143" s="100"/>
      <c r="AW143" s="106"/>
      <c r="AX143" s="106"/>
      <c r="AY143" s="106"/>
      <c r="AZ143" s="106"/>
      <c r="BA143" s="91">
        <f t="shared" si="35"/>
        <v>0</v>
      </c>
      <c r="BB143" s="106"/>
      <c r="BC143" s="107"/>
      <c r="BD143" s="77" t="str">
        <f t="shared" si="36"/>
        <v>正确</v>
      </c>
    </row>
    <row r="144" s="1" customFormat="1" ht="33" customHeight="1" spans="1:56">
      <c r="A144" s="59">
        <f t="shared" si="28"/>
        <v>140</v>
      </c>
      <c r="B144" s="60"/>
      <c r="C144" s="35"/>
      <c r="D144" s="61"/>
      <c r="E144" s="60"/>
      <c r="F144" s="44">
        <f t="shared" si="29"/>
        <v>30</v>
      </c>
      <c r="G144" s="53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78">
        <f t="shared" si="30"/>
        <v>0</v>
      </c>
      <c r="T144" s="86"/>
      <c r="U144" s="87"/>
      <c r="V144" s="81"/>
      <c r="W144" s="82"/>
      <c r="X144" s="82"/>
      <c r="Y144" s="82"/>
      <c r="Z144" s="82"/>
      <c r="AA144" s="82"/>
      <c r="AB144" s="90"/>
      <c r="AC144" s="91">
        <f t="shared" si="31"/>
        <v>0</v>
      </c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8">
        <f t="shared" si="32"/>
        <v>0</v>
      </c>
      <c r="AT144" s="91">
        <f t="shared" si="33"/>
        <v>0</v>
      </c>
      <c r="AU144" s="91">
        <f t="shared" si="34"/>
        <v>0</v>
      </c>
      <c r="AV144" s="100"/>
      <c r="AW144" s="106"/>
      <c r="AX144" s="106"/>
      <c r="AY144" s="106"/>
      <c r="AZ144" s="106"/>
      <c r="BA144" s="91">
        <f t="shared" si="35"/>
        <v>0</v>
      </c>
      <c r="BB144" s="106"/>
      <c r="BC144" s="107"/>
      <c r="BD144" s="77" t="str">
        <f t="shared" si="36"/>
        <v>正确</v>
      </c>
    </row>
    <row r="145" s="1" customFormat="1" ht="33" customHeight="1" spans="1:56">
      <c r="A145" s="59">
        <f t="shared" si="28"/>
        <v>141</v>
      </c>
      <c r="B145" s="60"/>
      <c r="C145" s="35"/>
      <c r="D145" s="61"/>
      <c r="E145" s="60"/>
      <c r="F145" s="44">
        <f t="shared" si="29"/>
        <v>30</v>
      </c>
      <c r="G145" s="53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78">
        <f t="shared" si="30"/>
        <v>0</v>
      </c>
      <c r="T145" s="86"/>
      <c r="U145" s="87"/>
      <c r="V145" s="81"/>
      <c r="W145" s="82"/>
      <c r="X145" s="82"/>
      <c r="Y145" s="82"/>
      <c r="Z145" s="82"/>
      <c r="AA145" s="82"/>
      <c r="AB145" s="90"/>
      <c r="AC145" s="91">
        <f t="shared" si="31"/>
        <v>0</v>
      </c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8">
        <f t="shared" si="32"/>
        <v>0</v>
      </c>
      <c r="AT145" s="91">
        <f t="shared" si="33"/>
        <v>0</v>
      </c>
      <c r="AU145" s="91">
        <f t="shared" si="34"/>
        <v>0</v>
      </c>
      <c r="AV145" s="100"/>
      <c r="AW145" s="106"/>
      <c r="AX145" s="106"/>
      <c r="AY145" s="106"/>
      <c r="AZ145" s="106"/>
      <c r="BA145" s="91">
        <f t="shared" si="35"/>
        <v>0</v>
      </c>
      <c r="BB145" s="106"/>
      <c r="BC145" s="107"/>
      <c r="BD145" s="77" t="str">
        <f t="shared" si="36"/>
        <v>正确</v>
      </c>
    </row>
    <row r="146" s="1" customFormat="1" ht="33" customHeight="1" spans="1:56">
      <c r="A146" s="59">
        <f t="shared" si="28"/>
        <v>142</v>
      </c>
      <c r="B146" s="60"/>
      <c r="C146" s="35"/>
      <c r="D146" s="61"/>
      <c r="E146" s="60"/>
      <c r="F146" s="44">
        <f t="shared" si="29"/>
        <v>30</v>
      </c>
      <c r="G146" s="53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78">
        <f t="shared" si="30"/>
        <v>0</v>
      </c>
      <c r="T146" s="86"/>
      <c r="U146" s="87"/>
      <c r="V146" s="81"/>
      <c r="W146" s="82"/>
      <c r="X146" s="82"/>
      <c r="Y146" s="82"/>
      <c r="Z146" s="82"/>
      <c r="AA146" s="82"/>
      <c r="AB146" s="90"/>
      <c r="AC146" s="91">
        <f t="shared" si="31"/>
        <v>0</v>
      </c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8">
        <f t="shared" si="32"/>
        <v>0</v>
      </c>
      <c r="AT146" s="91">
        <f t="shared" si="33"/>
        <v>0</v>
      </c>
      <c r="AU146" s="91">
        <f t="shared" si="34"/>
        <v>0</v>
      </c>
      <c r="AV146" s="100"/>
      <c r="AW146" s="106"/>
      <c r="AX146" s="106"/>
      <c r="AY146" s="106"/>
      <c r="AZ146" s="106"/>
      <c r="BA146" s="91">
        <f t="shared" si="35"/>
        <v>0</v>
      </c>
      <c r="BB146" s="106"/>
      <c r="BC146" s="107"/>
      <c r="BD146" s="77" t="str">
        <f t="shared" si="36"/>
        <v>正确</v>
      </c>
    </row>
    <row r="147" s="1" customFormat="1" ht="33" customHeight="1" spans="1:56">
      <c r="A147" s="59">
        <f t="shared" si="28"/>
        <v>143</v>
      </c>
      <c r="B147" s="60"/>
      <c r="C147" s="35"/>
      <c r="D147" s="61"/>
      <c r="E147" s="60"/>
      <c r="F147" s="44">
        <f t="shared" si="29"/>
        <v>30</v>
      </c>
      <c r="G147" s="53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78">
        <f t="shared" si="30"/>
        <v>0</v>
      </c>
      <c r="T147" s="86"/>
      <c r="U147" s="87"/>
      <c r="V147" s="81"/>
      <c r="W147" s="82"/>
      <c r="X147" s="82"/>
      <c r="Y147" s="82"/>
      <c r="Z147" s="82"/>
      <c r="AA147" s="82"/>
      <c r="AB147" s="90"/>
      <c r="AC147" s="91">
        <f t="shared" si="31"/>
        <v>0</v>
      </c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8">
        <f t="shared" si="32"/>
        <v>0</v>
      </c>
      <c r="AT147" s="91">
        <f t="shared" si="33"/>
        <v>0</v>
      </c>
      <c r="AU147" s="91">
        <f t="shared" si="34"/>
        <v>0</v>
      </c>
      <c r="AV147" s="100"/>
      <c r="AW147" s="106"/>
      <c r="AX147" s="106"/>
      <c r="AY147" s="106"/>
      <c r="AZ147" s="106"/>
      <c r="BA147" s="91">
        <f t="shared" si="35"/>
        <v>0</v>
      </c>
      <c r="BB147" s="106"/>
      <c r="BC147" s="107"/>
      <c r="BD147" s="77" t="str">
        <f t="shared" si="36"/>
        <v>正确</v>
      </c>
    </row>
    <row r="148" s="1" customFormat="1" ht="33" customHeight="1" spans="1:56">
      <c r="A148" s="59">
        <f t="shared" si="28"/>
        <v>144</v>
      </c>
      <c r="B148" s="60"/>
      <c r="C148" s="35"/>
      <c r="D148" s="61"/>
      <c r="E148" s="60"/>
      <c r="F148" s="44">
        <f t="shared" si="29"/>
        <v>30</v>
      </c>
      <c r="G148" s="53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78">
        <f t="shared" si="30"/>
        <v>0</v>
      </c>
      <c r="T148" s="86"/>
      <c r="U148" s="87"/>
      <c r="V148" s="81"/>
      <c r="W148" s="82"/>
      <c r="X148" s="82"/>
      <c r="Y148" s="82"/>
      <c r="Z148" s="82"/>
      <c r="AA148" s="82"/>
      <c r="AB148" s="90"/>
      <c r="AC148" s="91">
        <f t="shared" si="31"/>
        <v>0</v>
      </c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8">
        <f t="shared" si="32"/>
        <v>0</v>
      </c>
      <c r="AT148" s="91">
        <f t="shared" si="33"/>
        <v>0</v>
      </c>
      <c r="AU148" s="91">
        <f t="shared" si="34"/>
        <v>0</v>
      </c>
      <c r="AV148" s="100"/>
      <c r="AW148" s="106"/>
      <c r="AX148" s="106"/>
      <c r="AY148" s="106"/>
      <c r="AZ148" s="106"/>
      <c r="BA148" s="91">
        <f t="shared" si="35"/>
        <v>0</v>
      </c>
      <c r="BB148" s="106"/>
      <c r="BC148" s="107"/>
      <c r="BD148" s="77" t="str">
        <f t="shared" si="36"/>
        <v>正确</v>
      </c>
    </row>
    <row r="149" s="1" customFormat="1" ht="33" customHeight="1" spans="1:56">
      <c r="A149" s="59">
        <f t="shared" si="28"/>
        <v>145</v>
      </c>
      <c r="B149" s="60"/>
      <c r="C149" s="35"/>
      <c r="D149" s="61"/>
      <c r="E149" s="60"/>
      <c r="F149" s="44">
        <f t="shared" si="29"/>
        <v>30</v>
      </c>
      <c r="G149" s="53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78">
        <f t="shared" si="30"/>
        <v>0</v>
      </c>
      <c r="T149" s="86"/>
      <c r="U149" s="87"/>
      <c r="V149" s="81"/>
      <c r="W149" s="82"/>
      <c r="X149" s="82"/>
      <c r="Y149" s="82"/>
      <c r="Z149" s="82"/>
      <c r="AA149" s="82"/>
      <c r="AB149" s="90"/>
      <c r="AC149" s="91">
        <f t="shared" si="31"/>
        <v>0</v>
      </c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8">
        <f t="shared" si="32"/>
        <v>0</v>
      </c>
      <c r="AT149" s="91">
        <f t="shared" si="33"/>
        <v>0</v>
      </c>
      <c r="AU149" s="91">
        <f t="shared" si="34"/>
        <v>0</v>
      </c>
      <c r="AV149" s="100"/>
      <c r="AW149" s="106"/>
      <c r="AX149" s="106"/>
      <c r="AY149" s="106"/>
      <c r="AZ149" s="106"/>
      <c r="BA149" s="91">
        <f t="shared" si="35"/>
        <v>0</v>
      </c>
      <c r="BB149" s="106"/>
      <c r="BC149" s="107"/>
      <c r="BD149" s="77" t="str">
        <f t="shared" si="36"/>
        <v>正确</v>
      </c>
    </row>
    <row r="150" s="1" customFormat="1" ht="33" customHeight="1" spans="1:56">
      <c r="A150" s="59">
        <f t="shared" si="28"/>
        <v>146</v>
      </c>
      <c r="B150" s="60"/>
      <c r="C150" s="35"/>
      <c r="D150" s="61"/>
      <c r="E150" s="60"/>
      <c r="F150" s="44">
        <f t="shared" si="29"/>
        <v>30</v>
      </c>
      <c r="G150" s="53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78">
        <f t="shared" si="30"/>
        <v>0</v>
      </c>
      <c r="T150" s="86"/>
      <c r="U150" s="87"/>
      <c r="V150" s="81"/>
      <c r="W150" s="82"/>
      <c r="X150" s="82"/>
      <c r="Y150" s="82"/>
      <c r="Z150" s="82"/>
      <c r="AA150" s="82"/>
      <c r="AB150" s="90"/>
      <c r="AC150" s="91">
        <f t="shared" si="31"/>
        <v>0</v>
      </c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8">
        <f t="shared" si="32"/>
        <v>0</v>
      </c>
      <c r="AT150" s="91">
        <f t="shared" si="33"/>
        <v>0</v>
      </c>
      <c r="AU150" s="91">
        <f t="shared" si="34"/>
        <v>0</v>
      </c>
      <c r="AV150" s="100"/>
      <c r="AW150" s="106"/>
      <c r="AX150" s="106"/>
      <c r="AY150" s="106"/>
      <c r="AZ150" s="106"/>
      <c r="BA150" s="91">
        <f t="shared" si="35"/>
        <v>0</v>
      </c>
      <c r="BB150" s="106"/>
      <c r="BC150" s="107"/>
      <c r="BD150" s="77" t="str">
        <f t="shared" si="36"/>
        <v>正确</v>
      </c>
    </row>
    <row r="151" s="1" customFormat="1" ht="33" customHeight="1" spans="1:56">
      <c r="A151" s="59">
        <f t="shared" si="28"/>
        <v>147</v>
      </c>
      <c r="B151" s="60"/>
      <c r="C151" s="35"/>
      <c r="D151" s="61"/>
      <c r="E151" s="60"/>
      <c r="F151" s="44">
        <f t="shared" si="29"/>
        <v>30</v>
      </c>
      <c r="G151" s="53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78">
        <f t="shared" si="30"/>
        <v>0</v>
      </c>
      <c r="T151" s="86"/>
      <c r="U151" s="87"/>
      <c r="V151" s="81"/>
      <c r="W151" s="82"/>
      <c r="X151" s="82"/>
      <c r="Y151" s="82"/>
      <c r="Z151" s="82"/>
      <c r="AA151" s="82"/>
      <c r="AB151" s="90"/>
      <c r="AC151" s="91">
        <f t="shared" si="31"/>
        <v>0</v>
      </c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8">
        <f t="shared" si="32"/>
        <v>0</v>
      </c>
      <c r="AT151" s="91">
        <f t="shared" si="33"/>
        <v>0</v>
      </c>
      <c r="AU151" s="91">
        <f t="shared" si="34"/>
        <v>0</v>
      </c>
      <c r="AV151" s="100"/>
      <c r="AW151" s="106"/>
      <c r="AX151" s="106"/>
      <c r="AY151" s="106"/>
      <c r="AZ151" s="106"/>
      <c r="BA151" s="91">
        <f t="shared" si="35"/>
        <v>0</v>
      </c>
      <c r="BB151" s="106"/>
      <c r="BC151" s="107"/>
      <c r="BD151" s="77" t="str">
        <f t="shared" si="36"/>
        <v>正确</v>
      </c>
    </row>
    <row r="152" s="1" customFormat="1" ht="33" customHeight="1" spans="1:56">
      <c r="A152" s="59">
        <f t="shared" si="28"/>
        <v>148</v>
      </c>
      <c r="B152" s="60"/>
      <c r="C152" s="35"/>
      <c r="D152" s="61"/>
      <c r="E152" s="60"/>
      <c r="F152" s="44">
        <f t="shared" si="29"/>
        <v>30</v>
      </c>
      <c r="G152" s="53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78">
        <f t="shared" si="30"/>
        <v>0</v>
      </c>
      <c r="T152" s="86"/>
      <c r="U152" s="87"/>
      <c r="V152" s="81"/>
      <c r="W152" s="82"/>
      <c r="X152" s="82"/>
      <c r="Y152" s="82"/>
      <c r="Z152" s="82"/>
      <c r="AA152" s="82"/>
      <c r="AB152" s="90"/>
      <c r="AC152" s="91">
        <f t="shared" si="31"/>
        <v>0</v>
      </c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8">
        <f t="shared" si="32"/>
        <v>0</v>
      </c>
      <c r="AT152" s="91">
        <f t="shared" si="33"/>
        <v>0</v>
      </c>
      <c r="AU152" s="91">
        <f t="shared" si="34"/>
        <v>0</v>
      </c>
      <c r="AV152" s="100"/>
      <c r="AW152" s="106"/>
      <c r="AX152" s="106"/>
      <c r="AY152" s="106"/>
      <c r="AZ152" s="106"/>
      <c r="BA152" s="91">
        <f t="shared" si="35"/>
        <v>0</v>
      </c>
      <c r="BB152" s="106"/>
      <c r="BC152" s="107"/>
      <c r="BD152" s="77" t="str">
        <f t="shared" si="36"/>
        <v>正确</v>
      </c>
    </row>
    <row r="153" s="1" customFormat="1" ht="33" customHeight="1" spans="1:56">
      <c r="A153" s="59">
        <f t="shared" si="28"/>
        <v>149</v>
      </c>
      <c r="B153" s="60"/>
      <c r="C153" s="35"/>
      <c r="D153" s="61"/>
      <c r="E153" s="60"/>
      <c r="F153" s="44">
        <f t="shared" si="29"/>
        <v>30</v>
      </c>
      <c r="G153" s="53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78">
        <f t="shared" si="30"/>
        <v>0</v>
      </c>
      <c r="T153" s="86"/>
      <c r="U153" s="87"/>
      <c r="V153" s="81"/>
      <c r="W153" s="82"/>
      <c r="X153" s="82"/>
      <c r="Y153" s="82"/>
      <c r="Z153" s="82"/>
      <c r="AA153" s="82"/>
      <c r="AB153" s="90"/>
      <c r="AC153" s="91">
        <f t="shared" si="31"/>
        <v>0</v>
      </c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8">
        <f t="shared" si="32"/>
        <v>0</v>
      </c>
      <c r="AT153" s="91">
        <f t="shared" si="33"/>
        <v>0</v>
      </c>
      <c r="AU153" s="91">
        <f t="shared" si="34"/>
        <v>0</v>
      </c>
      <c r="AV153" s="100"/>
      <c r="AW153" s="106"/>
      <c r="AX153" s="106"/>
      <c r="AY153" s="106"/>
      <c r="AZ153" s="106"/>
      <c r="BA153" s="91">
        <f t="shared" si="35"/>
        <v>0</v>
      </c>
      <c r="BB153" s="106"/>
      <c r="BC153" s="107"/>
      <c r="BD153" s="77" t="str">
        <f t="shared" si="36"/>
        <v>正确</v>
      </c>
    </row>
    <row r="154" s="1" customFormat="1" ht="33" customHeight="1" spans="1:56">
      <c r="A154" s="59">
        <f t="shared" si="28"/>
        <v>150</v>
      </c>
      <c r="B154" s="60"/>
      <c r="C154" s="35"/>
      <c r="D154" s="61"/>
      <c r="E154" s="60"/>
      <c r="F154" s="44">
        <f t="shared" si="29"/>
        <v>30</v>
      </c>
      <c r="G154" s="53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78">
        <f t="shared" si="30"/>
        <v>0</v>
      </c>
      <c r="T154" s="86"/>
      <c r="U154" s="87"/>
      <c r="V154" s="81"/>
      <c r="W154" s="82"/>
      <c r="X154" s="82"/>
      <c r="Y154" s="82"/>
      <c r="Z154" s="82"/>
      <c r="AA154" s="82"/>
      <c r="AB154" s="90"/>
      <c r="AC154" s="91">
        <f t="shared" si="31"/>
        <v>0</v>
      </c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8">
        <f t="shared" si="32"/>
        <v>0</v>
      </c>
      <c r="AT154" s="91">
        <f t="shared" si="33"/>
        <v>0</v>
      </c>
      <c r="AU154" s="91">
        <f t="shared" si="34"/>
        <v>0</v>
      </c>
      <c r="AV154" s="100"/>
      <c r="AW154" s="106"/>
      <c r="AX154" s="106"/>
      <c r="AY154" s="106"/>
      <c r="AZ154" s="106"/>
      <c r="BA154" s="91">
        <f t="shared" si="35"/>
        <v>0</v>
      </c>
      <c r="BB154" s="106"/>
      <c r="BC154" s="107"/>
      <c r="BD154" s="77" t="str">
        <f t="shared" si="36"/>
        <v>正确</v>
      </c>
    </row>
    <row r="155" s="1" customFormat="1" ht="33" customHeight="1" spans="1:56">
      <c r="A155" s="59">
        <f t="shared" si="28"/>
        <v>151</v>
      </c>
      <c r="B155" s="60"/>
      <c r="C155" s="35"/>
      <c r="D155" s="61"/>
      <c r="E155" s="60"/>
      <c r="F155" s="44">
        <f t="shared" si="29"/>
        <v>30</v>
      </c>
      <c r="G155" s="53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78">
        <f t="shared" si="30"/>
        <v>0</v>
      </c>
      <c r="T155" s="86"/>
      <c r="U155" s="87"/>
      <c r="V155" s="81"/>
      <c r="W155" s="82"/>
      <c r="X155" s="82"/>
      <c r="Y155" s="82"/>
      <c r="Z155" s="82"/>
      <c r="AA155" s="82"/>
      <c r="AB155" s="90"/>
      <c r="AC155" s="91">
        <f t="shared" si="31"/>
        <v>0</v>
      </c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8">
        <f t="shared" si="32"/>
        <v>0</v>
      </c>
      <c r="AT155" s="91">
        <f t="shared" si="33"/>
        <v>0</v>
      </c>
      <c r="AU155" s="91">
        <f t="shared" si="34"/>
        <v>0</v>
      </c>
      <c r="AV155" s="100"/>
      <c r="AW155" s="106"/>
      <c r="AX155" s="106"/>
      <c r="AY155" s="106"/>
      <c r="AZ155" s="106"/>
      <c r="BA155" s="91">
        <f t="shared" si="35"/>
        <v>0</v>
      </c>
      <c r="BB155" s="106"/>
      <c r="BC155" s="107"/>
      <c r="BD155" s="77" t="str">
        <f t="shared" si="36"/>
        <v>正确</v>
      </c>
    </row>
    <row r="156" s="1" customFormat="1" ht="33" customHeight="1" spans="1:56">
      <c r="A156" s="59">
        <f t="shared" si="28"/>
        <v>152</v>
      </c>
      <c r="B156" s="60"/>
      <c r="C156" s="35"/>
      <c r="D156" s="61"/>
      <c r="E156" s="60"/>
      <c r="F156" s="44">
        <f t="shared" si="29"/>
        <v>30</v>
      </c>
      <c r="G156" s="53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78">
        <f t="shared" si="30"/>
        <v>0</v>
      </c>
      <c r="T156" s="86"/>
      <c r="U156" s="87"/>
      <c r="V156" s="81"/>
      <c r="W156" s="82"/>
      <c r="X156" s="82"/>
      <c r="Y156" s="82"/>
      <c r="Z156" s="82"/>
      <c r="AA156" s="82"/>
      <c r="AB156" s="90"/>
      <c r="AC156" s="91">
        <f t="shared" si="31"/>
        <v>0</v>
      </c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8">
        <f t="shared" si="32"/>
        <v>0</v>
      </c>
      <c r="AT156" s="91">
        <f t="shared" si="33"/>
        <v>0</v>
      </c>
      <c r="AU156" s="91">
        <f t="shared" si="34"/>
        <v>0</v>
      </c>
      <c r="AV156" s="100"/>
      <c r="AW156" s="106"/>
      <c r="AX156" s="106"/>
      <c r="AY156" s="106"/>
      <c r="AZ156" s="106"/>
      <c r="BA156" s="91">
        <f t="shared" si="35"/>
        <v>0</v>
      </c>
      <c r="BB156" s="106"/>
      <c r="BC156" s="107"/>
      <c r="BD156" s="77" t="str">
        <f t="shared" si="36"/>
        <v>正确</v>
      </c>
    </row>
    <row r="157" s="1" customFormat="1" ht="33" customHeight="1" spans="1:56">
      <c r="A157" s="59">
        <f t="shared" si="28"/>
        <v>153</v>
      </c>
      <c r="B157" s="60"/>
      <c r="C157" s="35"/>
      <c r="D157" s="61"/>
      <c r="E157" s="60"/>
      <c r="F157" s="44">
        <f t="shared" si="29"/>
        <v>30</v>
      </c>
      <c r="G157" s="53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78">
        <f t="shared" si="30"/>
        <v>0</v>
      </c>
      <c r="T157" s="86"/>
      <c r="U157" s="87"/>
      <c r="V157" s="81"/>
      <c r="W157" s="82"/>
      <c r="X157" s="82"/>
      <c r="Y157" s="82"/>
      <c r="Z157" s="82"/>
      <c r="AA157" s="82"/>
      <c r="AB157" s="90"/>
      <c r="AC157" s="91">
        <f t="shared" si="31"/>
        <v>0</v>
      </c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8">
        <f t="shared" si="32"/>
        <v>0</v>
      </c>
      <c r="AT157" s="91">
        <f t="shared" si="33"/>
        <v>0</v>
      </c>
      <c r="AU157" s="91">
        <f t="shared" si="34"/>
        <v>0</v>
      </c>
      <c r="AV157" s="100"/>
      <c r="AW157" s="106"/>
      <c r="AX157" s="106"/>
      <c r="AY157" s="106"/>
      <c r="AZ157" s="106"/>
      <c r="BA157" s="91">
        <f t="shared" si="35"/>
        <v>0</v>
      </c>
      <c r="BB157" s="106"/>
      <c r="BC157" s="107"/>
      <c r="BD157" s="77" t="str">
        <f t="shared" si="36"/>
        <v>正确</v>
      </c>
    </row>
    <row r="158" s="1" customFormat="1" ht="33" customHeight="1" spans="1:56">
      <c r="A158" s="59">
        <f t="shared" si="28"/>
        <v>154</v>
      </c>
      <c r="B158" s="60"/>
      <c r="C158" s="35"/>
      <c r="D158" s="61"/>
      <c r="E158" s="60"/>
      <c r="F158" s="44">
        <f t="shared" si="29"/>
        <v>30</v>
      </c>
      <c r="G158" s="53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78">
        <f t="shared" si="30"/>
        <v>0</v>
      </c>
      <c r="T158" s="86"/>
      <c r="U158" s="87"/>
      <c r="V158" s="81"/>
      <c r="W158" s="82"/>
      <c r="X158" s="82"/>
      <c r="Y158" s="82"/>
      <c r="Z158" s="82"/>
      <c r="AA158" s="82"/>
      <c r="AB158" s="90"/>
      <c r="AC158" s="91">
        <f t="shared" si="31"/>
        <v>0</v>
      </c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8">
        <f t="shared" si="32"/>
        <v>0</v>
      </c>
      <c r="AT158" s="91">
        <f t="shared" si="33"/>
        <v>0</v>
      </c>
      <c r="AU158" s="91">
        <f t="shared" si="34"/>
        <v>0</v>
      </c>
      <c r="AV158" s="100"/>
      <c r="AW158" s="106"/>
      <c r="AX158" s="106"/>
      <c r="AY158" s="106"/>
      <c r="AZ158" s="106"/>
      <c r="BA158" s="91">
        <f t="shared" si="35"/>
        <v>0</v>
      </c>
      <c r="BB158" s="106"/>
      <c r="BC158" s="107"/>
      <c r="BD158" s="77" t="str">
        <f t="shared" si="36"/>
        <v>正确</v>
      </c>
    </row>
    <row r="159" s="1" customFormat="1" ht="33" customHeight="1" spans="1:56">
      <c r="A159" s="59">
        <f t="shared" si="28"/>
        <v>155</v>
      </c>
      <c r="B159" s="60"/>
      <c r="C159" s="35"/>
      <c r="D159" s="61"/>
      <c r="E159" s="60"/>
      <c r="F159" s="44">
        <f t="shared" si="29"/>
        <v>30</v>
      </c>
      <c r="G159" s="53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78">
        <f t="shared" si="30"/>
        <v>0</v>
      </c>
      <c r="T159" s="86"/>
      <c r="U159" s="87"/>
      <c r="V159" s="81"/>
      <c r="W159" s="82"/>
      <c r="X159" s="82"/>
      <c r="Y159" s="82"/>
      <c r="Z159" s="82"/>
      <c r="AA159" s="82"/>
      <c r="AB159" s="90"/>
      <c r="AC159" s="91">
        <f t="shared" si="31"/>
        <v>0</v>
      </c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8">
        <f t="shared" si="32"/>
        <v>0</v>
      </c>
      <c r="AT159" s="91">
        <f t="shared" si="33"/>
        <v>0</v>
      </c>
      <c r="AU159" s="91">
        <f t="shared" si="34"/>
        <v>0</v>
      </c>
      <c r="AV159" s="100"/>
      <c r="AW159" s="106"/>
      <c r="AX159" s="106"/>
      <c r="AY159" s="106"/>
      <c r="AZ159" s="106"/>
      <c r="BA159" s="91">
        <f t="shared" si="35"/>
        <v>0</v>
      </c>
      <c r="BB159" s="106"/>
      <c r="BC159" s="107"/>
      <c r="BD159" s="77" t="str">
        <f t="shared" si="36"/>
        <v>正确</v>
      </c>
    </row>
    <row r="160" s="1" customFormat="1" ht="33" customHeight="1" spans="1:56">
      <c r="A160" s="59">
        <f t="shared" si="28"/>
        <v>156</v>
      </c>
      <c r="B160" s="60"/>
      <c r="C160" s="35"/>
      <c r="D160" s="61"/>
      <c r="E160" s="60"/>
      <c r="F160" s="44">
        <f t="shared" si="29"/>
        <v>30</v>
      </c>
      <c r="G160" s="53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78">
        <f t="shared" si="30"/>
        <v>0</v>
      </c>
      <c r="T160" s="86"/>
      <c r="U160" s="87"/>
      <c r="V160" s="81"/>
      <c r="W160" s="82"/>
      <c r="X160" s="82"/>
      <c r="Y160" s="82"/>
      <c r="Z160" s="82"/>
      <c r="AA160" s="82"/>
      <c r="AB160" s="90"/>
      <c r="AC160" s="91">
        <f t="shared" si="31"/>
        <v>0</v>
      </c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8">
        <f t="shared" si="32"/>
        <v>0</v>
      </c>
      <c r="AT160" s="91">
        <f t="shared" si="33"/>
        <v>0</v>
      </c>
      <c r="AU160" s="91">
        <f t="shared" si="34"/>
        <v>0</v>
      </c>
      <c r="AV160" s="100"/>
      <c r="AW160" s="106"/>
      <c r="AX160" s="106"/>
      <c r="AY160" s="106"/>
      <c r="AZ160" s="106"/>
      <c r="BA160" s="91">
        <f t="shared" si="35"/>
        <v>0</v>
      </c>
      <c r="BB160" s="106"/>
      <c r="BC160" s="107"/>
      <c r="BD160" s="77" t="str">
        <f t="shared" si="36"/>
        <v>正确</v>
      </c>
    </row>
    <row r="161" s="1" customFormat="1" ht="33" customHeight="1" spans="1:56">
      <c r="A161" s="59">
        <f t="shared" si="28"/>
        <v>157</v>
      </c>
      <c r="B161" s="60"/>
      <c r="C161" s="35"/>
      <c r="D161" s="61"/>
      <c r="E161" s="60"/>
      <c r="F161" s="44">
        <f t="shared" si="29"/>
        <v>30</v>
      </c>
      <c r="G161" s="53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78">
        <f t="shared" si="30"/>
        <v>0</v>
      </c>
      <c r="T161" s="86"/>
      <c r="U161" s="87"/>
      <c r="V161" s="81"/>
      <c r="W161" s="82"/>
      <c r="X161" s="82"/>
      <c r="Y161" s="82"/>
      <c r="Z161" s="82"/>
      <c r="AA161" s="82"/>
      <c r="AB161" s="90"/>
      <c r="AC161" s="91">
        <f t="shared" si="31"/>
        <v>0</v>
      </c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8">
        <f t="shared" si="32"/>
        <v>0</v>
      </c>
      <c r="AT161" s="91">
        <f t="shared" si="33"/>
        <v>0</v>
      </c>
      <c r="AU161" s="91">
        <f t="shared" si="34"/>
        <v>0</v>
      </c>
      <c r="AV161" s="100"/>
      <c r="AW161" s="106"/>
      <c r="AX161" s="106"/>
      <c r="AY161" s="106"/>
      <c r="AZ161" s="106"/>
      <c r="BA161" s="91">
        <f t="shared" si="35"/>
        <v>0</v>
      </c>
      <c r="BB161" s="106"/>
      <c r="BC161" s="107"/>
      <c r="BD161" s="77" t="str">
        <f t="shared" si="36"/>
        <v>正确</v>
      </c>
    </row>
    <row r="162" s="1" customFormat="1" ht="33" customHeight="1" spans="1:56">
      <c r="A162" s="59">
        <f t="shared" si="28"/>
        <v>158</v>
      </c>
      <c r="B162" s="60"/>
      <c r="C162" s="35"/>
      <c r="D162" s="61"/>
      <c r="E162" s="60"/>
      <c r="F162" s="44">
        <f t="shared" si="29"/>
        <v>30</v>
      </c>
      <c r="G162" s="53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78">
        <f t="shared" si="30"/>
        <v>0</v>
      </c>
      <c r="T162" s="86"/>
      <c r="U162" s="87"/>
      <c r="V162" s="81"/>
      <c r="W162" s="82"/>
      <c r="X162" s="82"/>
      <c r="Y162" s="82"/>
      <c r="Z162" s="82"/>
      <c r="AA162" s="82"/>
      <c r="AB162" s="90"/>
      <c r="AC162" s="91">
        <f t="shared" si="31"/>
        <v>0</v>
      </c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8">
        <f t="shared" si="32"/>
        <v>0</v>
      </c>
      <c r="AT162" s="91">
        <f t="shared" si="33"/>
        <v>0</v>
      </c>
      <c r="AU162" s="91">
        <f t="shared" si="34"/>
        <v>0</v>
      </c>
      <c r="AV162" s="100"/>
      <c r="AW162" s="106"/>
      <c r="AX162" s="106"/>
      <c r="AY162" s="106"/>
      <c r="AZ162" s="106"/>
      <c r="BA162" s="91">
        <f t="shared" si="35"/>
        <v>0</v>
      </c>
      <c r="BB162" s="106"/>
      <c r="BC162" s="107"/>
      <c r="BD162" s="77" t="str">
        <f t="shared" si="36"/>
        <v>正确</v>
      </c>
    </row>
    <row r="163" s="1" customFormat="1" ht="33" customHeight="1" spans="1:56">
      <c r="A163" s="59">
        <f t="shared" si="28"/>
        <v>159</v>
      </c>
      <c r="B163" s="60"/>
      <c r="C163" s="35"/>
      <c r="D163" s="61"/>
      <c r="E163" s="60"/>
      <c r="F163" s="44">
        <f t="shared" si="29"/>
        <v>30</v>
      </c>
      <c r="G163" s="53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78">
        <f t="shared" si="30"/>
        <v>0</v>
      </c>
      <c r="T163" s="86"/>
      <c r="U163" s="87"/>
      <c r="V163" s="81"/>
      <c r="W163" s="82"/>
      <c r="X163" s="82"/>
      <c r="Y163" s="82"/>
      <c r="Z163" s="82"/>
      <c r="AA163" s="82"/>
      <c r="AB163" s="90"/>
      <c r="AC163" s="91">
        <f t="shared" si="31"/>
        <v>0</v>
      </c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8">
        <f t="shared" si="32"/>
        <v>0</v>
      </c>
      <c r="AT163" s="91">
        <f t="shared" si="33"/>
        <v>0</v>
      </c>
      <c r="AU163" s="91">
        <f t="shared" si="34"/>
        <v>0</v>
      </c>
      <c r="AV163" s="100"/>
      <c r="AW163" s="106"/>
      <c r="AX163" s="106"/>
      <c r="AY163" s="106"/>
      <c r="AZ163" s="106"/>
      <c r="BA163" s="91">
        <f t="shared" si="35"/>
        <v>0</v>
      </c>
      <c r="BB163" s="106"/>
      <c r="BC163" s="107"/>
      <c r="BD163" s="77" t="str">
        <f t="shared" si="36"/>
        <v>正确</v>
      </c>
    </row>
    <row r="164" s="1" customFormat="1" ht="33" customHeight="1" spans="1:56">
      <c r="A164" s="59">
        <f t="shared" si="28"/>
        <v>160</v>
      </c>
      <c r="B164" s="60"/>
      <c r="C164" s="35"/>
      <c r="D164" s="61"/>
      <c r="E164" s="60"/>
      <c r="F164" s="44">
        <f t="shared" si="29"/>
        <v>30</v>
      </c>
      <c r="G164" s="53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78">
        <f t="shared" si="30"/>
        <v>0</v>
      </c>
      <c r="T164" s="86"/>
      <c r="U164" s="87"/>
      <c r="V164" s="81"/>
      <c r="W164" s="82"/>
      <c r="X164" s="82"/>
      <c r="Y164" s="82"/>
      <c r="Z164" s="82"/>
      <c r="AA164" s="82"/>
      <c r="AB164" s="90"/>
      <c r="AC164" s="91">
        <f t="shared" si="31"/>
        <v>0</v>
      </c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8">
        <f t="shared" si="32"/>
        <v>0</v>
      </c>
      <c r="AT164" s="91">
        <f t="shared" si="33"/>
        <v>0</v>
      </c>
      <c r="AU164" s="91">
        <f t="shared" si="34"/>
        <v>0</v>
      </c>
      <c r="AV164" s="100"/>
      <c r="AW164" s="106"/>
      <c r="AX164" s="106"/>
      <c r="AY164" s="106"/>
      <c r="AZ164" s="106"/>
      <c r="BA164" s="91">
        <f t="shared" si="35"/>
        <v>0</v>
      </c>
      <c r="BB164" s="106"/>
      <c r="BC164" s="107"/>
      <c r="BD164" s="77" t="str">
        <f t="shared" si="36"/>
        <v>正确</v>
      </c>
    </row>
  </sheetData>
  <sheetProtection algorithmName="SHA-512" hashValue="ihKop9zkiJ5MVsdTKacebEPSsDq+qUyRdUYwBlqb1Zm9WhAFIQjkkMU8PzTU5KAvMnfI2WOmDPlct3tpW3UMVg==" saltValue="uL+KqGfVtqqfdtcGW7JSeg==" spinCount="100000" sheet="1" objects="1"/>
  <mergeCells count="2">
    <mergeCell ref="A1:BB1"/>
    <mergeCell ref="A4:E4"/>
  </mergeCells>
  <conditionalFormatting sqref="B5">
    <cfRule type="duplicateValues" dxfId="0" priority="2"/>
  </conditionalFormatting>
  <conditionalFormatting sqref="C5:C7 C13:C51">
    <cfRule type="duplicateValues" dxfId="0" priority="1"/>
  </conditionalFormatting>
  <conditionalFormatting sqref="B6:B7 B13:B15">
    <cfRule type="duplicateValues" dxfId="0" priority="3"/>
  </conditionalFormatting>
  <conditionalFormatting sqref="B8:B12 B16:B164">
    <cfRule type="duplicateValues" dxfId="0" priority="5"/>
  </conditionalFormatting>
  <conditionalFormatting sqref="C8:C12 C52:C164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64"/>
  <sheetViews>
    <sheetView tabSelected="1" zoomScale="85" zoomScaleNormal="85" workbookViewId="0">
      <pane xSplit="6" ySplit="4" topLeftCell="AU5" activePane="bottomRight" state="frozen"/>
      <selection/>
      <selection pane="topRight"/>
      <selection pane="bottomLeft"/>
      <selection pane="bottomRight" activeCell="BC13" sqref="BC13"/>
    </sheetView>
  </sheetViews>
  <sheetFormatPr defaultColWidth="12.7583333333333" defaultRowHeight="16.5"/>
  <cols>
    <col min="1" max="1" width="8.5" style="5" customWidth="1"/>
    <col min="2" max="2" width="16.5" style="6" customWidth="1"/>
    <col min="3" max="3" width="11.5" style="6" customWidth="1"/>
    <col min="4" max="4" width="11.125" style="110" customWidth="1"/>
    <col min="5" max="5" width="9.875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75" style="6" customWidth="1"/>
    <col min="10" max="10" width="11.875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75" style="6" customWidth="1"/>
    <col min="15" max="15" width="8.75833333333333" style="6" customWidth="1"/>
    <col min="16" max="16" width="7.875" style="6" customWidth="1"/>
    <col min="17" max="17" width="8.375" style="6" customWidth="1"/>
    <col min="18" max="18" width="7.875" style="6" customWidth="1"/>
    <col min="19" max="19" width="8.5" style="6" customWidth="1"/>
    <col min="20" max="20" width="36" style="112" customWidth="1"/>
    <col min="21" max="21" width="13.5" style="113" customWidth="1"/>
    <col min="22" max="28" width="10.125" style="6" customWidth="1"/>
    <col min="29" max="29" width="10.125" style="114" customWidth="1"/>
    <col min="30" max="32" width="10" style="6" customWidth="1"/>
    <col min="33" max="33" width="10.125" style="6" customWidth="1"/>
    <col min="34" max="34" width="11.375" style="6" customWidth="1"/>
    <col min="35" max="35" width="14.5" style="6" customWidth="1"/>
    <col min="36" max="36" width="15" style="6" customWidth="1"/>
    <col min="37" max="37" width="10" style="6" customWidth="1"/>
    <col min="38" max="38" width="9.625" style="6" customWidth="1"/>
    <col min="39" max="39" width="8.875" style="6" customWidth="1"/>
    <col min="40" max="40" width="9.5" style="6" customWidth="1"/>
    <col min="41" max="41" width="9.125" style="6" customWidth="1"/>
    <col min="42" max="42" width="12.125" style="6" customWidth="1"/>
    <col min="43" max="43" width="16" style="6" customWidth="1"/>
    <col min="44" max="44" width="20.2583333333333" style="6" customWidth="1"/>
    <col min="45" max="45" width="13.875" style="6" customWidth="1"/>
    <col min="46" max="46" width="14" style="6" customWidth="1"/>
    <col min="47" max="47" width="16.375" style="6" customWidth="1"/>
    <col min="48" max="48" width="10.375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2916666666667" style="6" customWidth="1"/>
    <col min="57" max="62" width="12.7583333333333" style="116" customWidth="1"/>
    <col min="63" max="16383" width="12.7583333333333" style="116" hidden="1" customWidth="1"/>
    <col min="16384" max="16384" width="12.7583333333333" style="116"/>
  </cols>
  <sheetData>
    <row r="1" s="6" customFormat="1" ht="38" customHeight="1" spans="1:56">
      <c r="A1" s="13" t="s">
        <v>120</v>
      </c>
      <c r="B1" s="14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160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18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23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28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 t="shared" ref="V4:BA4" si="0">SUBTOTAL(9,V5:V164)</f>
        <v>95886.6666666667</v>
      </c>
      <c r="W4" s="163">
        <f t="shared" si="0"/>
        <v>21000</v>
      </c>
      <c r="X4" s="163">
        <f t="shared" si="0"/>
        <v>13000</v>
      </c>
      <c r="Y4" s="163">
        <f t="shared" si="0"/>
        <v>12700</v>
      </c>
      <c r="Z4" s="163">
        <f t="shared" si="0"/>
        <v>8700</v>
      </c>
      <c r="AA4" s="163">
        <f t="shared" si="0"/>
        <v>4800</v>
      </c>
      <c r="AB4" s="163">
        <f t="shared" si="0"/>
        <v>4300</v>
      </c>
      <c r="AC4" s="163">
        <f t="shared" si="0"/>
        <v>0</v>
      </c>
      <c r="AD4" s="163">
        <f t="shared" si="0"/>
        <v>0</v>
      </c>
      <c r="AE4" s="163">
        <f t="shared" si="0"/>
        <v>0</v>
      </c>
      <c r="AF4" s="163">
        <f t="shared" si="0"/>
        <v>16789.99</v>
      </c>
      <c r="AG4" s="163">
        <f t="shared" si="0"/>
        <v>900</v>
      </c>
      <c r="AH4" s="163">
        <f t="shared" si="0"/>
        <v>0</v>
      </c>
      <c r="AI4" s="163">
        <f t="shared" si="0"/>
        <v>13374.68</v>
      </c>
      <c r="AJ4" s="163">
        <f t="shared" si="0"/>
        <v>660</v>
      </c>
      <c r="AK4" s="163">
        <f t="shared" si="0"/>
        <v>0</v>
      </c>
      <c r="AL4" s="163">
        <f t="shared" si="0"/>
        <v>100</v>
      </c>
      <c r="AM4" s="163">
        <f t="shared" si="0"/>
        <v>100</v>
      </c>
      <c r="AN4" s="163">
        <f t="shared" si="0"/>
        <v>0</v>
      </c>
      <c r="AO4" s="163">
        <f t="shared" si="0"/>
        <v>0</v>
      </c>
      <c r="AP4" s="163">
        <f t="shared" si="0"/>
        <v>0</v>
      </c>
      <c r="AQ4" s="163">
        <f t="shared" si="0"/>
        <v>0</v>
      </c>
      <c r="AR4" s="163">
        <f t="shared" si="0"/>
        <v>0</v>
      </c>
      <c r="AS4" s="163">
        <f t="shared" si="0"/>
        <v>0</v>
      </c>
      <c r="AT4" s="163">
        <f t="shared" si="0"/>
        <v>4708.33333333333</v>
      </c>
      <c r="AU4" s="163">
        <f t="shared" si="0"/>
        <v>187603</v>
      </c>
      <c r="AV4" s="163">
        <f t="shared" si="0"/>
        <v>1637.2</v>
      </c>
      <c r="AW4" s="163">
        <f t="shared" si="0"/>
        <v>170</v>
      </c>
      <c r="AX4" s="163">
        <f t="shared" si="0"/>
        <v>30</v>
      </c>
      <c r="AY4" s="163">
        <f t="shared" si="0"/>
        <v>0</v>
      </c>
      <c r="AZ4" s="163">
        <f t="shared" si="0"/>
        <v>0</v>
      </c>
      <c r="BA4" s="163">
        <f t="shared" si="0"/>
        <v>185765.8</v>
      </c>
      <c r="BB4" s="163"/>
      <c r="BD4" s="163"/>
    </row>
    <row r="5" s="6" customFormat="1" ht="33" customHeight="1" spans="1:57">
      <c r="A5" s="59">
        <f>ROW()-4</f>
        <v>1</v>
      </c>
      <c r="B5" s="377" t="s">
        <v>121</v>
      </c>
      <c r="C5" s="51" t="s">
        <v>101</v>
      </c>
      <c r="D5" s="147">
        <v>45741</v>
      </c>
      <c r="E5" s="56" t="s">
        <v>122</v>
      </c>
      <c r="F5" s="125">
        <f t="shared" ref="F5:F68" si="1">IF($C$2-D5+1&lt;$E$2,$C$2-D5+1,$E$2)</f>
        <v>30</v>
      </c>
      <c r="G5" s="57" t="s">
        <v>75</v>
      </c>
      <c r="H5" s="126"/>
      <c r="I5" s="126"/>
      <c r="J5" s="126">
        <v>10</v>
      </c>
      <c r="K5" s="126"/>
      <c r="L5" s="126"/>
      <c r="M5" s="126"/>
      <c r="N5" s="126"/>
      <c r="O5" s="126"/>
      <c r="P5" s="126"/>
      <c r="Q5" s="126"/>
      <c r="R5" s="126"/>
      <c r="S5" s="164">
        <f t="shared" ref="S5:S68" si="2">P5+Q5-R5</f>
        <v>0</v>
      </c>
      <c r="T5" s="179" t="s">
        <v>123</v>
      </c>
      <c r="U5" s="80" t="s">
        <v>124</v>
      </c>
      <c r="V5" s="167">
        <v>2000</v>
      </c>
      <c r="W5" s="168">
        <v>500</v>
      </c>
      <c r="X5" s="168">
        <v>500</v>
      </c>
      <c r="Y5" s="168">
        <v>500</v>
      </c>
      <c r="Z5" s="168">
        <v>500</v>
      </c>
      <c r="AA5" s="168">
        <v>300</v>
      </c>
      <c r="AB5" s="93">
        <v>200</v>
      </c>
      <c r="AC5" s="174">
        <f t="shared" ref="AC5:AC68" si="3">IF(G5="是",30,0)</f>
        <v>0</v>
      </c>
      <c r="AD5" s="93"/>
      <c r="AE5" s="93"/>
      <c r="AF5" s="93"/>
      <c r="AG5" s="93"/>
      <c r="AH5" s="93"/>
      <c r="AI5" s="93">
        <v>3230.2</v>
      </c>
      <c r="AJ5" s="93"/>
      <c r="AK5" s="93"/>
      <c r="AL5" s="93"/>
      <c r="AM5" s="93"/>
      <c r="AN5" s="93"/>
      <c r="AO5" s="93"/>
      <c r="AP5" s="93"/>
      <c r="AQ5" s="93"/>
      <c r="AR5" s="93"/>
      <c r="AS5" s="175">
        <f t="shared" ref="AS5:AS68" si="4">IFERROR(U5/$E$2*2*H5+I5*2,0)</f>
        <v>0</v>
      </c>
      <c r="AT5" s="174">
        <f t="shared" ref="AT5:AT68" si="5">IFERROR(U5/$E$2*(J5+K5*0.2+L5+M5*0.5),0)</f>
        <v>1500</v>
      </c>
      <c r="AU5" s="174">
        <f t="shared" ref="AU5:AU68" si="6">ROUND(SUM(V5:AP5)-SUM(AQ5:AT5),2)</f>
        <v>6230.2</v>
      </c>
      <c r="AV5" s="99">
        <v>549.9</v>
      </c>
      <c r="AW5" s="106">
        <v>85</v>
      </c>
      <c r="AX5" s="106"/>
      <c r="AY5" s="106"/>
      <c r="AZ5" s="106"/>
      <c r="BA5" s="174">
        <f t="shared" ref="BA5:BA68" si="7">ROUND(AU5-SUM(AV5:AZ5),2)</f>
        <v>5595.3</v>
      </c>
      <c r="BB5" s="178"/>
      <c r="BC5" s="381" t="s">
        <v>125</v>
      </c>
      <c r="BD5" s="163" t="str">
        <f t="shared" ref="BD5:BD68" si="8">IF(U5-SUM(V5:AB5)=0,"正确","错误")</f>
        <v>正确</v>
      </c>
      <c r="BE5" s="6" t="s">
        <v>126</v>
      </c>
    </row>
    <row r="6" s="6" customFormat="1" ht="36" customHeight="1" spans="1:57">
      <c r="A6" s="59">
        <f t="shared" ref="A6:A16" si="9">ROW()-4</f>
        <v>2</v>
      </c>
      <c r="B6" s="34" t="s">
        <v>127</v>
      </c>
      <c r="C6" s="47" t="s">
        <v>128</v>
      </c>
      <c r="D6" s="52">
        <v>45660</v>
      </c>
      <c r="E6" s="215" t="s">
        <v>74</v>
      </c>
      <c r="F6" s="191">
        <f t="shared" si="1"/>
        <v>30</v>
      </c>
      <c r="G6" s="192" t="s">
        <v>75</v>
      </c>
      <c r="H6" s="126"/>
      <c r="I6" s="126"/>
      <c r="J6" s="126"/>
      <c r="K6" s="126"/>
      <c r="L6" s="126"/>
      <c r="M6" s="126"/>
      <c r="N6" s="126"/>
      <c r="O6" s="126"/>
      <c r="P6" s="126">
        <v>2</v>
      </c>
      <c r="Q6" s="126">
        <v>4</v>
      </c>
      <c r="R6" s="126"/>
      <c r="S6" s="164">
        <f t="shared" si="2"/>
        <v>6</v>
      </c>
      <c r="T6" s="170" t="s">
        <v>129</v>
      </c>
      <c r="U6" s="80" t="s">
        <v>124</v>
      </c>
      <c r="V6" s="167">
        <v>2500</v>
      </c>
      <c r="W6" s="168">
        <v>500</v>
      </c>
      <c r="X6" s="168">
        <v>500</v>
      </c>
      <c r="Y6" s="168">
        <v>200</v>
      </c>
      <c r="Z6" s="168">
        <v>200</v>
      </c>
      <c r="AA6" s="168">
        <v>500</v>
      </c>
      <c r="AB6" s="93">
        <v>100</v>
      </c>
      <c r="AC6" s="174">
        <f t="shared" si="3"/>
        <v>0</v>
      </c>
      <c r="AD6" s="93"/>
      <c r="AE6" s="93"/>
      <c r="AF6" s="93"/>
      <c r="AG6" s="93">
        <v>900</v>
      </c>
      <c r="AH6" s="93"/>
      <c r="AI6" s="93"/>
      <c r="AJ6" s="93">
        <v>660</v>
      </c>
      <c r="AK6" s="93"/>
      <c r="AL6" s="93">
        <v>100</v>
      </c>
      <c r="AM6" s="93">
        <v>100</v>
      </c>
      <c r="AN6" s="93"/>
      <c r="AO6" s="93"/>
      <c r="AP6" s="93"/>
      <c r="AQ6" s="93"/>
      <c r="AR6" s="93"/>
      <c r="AS6" s="175">
        <f t="shared" si="4"/>
        <v>0</v>
      </c>
      <c r="AT6" s="174">
        <f t="shared" si="5"/>
        <v>0</v>
      </c>
      <c r="AU6" s="174">
        <f t="shared" si="6"/>
        <v>6260</v>
      </c>
      <c r="AV6" s="99">
        <v>537.4</v>
      </c>
      <c r="AW6" s="106"/>
      <c r="AX6" s="106"/>
      <c r="AY6" s="106"/>
      <c r="AZ6" s="106"/>
      <c r="BA6" s="174">
        <f t="shared" si="7"/>
        <v>5722.6</v>
      </c>
      <c r="BB6" s="178"/>
      <c r="BC6" s="180" t="s">
        <v>130</v>
      </c>
      <c r="BD6" s="163" t="str">
        <f t="shared" si="8"/>
        <v>正确</v>
      </c>
      <c r="BE6" s="6" t="s">
        <v>131</v>
      </c>
    </row>
    <row r="7" s="6" customFormat="1" ht="33" customHeight="1" spans="1:56">
      <c r="A7" s="59">
        <f t="shared" si="9"/>
        <v>3</v>
      </c>
      <c r="B7" s="378" t="s">
        <v>132</v>
      </c>
      <c r="C7" s="47" t="s">
        <v>104</v>
      </c>
      <c r="D7" s="154">
        <v>45811</v>
      </c>
      <c r="E7" s="212" t="s">
        <v>92</v>
      </c>
      <c r="F7" s="125">
        <f t="shared" si="1"/>
        <v>28</v>
      </c>
      <c r="G7" s="57" t="s">
        <v>75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64">
        <f t="shared" si="2"/>
        <v>0</v>
      </c>
      <c r="T7" s="170"/>
      <c r="U7" s="80" t="s">
        <v>105</v>
      </c>
      <c r="V7" s="167">
        <f>U7/E2*F7</f>
        <v>4386.66666666667</v>
      </c>
      <c r="W7" s="168"/>
      <c r="X7" s="168"/>
      <c r="Y7" s="168"/>
      <c r="Z7" s="168"/>
      <c r="AA7" s="168"/>
      <c r="AB7" s="93"/>
      <c r="AC7" s="174">
        <f t="shared" si="3"/>
        <v>0</v>
      </c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175">
        <f t="shared" si="4"/>
        <v>0</v>
      </c>
      <c r="AT7" s="174">
        <f t="shared" si="5"/>
        <v>0</v>
      </c>
      <c r="AU7" s="174">
        <f t="shared" si="6"/>
        <v>4386.67</v>
      </c>
      <c r="AV7" s="99">
        <v>549.9</v>
      </c>
      <c r="AW7" s="106">
        <v>85</v>
      </c>
      <c r="AX7" s="106"/>
      <c r="AY7" s="106"/>
      <c r="AZ7" s="106"/>
      <c r="BA7" s="174">
        <f t="shared" si="7"/>
        <v>3751.77</v>
      </c>
      <c r="BB7" s="178"/>
      <c r="BC7" s="180"/>
      <c r="BD7" s="163" t="str">
        <f t="shared" si="8"/>
        <v>错误</v>
      </c>
    </row>
    <row r="8" s="6" customFormat="1" ht="31" customHeight="1" spans="1:56">
      <c r="A8" s="59">
        <f t="shared" si="9"/>
        <v>4</v>
      </c>
      <c r="B8" s="51" t="s">
        <v>133</v>
      </c>
      <c r="C8" s="47" t="s">
        <v>134</v>
      </c>
      <c r="D8" s="147">
        <v>45582</v>
      </c>
      <c r="E8" s="215" t="s">
        <v>74</v>
      </c>
      <c r="F8" s="125">
        <f t="shared" si="1"/>
        <v>30</v>
      </c>
      <c r="G8" s="192" t="s">
        <v>75</v>
      </c>
      <c r="H8" s="126"/>
      <c r="I8" s="126"/>
      <c r="J8" s="126"/>
      <c r="K8" s="126"/>
      <c r="L8" s="126"/>
      <c r="M8" s="126"/>
      <c r="N8" s="126"/>
      <c r="O8" s="208"/>
      <c r="P8" s="126"/>
      <c r="Q8" s="126"/>
      <c r="R8" s="126"/>
      <c r="S8" s="164">
        <f t="shared" si="2"/>
        <v>0</v>
      </c>
      <c r="T8" s="380"/>
      <c r="U8" s="80" t="s">
        <v>135</v>
      </c>
      <c r="V8" s="167"/>
      <c r="W8" s="168"/>
      <c r="X8" s="168"/>
      <c r="Y8" s="168"/>
      <c r="Z8" s="168"/>
      <c r="AA8" s="168"/>
      <c r="AB8" s="93"/>
      <c r="AC8" s="174">
        <f t="shared" si="3"/>
        <v>0</v>
      </c>
      <c r="AD8" s="93"/>
      <c r="AE8" s="93"/>
      <c r="AF8" s="93">
        <v>4050</v>
      </c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175">
        <f t="shared" si="4"/>
        <v>0</v>
      </c>
      <c r="AT8" s="174">
        <f t="shared" si="5"/>
        <v>0</v>
      </c>
      <c r="AU8" s="174">
        <f t="shared" si="6"/>
        <v>4050</v>
      </c>
      <c r="AV8" s="99"/>
      <c r="AW8" s="106"/>
      <c r="AX8" s="106"/>
      <c r="AY8" s="106"/>
      <c r="AZ8" s="106"/>
      <c r="BA8" s="174">
        <f t="shared" si="7"/>
        <v>4050</v>
      </c>
      <c r="BB8" s="178"/>
      <c r="BC8" s="380" t="s">
        <v>136</v>
      </c>
      <c r="BD8" s="163" t="str">
        <f t="shared" si="8"/>
        <v>正确</v>
      </c>
    </row>
    <row r="9" s="6" customFormat="1" ht="33" customHeight="1" spans="1:56">
      <c r="A9" s="59">
        <f t="shared" si="9"/>
        <v>5</v>
      </c>
      <c r="B9" s="51" t="s">
        <v>137</v>
      </c>
      <c r="C9" s="51" t="s">
        <v>134</v>
      </c>
      <c r="D9" s="147">
        <v>45582</v>
      </c>
      <c r="E9" s="215" t="s">
        <v>74</v>
      </c>
      <c r="F9" s="125">
        <f t="shared" si="1"/>
        <v>30</v>
      </c>
      <c r="G9" s="192" t="s">
        <v>75</v>
      </c>
      <c r="H9" s="126"/>
      <c r="I9" s="126"/>
      <c r="J9" s="126"/>
      <c r="K9" s="126"/>
      <c r="L9" s="126"/>
      <c r="M9" s="126"/>
      <c r="N9" s="126"/>
      <c r="O9" s="157"/>
      <c r="P9" s="126"/>
      <c r="Q9" s="126"/>
      <c r="R9" s="126"/>
      <c r="S9" s="164">
        <f t="shared" si="2"/>
        <v>0</v>
      </c>
      <c r="T9" s="380"/>
      <c r="U9" s="80" t="s">
        <v>135</v>
      </c>
      <c r="V9" s="167"/>
      <c r="W9" s="168"/>
      <c r="X9" s="168"/>
      <c r="Y9" s="168"/>
      <c r="Z9" s="168"/>
      <c r="AA9" s="168"/>
      <c r="AB9" s="93"/>
      <c r="AC9" s="174">
        <f t="shared" si="3"/>
        <v>0</v>
      </c>
      <c r="AD9" s="93"/>
      <c r="AE9" s="93"/>
      <c r="AF9" s="93">
        <v>4050</v>
      </c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175">
        <f t="shared" si="4"/>
        <v>0</v>
      </c>
      <c r="AT9" s="174">
        <f t="shared" si="5"/>
        <v>0</v>
      </c>
      <c r="AU9" s="174">
        <f t="shared" si="6"/>
        <v>4050</v>
      </c>
      <c r="AV9" s="99"/>
      <c r="AW9" s="106"/>
      <c r="AX9" s="106"/>
      <c r="AY9" s="106"/>
      <c r="AZ9" s="106"/>
      <c r="BA9" s="174">
        <f t="shared" si="7"/>
        <v>4050</v>
      </c>
      <c r="BB9" s="178"/>
      <c r="BC9" s="380" t="s">
        <v>136</v>
      </c>
      <c r="BD9" s="163" t="str">
        <f t="shared" si="8"/>
        <v>正确</v>
      </c>
    </row>
    <row r="10" s="6" customFormat="1" ht="33" customHeight="1" spans="1:56">
      <c r="A10" s="59">
        <f t="shared" si="9"/>
        <v>6</v>
      </c>
      <c r="B10" s="51" t="s">
        <v>138</v>
      </c>
      <c r="C10" s="51" t="s">
        <v>139</v>
      </c>
      <c r="D10" s="147">
        <v>45581</v>
      </c>
      <c r="E10" s="60" t="s">
        <v>74</v>
      </c>
      <c r="F10" s="125">
        <f t="shared" si="1"/>
        <v>30</v>
      </c>
      <c r="G10" s="192" t="s">
        <v>75</v>
      </c>
      <c r="H10" s="126"/>
      <c r="I10" s="126"/>
      <c r="J10" s="126"/>
      <c r="K10" s="126"/>
      <c r="L10" s="126"/>
      <c r="M10" s="126"/>
      <c r="N10" s="126"/>
      <c r="O10" s="158"/>
      <c r="P10" s="126"/>
      <c r="Q10" s="126"/>
      <c r="R10" s="126"/>
      <c r="S10" s="164">
        <f t="shared" si="2"/>
        <v>0</v>
      </c>
      <c r="T10" s="170"/>
      <c r="U10" s="80" t="s">
        <v>93</v>
      </c>
      <c r="V10" s="167">
        <v>2000</v>
      </c>
      <c r="W10" s="168">
        <v>500</v>
      </c>
      <c r="X10" s="168">
        <v>300</v>
      </c>
      <c r="Y10" s="168">
        <v>300</v>
      </c>
      <c r="Z10" s="168">
        <v>200</v>
      </c>
      <c r="AA10" s="168">
        <v>100</v>
      </c>
      <c r="AB10" s="93">
        <v>100</v>
      </c>
      <c r="AC10" s="174">
        <f t="shared" si="3"/>
        <v>0</v>
      </c>
      <c r="AD10" s="93"/>
      <c r="AE10" s="93"/>
      <c r="AF10" s="93"/>
      <c r="AG10" s="93"/>
      <c r="AH10" s="93"/>
      <c r="AI10" s="93">
        <v>408.33</v>
      </c>
      <c r="AJ10" s="93"/>
      <c r="AK10" s="93"/>
      <c r="AL10" s="93"/>
      <c r="AM10" s="93"/>
      <c r="AN10" s="93"/>
      <c r="AO10" s="93"/>
      <c r="AP10" s="93"/>
      <c r="AQ10" s="93"/>
      <c r="AR10" s="93"/>
      <c r="AS10" s="175">
        <f t="shared" si="4"/>
        <v>0</v>
      </c>
      <c r="AT10" s="174">
        <f t="shared" si="5"/>
        <v>0</v>
      </c>
      <c r="AU10" s="174">
        <f t="shared" si="6"/>
        <v>3908.33</v>
      </c>
      <c r="AV10" s="99"/>
      <c r="AW10" s="106"/>
      <c r="AX10" s="106"/>
      <c r="AY10" s="106"/>
      <c r="AZ10" s="106"/>
      <c r="BA10" s="174">
        <f t="shared" si="7"/>
        <v>3908.33</v>
      </c>
      <c r="BB10" s="178"/>
      <c r="BC10" s="170" t="s">
        <v>140</v>
      </c>
      <c r="BD10" s="163" t="str">
        <f t="shared" si="8"/>
        <v>正确</v>
      </c>
    </row>
    <row r="11" s="6" customFormat="1" ht="33" customHeight="1" spans="1:56">
      <c r="A11" s="59">
        <f t="shared" si="9"/>
        <v>7</v>
      </c>
      <c r="B11" s="51" t="s">
        <v>141</v>
      </c>
      <c r="C11" s="51" t="s">
        <v>139</v>
      </c>
      <c r="D11" s="147">
        <v>45581</v>
      </c>
      <c r="E11" s="60" t="s">
        <v>74</v>
      </c>
      <c r="F11" s="125">
        <f t="shared" si="1"/>
        <v>30</v>
      </c>
      <c r="G11" s="192" t="s">
        <v>75</v>
      </c>
      <c r="H11" s="126"/>
      <c r="I11" s="126"/>
      <c r="J11" s="126"/>
      <c r="L11" s="126"/>
      <c r="M11" s="126"/>
      <c r="N11" s="126"/>
      <c r="O11" s="158"/>
      <c r="P11" s="126"/>
      <c r="Q11" s="126"/>
      <c r="R11" s="126"/>
      <c r="S11" s="164">
        <f t="shared" si="2"/>
        <v>0</v>
      </c>
      <c r="T11" s="170"/>
      <c r="U11" s="80" t="s">
        <v>93</v>
      </c>
      <c r="V11" s="167">
        <v>2000</v>
      </c>
      <c r="W11" s="168">
        <v>500</v>
      </c>
      <c r="X11" s="168">
        <v>300</v>
      </c>
      <c r="Y11" s="168">
        <v>300</v>
      </c>
      <c r="Z11" s="168">
        <v>200</v>
      </c>
      <c r="AA11" s="168">
        <v>100</v>
      </c>
      <c r="AB11" s="93">
        <v>100</v>
      </c>
      <c r="AC11" s="174">
        <f t="shared" si="3"/>
        <v>0</v>
      </c>
      <c r="AD11" s="93"/>
      <c r="AE11" s="93"/>
      <c r="AF11" s="93"/>
      <c r="AG11" s="93"/>
      <c r="AH11" s="93"/>
      <c r="AI11" s="93">
        <v>291.66</v>
      </c>
      <c r="AJ11" s="93"/>
      <c r="AK11" s="93"/>
      <c r="AL11" s="93"/>
      <c r="AM11" s="93"/>
      <c r="AN11" s="93"/>
      <c r="AO11" s="93"/>
      <c r="AP11" s="93"/>
      <c r="AQ11" s="93"/>
      <c r="AR11" s="93"/>
      <c r="AS11" s="175">
        <f t="shared" si="4"/>
        <v>0</v>
      </c>
      <c r="AT11" s="174">
        <f t="shared" si="5"/>
        <v>0</v>
      </c>
      <c r="AU11" s="174">
        <f t="shared" si="6"/>
        <v>3791.66</v>
      </c>
      <c r="AV11" s="99"/>
      <c r="AW11" s="106"/>
      <c r="AX11" s="106"/>
      <c r="AY11" s="106"/>
      <c r="AZ11" s="106"/>
      <c r="BA11" s="174">
        <f t="shared" si="7"/>
        <v>3791.66</v>
      </c>
      <c r="BB11" s="178"/>
      <c r="BC11" s="170" t="s">
        <v>142</v>
      </c>
      <c r="BD11" s="163" t="str">
        <f t="shared" si="8"/>
        <v>正确</v>
      </c>
    </row>
    <row r="12" s="6" customFormat="1" ht="33" customHeight="1" spans="1:56">
      <c r="A12" s="59">
        <f t="shared" si="9"/>
        <v>8</v>
      </c>
      <c r="B12" s="51" t="s">
        <v>143</v>
      </c>
      <c r="C12" s="51" t="s">
        <v>139</v>
      </c>
      <c r="D12" s="147">
        <v>45581</v>
      </c>
      <c r="E12" s="60" t="s">
        <v>74</v>
      </c>
      <c r="F12" s="125">
        <f t="shared" si="1"/>
        <v>30</v>
      </c>
      <c r="G12" s="192" t="s">
        <v>75</v>
      </c>
      <c r="H12" s="126"/>
      <c r="I12" s="126"/>
      <c r="J12" s="126"/>
      <c r="K12" s="126"/>
      <c r="L12" s="126"/>
      <c r="M12" s="126"/>
      <c r="N12" s="126"/>
      <c r="O12" s="156"/>
      <c r="P12" s="126"/>
      <c r="Q12" s="126"/>
      <c r="R12" s="126"/>
      <c r="S12" s="164">
        <f t="shared" si="2"/>
        <v>0</v>
      </c>
      <c r="T12" s="170"/>
      <c r="U12" s="80" t="s">
        <v>93</v>
      </c>
      <c r="V12" s="167">
        <v>2000</v>
      </c>
      <c r="W12" s="168">
        <v>500</v>
      </c>
      <c r="X12" s="168">
        <v>300</v>
      </c>
      <c r="Y12" s="168">
        <v>300</v>
      </c>
      <c r="Z12" s="168">
        <v>200</v>
      </c>
      <c r="AA12" s="168">
        <v>100</v>
      </c>
      <c r="AB12" s="93">
        <v>100</v>
      </c>
      <c r="AC12" s="174">
        <f t="shared" si="3"/>
        <v>0</v>
      </c>
      <c r="AD12" s="93"/>
      <c r="AE12" s="93"/>
      <c r="AF12" s="93"/>
      <c r="AG12" s="93"/>
      <c r="AH12" s="93"/>
      <c r="AI12" s="93">
        <v>58.33</v>
      </c>
      <c r="AJ12" s="93"/>
      <c r="AK12" s="93"/>
      <c r="AL12" s="93"/>
      <c r="AM12" s="93"/>
      <c r="AN12" s="93"/>
      <c r="AO12" s="93"/>
      <c r="AP12" s="93"/>
      <c r="AQ12" s="93"/>
      <c r="AR12" s="93"/>
      <c r="AS12" s="175">
        <f t="shared" si="4"/>
        <v>0</v>
      </c>
      <c r="AT12" s="174">
        <f t="shared" si="5"/>
        <v>0</v>
      </c>
      <c r="AU12" s="174">
        <f t="shared" si="6"/>
        <v>3558.33</v>
      </c>
      <c r="AV12" s="99"/>
      <c r="AW12" s="106"/>
      <c r="AX12" s="106"/>
      <c r="AY12" s="106"/>
      <c r="AZ12" s="106"/>
      <c r="BA12" s="174">
        <f t="shared" si="7"/>
        <v>3558.33</v>
      </c>
      <c r="BB12" s="178"/>
      <c r="BC12" s="170" t="s">
        <v>144</v>
      </c>
      <c r="BD12" s="163" t="str">
        <f t="shared" si="8"/>
        <v>正确</v>
      </c>
    </row>
    <row r="13" s="6" customFormat="1" ht="96" customHeight="1" spans="1:56">
      <c r="A13" s="59">
        <f t="shared" si="9"/>
        <v>9</v>
      </c>
      <c r="B13" s="51" t="s">
        <v>145</v>
      </c>
      <c r="C13" s="51" t="s">
        <v>139</v>
      </c>
      <c r="D13" s="147">
        <v>45581</v>
      </c>
      <c r="E13" s="60" t="s">
        <v>74</v>
      </c>
      <c r="F13" s="125">
        <f t="shared" si="1"/>
        <v>30</v>
      </c>
      <c r="G13" s="192" t="s">
        <v>75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64">
        <f t="shared" si="2"/>
        <v>0</v>
      </c>
      <c r="T13" s="170"/>
      <c r="U13" s="80" t="s">
        <v>93</v>
      </c>
      <c r="V13" s="167">
        <v>2000</v>
      </c>
      <c r="W13" s="168">
        <v>500</v>
      </c>
      <c r="X13" s="168">
        <v>300</v>
      </c>
      <c r="Y13" s="168">
        <v>300</v>
      </c>
      <c r="Z13" s="168">
        <v>200</v>
      </c>
      <c r="AA13" s="168">
        <v>100</v>
      </c>
      <c r="AB13" s="93">
        <v>100</v>
      </c>
      <c r="AC13" s="174">
        <f t="shared" si="3"/>
        <v>0</v>
      </c>
      <c r="AD13" s="93"/>
      <c r="AE13" s="93"/>
      <c r="AF13" s="93">
        <v>1800</v>
      </c>
      <c r="AG13" s="93"/>
      <c r="AH13" s="93"/>
      <c r="AI13" s="93">
        <v>408.33</v>
      </c>
      <c r="AJ13" s="93"/>
      <c r="AK13" s="93"/>
      <c r="AL13" s="93"/>
      <c r="AM13" s="93"/>
      <c r="AN13" s="93"/>
      <c r="AO13" s="93"/>
      <c r="AP13" s="93"/>
      <c r="AQ13" s="93"/>
      <c r="AR13" s="93"/>
      <c r="AS13" s="175">
        <f t="shared" si="4"/>
        <v>0</v>
      </c>
      <c r="AT13" s="174">
        <f t="shared" si="5"/>
        <v>0</v>
      </c>
      <c r="AU13" s="174">
        <f t="shared" si="6"/>
        <v>5708.33</v>
      </c>
      <c r="AV13" s="99"/>
      <c r="AW13" s="106"/>
      <c r="AX13" s="106"/>
      <c r="AY13" s="106"/>
      <c r="AZ13" s="106"/>
      <c r="BA13" s="174">
        <f t="shared" si="7"/>
        <v>5708.33</v>
      </c>
      <c r="BB13" s="178"/>
      <c r="BC13" s="170" t="s">
        <v>146</v>
      </c>
      <c r="BD13" s="163" t="str">
        <f t="shared" si="8"/>
        <v>正确</v>
      </c>
    </row>
    <row r="14" s="6" customFormat="1" ht="33" customHeight="1" spans="1:56">
      <c r="A14" s="59">
        <f t="shared" si="9"/>
        <v>10</v>
      </c>
      <c r="B14" s="51" t="s">
        <v>147</v>
      </c>
      <c r="C14" s="51" t="s">
        <v>139</v>
      </c>
      <c r="D14" s="147">
        <v>45581</v>
      </c>
      <c r="E14" s="60" t="s">
        <v>74</v>
      </c>
      <c r="F14" s="125">
        <f t="shared" si="1"/>
        <v>30</v>
      </c>
      <c r="G14" s="192" t="s">
        <v>75</v>
      </c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64">
        <f t="shared" si="2"/>
        <v>0</v>
      </c>
      <c r="T14" s="170"/>
      <c r="U14" s="80" t="s">
        <v>93</v>
      </c>
      <c r="V14" s="167">
        <v>2000</v>
      </c>
      <c r="W14" s="168">
        <v>500</v>
      </c>
      <c r="X14" s="168">
        <v>300</v>
      </c>
      <c r="Y14" s="168">
        <v>300</v>
      </c>
      <c r="Z14" s="168">
        <v>200</v>
      </c>
      <c r="AA14" s="168">
        <v>100</v>
      </c>
      <c r="AB14" s="93">
        <v>100</v>
      </c>
      <c r="AC14" s="174">
        <f t="shared" si="3"/>
        <v>0</v>
      </c>
      <c r="AD14" s="93"/>
      <c r="AE14" s="93"/>
      <c r="AF14" s="93"/>
      <c r="AG14" s="93"/>
      <c r="AH14" s="93"/>
      <c r="AI14" s="93">
        <v>408.33</v>
      </c>
      <c r="AJ14" s="93"/>
      <c r="AK14" s="93"/>
      <c r="AL14" s="93"/>
      <c r="AM14" s="93"/>
      <c r="AN14" s="93"/>
      <c r="AO14" s="93"/>
      <c r="AP14" s="93"/>
      <c r="AQ14" s="93"/>
      <c r="AR14" s="93"/>
      <c r="AS14" s="175">
        <f t="shared" si="4"/>
        <v>0</v>
      </c>
      <c r="AT14" s="174">
        <f t="shared" si="5"/>
        <v>0</v>
      </c>
      <c r="AU14" s="174">
        <f t="shared" si="6"/>
        <v>3908.33</v>
      </c>
      <c r="AV14" s="99"/>
      <c r="AW14" s="106"/>
      <c r="AX14" s="106"/>
      <c r="AY14" s="106"/>
      <c r="AZ14" s="106"/>
      <c r="BA14" s="174">
        <f t="shared" si="7"/>
        <v>3908.33</v>
      </c>
      <c r="BB14" s="178"/>
      <c r="BC14" s="170" t="s">
        <v>148</v>
      </c>
      <c r="BD14" s="163" t="str">
        <f t="shared" si="8"/>
        <v>正确</v>
      </c>
    </row>
    <row r="15" s="6" customFormat="1" ht="33" customHeight="1" spans="1:56">
      <c r="A15" s="59">
        <f t="shared" si="9"/>
        <v>11</v>
      </c>
      <c r="B15" s="51" t="s">
        <v>149</v>
      </c>
      <c r="C15" s="51" t="s">
        <v>139</v>
      </c>
      <c r="D15" s="147">
        <v>45583</v>
      </c>
      <c r="E15" s="60" t="s">
        <v>74</v>
      </c>
      <c r="F15" s="125">
        <f t="shared" si="1"/>
        <v>30</v>
      </c>
      <c r="G15" s="192" t="s">
        <v>75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64">
        <f t="shared" si="2"/>
        <v>0</v>
      </c>
      <c r="T15" s="170"/>
      <c r="U15" s="80" t="s">
        <v>93</v>
      </c>
      <c r="V15" s="167">
        <v>2000</v>
      </c>
      <c r="W15" s="168">
        <v>500</v>
      </c>
      <c r="X15" s="168">
        <v>300</v>
      </c>
      <c r="Y15" s="168">
        <v>300</v>
      </c>
      <c r="Z15" s="168">
        <v>200</v>
      </c>
      <c r="AA15" s="168">
        <v>100</v>
      </c>
      <c r="AB15" s="93">
        <v>100</v>
      </c>
      <c r="AC15" s="174">
        <f t="shared" si="3"/>
        <v>0</v>
      </c>
      <c r="AD15" s="93"/>
      <c r="AE15" s="93"/>
      <c r="AF15" s="93"/>
      <c r="AG15" s="93"/>
      <c r="AH15" s="93"/>
      <c r="AI15" s="93">
        <v>408.33</v>
      </c>
      <c r="AJ15" s="93"/>
      <c r="AK15" s="93"/>
      <c r="AL15" s="93"/>
      <c r="AM15" s="93"/>
      <c r="AN15" s="93"/>
      <c r="AO15" s="93"/>
      <c r="AP15" s="93"/>
      <c r="AQ15" s="93"/>
      <c r="AR15" s="93"/>
      <c r="AS15" s="175">
        <f t="shared" si="4"/>
        <v>0</v>
      </c>
      <c r="AT15" s="174">
        <f t="shared" si="5"/>
        <v>0</v>
      </c>
      <c r="AU15" s="174">
        <f t="shared" si="6"/>
        <v>3908.33</v>
      </c>
      <c r="AV15" s="99"/>
      <c r="AW15" s="106"/>
      <c r="AX15" s="106"/>
      <c r="AY15" s="106"/>
      <c r="AZ15" s="106"/>
      <c r="BA15" s="174">
        <f t="shared" si="7"/>
        <v>3908.33</v>
      </c>
      <c r="BB15" s="178"/>
      <c r="BC15" s="170" t="s">
        <v>150</v>
      </c>
      <c r="BD15" s="163" t="str">
        <f t="shared" si="8"/>
        <v>正确</v>
      </c>
    </row>
    <row r="16" s="6" customFormat="1" ht="42" customHeight="1" spans="1:56">
      <c r="A16" s="59">
        <f t="shared" si="9"/>
        <v>12</v>
      </c>
      <c r="B16" s="377" t="s">
        <v>151</v>
      </c>
      <c r="C16" s="51" t="s">
        <v>139</v>
      </c>
      <c r="D16" s="147">
        <v>45583</v>
      </c>
      <c r="E16" s="48" t="s">
        <v>122</v>
      </c>
      <c r="F16" s="125">
        <f t="shared" si="1"/>
        <v>30</v>
      </c>
      <c r="G16" s="192" t="s">
        <v>75</v>
      </c>
      <c r="H16" s="126"/>
      <c r="I16" s="126"/>
      <c r="J16" s="126">
        <v>2</v>
      </c>
      <c r="K16" s="126"/>
      <c r="L16" s="126">
        <v>1</v>
      </c>
      <c r="M16" s="126"/>
      <c r="N16" s="126"/>
      <c r="O16" s="126"/>
      <c r="P16" s="126"/>
      <c r="Q16" s="126"/>
      <c r="R16" s="126"/>
      <c r="S16" s="164">
        <f t="shared" si="2"/>
        <v>0</v>
      </c>
      <c r="T16" s="179" t="s">
        <v>152</v>
      </c>
      <c r="U16" s="80" t="s">
        <v>93</v>
      </c>
      <c r="V16" s="167">
        <v>2000</v>
      </c>
      <c r="W16" s="168">
        <v>500</v>
      </c>
      <c r="X16" s="168">
        <v>300</v>
      </c>
      <c r="Y16" s="168">
        <v>300</v>
      </c>
      <c r="Z16" s="168">
        <v>200</v>
      </c>
      <c r="AA16" s="168">
        <v>100</v>
      </c>
      <c r="AB16" s="93">
        <v>100</v>
      </c>
      <c r="AC16" s="174">
        <f t="shared" si="3"/>
        <v>0</v>
      </c>
      <c r="AD16" s="93"/>
      <c r="AE16" s="93"/>
      <c r="AF16" s="93"/>
      <c r="AG16" s="93"/>
      <c r="AH16" s="93"/>
      <c r="AI16" s="93">
        <v>58.33</v>
      </c>
      <c r="AJ16" s="93"/>
      <c r="AK16" s="93"/>
      <c r="AL16" s="93"/>
      <c r="AM16" s="93"/>
      <c r="AN16" s="93"/>
      <c r="AO16" s="93"/>
      <c r="AP16" s="93"/>
      <c r="AQ16" s="93"/>
      <c r="AR16" s="93"/>
      <c r="AS16" s="175">
        <f t="shared" si="4"/>
        <v>0</v>
      </c>
      <c r="AT16" s="174">
        <f t="shared" si="5"/>
        <v>350</v>
      </c>
      <c r="AU16" s="174">
        <f t="shared" si="6"/>
        <v>3208.33</v>
      </c>
      <c r="AV16" s="99"/>
      <c r="AW16" s="106"/>
      <c r="AX16" s="106"/>
      <c r="AY16" s="106"/>
      <c r="AZ16" s="106"/>
      <c r="BA16" s="174">
        <f t="shared" si="7"/>
        <v>3208.33</v>
      </c>
      <c r="BB16" s="178"/>
      <c r="BC16" s="180" t="s">
        <v>153</v>
      </c>
      <c r="BD16" s="163" t="str">
        <f t="shared" si="8"/>
        <v>正确</v>
      </c>
    </row>
    <row r="17" s="6" customFormat="1" ht="33" customHeight="1" spans="1:56">
      <c r="A17" s="59">
        <f t="shared" ref="A17:A28" si="10">ROW()-4</f>
        <v>13</v>
      </c>
      <c r="B17" s="51" t="s">
        <v>154</v>
      </c>
      <c r="C17" s="51" t="s">
        <v>139</v>
      </c>
      <c r="D17" s="147">
        <v>45583</v>
      </c>
      <c r="E17" s="60" t="s">
        <v>74</v>
      </c>
      <c r="F17" s="125">
        <f t="shared" si="1"/>
        <v>30</v>
      </c>
      <c r="G17" s="192" t="s">
        <v>75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64">
        <f t="shared" si="2"/>
        <v>0</v>
      </c>
      <c r="T17" s="170"/>
      <c r="U17" s="80" t="s">
        <v>93</v>
      </c>
      <c r="V17" s="167">
        <v>2000</v>
      </c>
      <c r="W17" s="168">
        <v>500</v>
      </c>
      <c r="X17" s="168">
        <v>300</v>
      </c>
      <c r="Y17" s="168">
        <v>300</v>
      </c>
      <c r="Z17" s="168">
        <v>200</v>
      </c>
      <c r="AA17" s="168">
        <v>100</v>
      </c>
      <c r="AB17" s="93">
        <v>100</v>
      </c>
      <c r="AC17" s="174">
        <f t="shared" si="3"/>
        <v>0</v>
      </c>
      <c r="AD17" s="93"/>
      <c r="AE17" s="93"/>
      <c r="AF17" s="93"/>
      <c r="AG17" s="93"/>
      <c r="AH17" s="93"/>
      <c r="AI17" s="93">
        <v>58.33</v>
      </c>
      <c r="AJ17" s="93"/>
      <c r="AK17" s="93"/>
      <c r="AL17" s="93"/>
      <c r="AM17" s="93"/>
      <c r="AN17" s="93"/>
      <c r="AO17" s="93"/>
      <c r="AP17" s="93"/>
      <c r="AQ17" s="93"/>
      <c r="AR17" s="93"/>
      <c r="AS17" s="175">
        <f t="shared" si="4"/>
        <v>0</v>
      </c>
      <c r="AT17" s="174">
        <f t="shared" si="5"/>
        <v>0</v>
      </c>
      <c r="AU17" s="174">
        <f t="shared" si="6"/>
        <v>3558.33</v>
      </c>
      <c r="AV17" s="99"/>
      <c r="AW17" s="106"/>
      <c r="AX17" s="106"/>
      <c r="AY17" s="106"/>
      <c r="AZ17" s="106"/>
      <c r="BA17" s="174">
        <f t="shared" si="7"/>
        <v>3558.33</v>
      </c>
      <c r="BB17" s="178"/>
      <c r="BC17" s="170" t="s">
        <v>155</v>
      </c>
      <c r="BD17" s="163" t="str">
        <f t="shared" si="8"/>
        <v>正确</v>
      </c>
    </row>
    <row r="18" s="6" customFormat="1" ht="33" customHeight="1" spans="1:56">
      <c r="A18" s="59">
        <f t="shared" si="10"/>
        <v>14</v>
      </c>
      <c r="B18" s="51" t="s">
        <v>156</v>
      </c>
      <c r="C18" s="51" t="s">
        <v>139</v>
      </c>
      <c r="D18" s="147">
        <v>45583</v>
      </c>
      <c r="E18" s="60" t="s">
        <v>74</v>
      </c>
      <c r="F18" s="125">
        <f t="shared" si="1"/>
        <v>30</v>
      </c>
      <c r="G18" s="192" t="s">
        <v>75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64">
        <f t="shared" si="2"/>
        <v>0</v>
      </c>
      <c r="T18" s="170"/>
      <c r="U18" s="80" t="s">
        <v>93</v>
      </c>
      <c r="V18" s="167">
        <v>2000</v>
      </c>
      <c r="W18" s="168">
        <v>500</v>
      </c>
      <c r="X18" s="168">
        <v>300</v>
      </c>
      <c r="Y18" s="168">
        <v>300</v>
      </c>
      <c r="Z18" s="168">
        <v>200</v>
      </c>
      <c r="AA18" s="168">
        <v>100</v>
      </c>
      <c r="AB18" s="93">
        <v>100</v>
      </c>
      <c r="AC18" s="174">
        <f t="shared" si="3"/>
        <v>0</v>
      </c>
      <c r="AD18" s="93"/>
      <c r="AE18" s="93"/>
      <c r="AF18" s="93"/>
      <c r="AG18" s="93"/>
      <c r="AH18" s="93"/>
      <c r="AI18" s="93">
        <v>291.66</v>
      </c>
      <c r="AJ18" s="93"/>
      <c r="AK18" s="93"/>
      <c r="AL18" s="93"/>
      <c r="AM18" s="93"/>
      <c r="AN18" s="93"/>
      <c r="AO18" s="93"/>
      <c r="AP18" s="93"/>
      <c r="AQ18" s="93"/>
      <c r="AR18" s="93"/>
      <c r="AS18" s="175">
        <f t="shared" si="4"/>
        <v>0</v>
      </c>
      <c r="AT18" s="174">
        <f t="shared" si="5"/>
        <v>0</v>
      </c>
      <c r="AU18" s="174">
        <f t="shared" si="6"/>
        <v>3791.66</v>
      </c>
      <c r="AV18" s="99"/>
      <c r="AW18" s="106"/>
      <c r="AX18" s="106"/>
      <c r="AY18" s="106"/>
      <c r="AZ18" s="106"/>
      <c r="BA18" s="174">
        <f t="shared" si="7"/>
        <v>3791.66</v>
      </c>
      <c r="BB18" s="178"/>
      <c r="BC18" s="170" t="s">
        <v>157</v>
      </c>
      <c r="BD18" s="163" t="str">
        <f t="shared" si="8"/>
        <v>正确</v>
      </c>
    </row>
    <row r="19" s="6" customFormat="1" ht="33" customHeight="1" spans="1:56">
      <c r="A19" s="59">
        <f t="shared" si="10"/>
        <v>15</v>
      </c>
      <c r="B19" s="51" t="s">
        <v>158</v>
      </c>
      <c r="C19" s="51" t="s">
        <v>139</v>
      </c>
      <c r="D19" s="147">
        <v>45581</v>
      </c>
      <c r="E19" s="60" t="s">
        <v>74</v>
      </c>
      <c r="F19" s="125">
        <f t="shared" si="1"/>
        <v>30</v>
      </c>
      <c r="G19" s="192" t="s">
        <v>75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64">
        <f t="shared" si="2"/>
        <v>0</v>
      </c>
      <c r="T19" s="170"/>
      <c r="U19" s="80" t="s">
        <v>93</v>
      </c>
      <c r="V19" s="167">
        <v>2000</v>
      </c>
      <c r="W19" s="168">
        <v>500</v>
      </c>
      <c r="X19" s="168">
        <v>300</v>
      </c>
      <c r="Y19" s="168">
        <v>300</v>
      </c>
      <c r="Z19" s="168">
        <v>200</v>
      </c>
      <c r="AA19" s="168">
        <v>100</v>
      </c>
      <c r="AB19" s="93">
        <v>100</v>
      </c>
      <c r="AC19" s="174">
        <f t="shared" si="3"/>
        <v>0</v>
      </c>
      <c r="AD19" s="93"/>
      <c r="AE19" s="93"/>
      <c r="AF19" s="93"/>
      <c r="AG19" s="93"/>
      <c r="AH19" s="93"/>
      <c r="AI19" s="93">
        <v>466.66</v>
      </c>
      <c r="AJ19" s="93"/>
      <c r="AK19" s="93"/>
      <c r="AL19" s="93"/>
      <c r="AM19" s="93"/>
      <c r="AN19" s="93"/>
      <c r="AO19" s="93"/>
      <c r="AP19" s="93"/>
      <c r="AQ19" s="93"/>
      <c r="AR19" s="93"/>
      <c r="AS19" s="175">
        <f t="shared" si="4"/>
        <v>0</v>
      </c>
      <c r="AT19" s="174">
        <f t="shared" si="5"/>
        <v>0</v>
      </c>
      <c r="AU19" s="174">
        <f t="shared" si="6"/>
        <v>3966.66</v>
      </c>
      <c r="AV19" s="99"/>
      <c r="AW19" s="106"/>
      <c r="AX19" s="106"/>
      <c r="AY19" s="106"/>
      <c r="AZ19" s="106"/>
      <c r="BA19" s="174">
        <f t="shared" si="7"/>
        <v>3966.66</v>
      </c>
      <c r="BB19" s="178"/>
      <c r="BC19" s="170" t="s">
        <v>159</v>
      </c>
      <c r="BD19" s="163" t="str">
        <f t="shared" si="8"/>
        <v>正确</v>
      </c>
    </row>
    <row r="20" s="6" customFormat="1" ht="33" customHeight="1" spans="1:56">
      <c r="A20" s="59">
        <f t="shared" si="10"/>
        <v>16</v>
      </c>
      <c r="B20" s="51" t="s">
        <v>160</v>
      </c>
      <c r="C20" s="51" t="s">
        <v>139</v>
      </c>
      <c r="D20" s="147">
        <v>45581</v>
      </c>
      <c r="E20" s="60" t="s">
        <v>74</v>
      </c>
      <c r="F20" s="125">
        <f t="shared" si="1"/>
        <v>30</v>
      </c>
      <c r="G20" s="192" t="s">
        <v>75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64">
        <f t="shared" si="2"/>
        <v>0</v>
      </c>
      <c r="T20" s="170"/>
      <c r="U20" s="80" t="s">
        <v>93</v>
      </c>
      <c r="V20" s="167">
        <v>2000</v>
      </c>
      <c r="W20" s="168">
        <v>500</v>
      </c>
      <c r="X20" s="168">
        <v>300</v>
      </c>
      <c r="Y20" s="168">
        <v>300</v>
      </c>
      <c r="Z20" s="168">
        <v>200</v>
      </c>
      <c r="AA20" s="168">
        <v>100</v>
      </c>
      <c r="AB20" s="93">
        <v>100</v>
      </c>
      <c r="AC20" s="174">
        <f t="shared" si="3"/>
        <v>0</v>
      </c>
      <c r="AD20" s="93"/>
      <c r="AE20" s="93"/>
      <c r="AF20" s="93"/>
      <c r="AG20" s="93"/>
      <c r="AH20" s="93"/>
      <c r="AI20" s="93">
        <v>58.33</v>
      </c>
      <c r="AJ20" s="93"/>
      <c r="AK20" s="93"/>
      <c r="AL20" s="93"/>
      <c r="AM20" s="93"/>
      <c r="AN20" s="93"/>
      <c r="AO20" s="93"/>
      <c r="AP20" s="93"/>
      <c r="AQ20" s="93"/>
      <c r="AR20" s="93"/>
      <c r="AS20" s="175">
        <f t="shared" si="4"/>
        <v>0</v>
      </c>
      <c r="AT20" s="174">
        <f t="shared" si="5"/>
        <v>0</v>
      </c>
      <c r="AU20" s="174">
        <f t="shared" si="6"/>
        <v>3558.33</v>
      </c>
      <c r="AV20" s="99"/>
      <c r="AW20" s="106"/>
      <c r="AX20" s="106"/>
      <c r="AY20" s="106"/>
      <c r="AZ20" s="106"/>
      <c r="BA20" s="174">
        <f t="shared" si="7"/>
        <v>3558.33</v>
      </c>
      <c r="BB20" s="178"/>
      <c r="BC20" s="170" t="s">
        <v>161</v>
      </c>
      <c r="BD20" s="163" t="str">
        <f t="shared" si="8"/>
        <v>正确</v>
      </c>
    </row>
    <row r="21" s="6" customFormat="1" ht="45" customHeight="1" spans="1:56">
      <c r="A21" s="59">
        <f t="shared" si="10"/>
        <v>17</v>
      </c>
      <c r="B21" s="51" t="s">
        <v>162</v>
      </c>
      <c r="C21" s="51" t="s">
        <v>139</v>
      </c>
      <c r="D21" s="147">
        <v>45584</v>
      </c>
      <c r="E21" s="60" t="s">
        <v>74</v>
      </c>
      <c r="F21" s="125">
        <f t="shared" si="1"/>
        <v>30</v>
      </c>
      <c r="G21" s="192" t="s">
        <v>75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64">
        <f t="shared" si="2"/>
        <v>0</v>
      </c>
      <c r="T21" s="170"/>
      <c r="U21" s="80" t="s">
        <v>93</v>
      </c>
      <c r="V21" s="167">
        <v>2000</v>
      </c>
      <c r="W21" s="168">
        <v>500</v>
      </c>
      <c r="X21" s="168">
        <v>300</v>
      </c>
      <c r="Y21" s="168">
        <v>300</v>
      </c>
      <c r="Z21" s="168">
        <v>200</v>
      </c>
      <c r="AA21" s="168">
        <v>100</v>
      </c>
      <c r="AB21" s="93">
        <v>100</v>
      </c>
      <c r="AC21" s="174">
        <f t="shared" si="3"/>
        <v>0</v>
      </c>
      <c r="AD21" s="93"/>
      <c r="AE21" s="93"/>
      <c r="AF21" s="93"/>
      <c r="AG21" s="93"/>
      <c r="AH21" s="93"/>
      <c r="AI21" s="93">
        <v>525</v>
      </c>
      <c r="AJ21" s="93"/>
      <c r="AK21" s="93"/>
      <c r="AL21" s="93"/>
      <c r="AM21" s="93"/>
      <c r="AN21" s="93"/>
      <c r="AO21" s="93"/>
      <c r="AP21" s="93"/>
      <c r="AQ21" s="93"/>
      <c r="AR21" s="93"/>
      <c r="AS21" s="175">
        <f t="shared" si="4"/>
        <v>0</v>
      </c>
      <c r="AT21" s="174">
        <f t="shared" si="5"/>
        <v>0</v>
      </c>
      <c r="AU21" s="174">
        <f t="shared" si="6"/>
        <v>4025</v>
      </c>
      <c r="AV21" s="99"/>
      <c r="AW21" s="106"/>
      <c r="AX21" s="106"/>
      <c r="AY21" s="106"/>
      <c r="AZ21" s="106"/>
      <c r="BA21" s="174">
        <f t="shared" si="7"/>
        <v>4025</v>
      </c>
      <c r="BB21" s="178"/>
      <c r="BC21" s="170" t="s">
        <v>163</v>
      </c>
      <c r="BD21" s="163" t="str">
        <f t="shared" si="8"/>
        <v>正确</v>
      </c>
    </row>
    <row r="22" s="6" customFormat="1" ht="33" customHeight="1" spans="1:56">
      <c r="A22" s="59">
        <f t="shared" si="10"/>
        <v>18</v>
      </c>
      <c r="B22" s="51" t="s">
        <v>164</v>
      </c>
      <c r="C22" s="51" t="s">
        <v>139</v>
      </c>
      <c r="D22" s="147">
        <v>45586</v>
      </c>
      <c r="E22" s="60" t="s">
        <v>74</v>
      </c>
      <c r="F22" s="125">
        <f t="shared" si="1"/>
        <v>30</v>
      </c>
      <c r="G22" s="192" t="s">
        <v>75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64">
        <f t="shared" si="2"/>
        <v>0</v>
      </c>
      <c r="T22" s="170"/>
      <c r="U22" s="80" t="s">
        <v>93</v>
      </c>
      <c r="V22" s="167">
        <v>2000</v>
      </c>
      <c r="W22" s="168">
        <v>500</v>
      </c>
      <c r="X22" s="168">
        <v>300</v>
      </c>
      <c r="Y22" s="168">
        <v>300</v>
      </c>
      <c r="Z22" s="168">
        <v>200</v>
      </c>
      <c r="AA22" s="168">
        <v>100</v>
      </c>
      <c r="AB22" s="93">
        <v>100</v>
      </c>
      <c r="AC22" s="174">
        <f t="shared" si="3"/>
        <v>0</v>
      </c>
      <c r="AD22" s="93"/>
      <c r="AE22" s="93"/>
      <c r="AF22" s="93"/>
      <c r="AG22" s="93"/>
      <c r="AH22" s="93"/>
      <c r="AI22" s="93">
        <v>58.33</v>
      </c>
      <c r="AJ22" s="93"/>
      <c r="AK22" s="93"/>
      <c r="AL22" s="93"/>
      <c r="AM22" s="93"/>
      <c r="AN22" s="93"/>
      <c r="AO22" s="93"/>
      <c r="AP22" s="93"/>
      <c r="AQ22" s="93"/>
      <c r="AR22" s="93"/>
      <c r="AS22" s="175">
        <f t="shared" si="4"/>
        <v>0</v>
      </c>
      <c r="AT22" s="174">
        <f t="shared" si="5"/>
        <v>0</v>
      </c>
      <c r="AU22" s="174">
        <f t="shared" si="6"/>
        <v>3558.33</v>
      </c>
      <c r="AV22" s="99"/>
      <c r="AW22" s="106"/>
      <c r="AX22" s="106"/>
      <c r="AY22" s="106"/>
      <c r="AZ22" s="106"/>
      <c r="BA22" s="174">
        <f t="shared" si="7"/>
        <v>3558.33</v>
      </c>
      <c r="BB22" s="178"/>
      <c r="BC22" s="170" t="s">
        <v>155</v>
      </c>
      <c r="BD22" s="163" t="str">
        <f t="shared" si="8"/>
        <v>正确</v>
      </c>
    </row>
    <row r="23" s="6" customFormat="1" ht="33" customHeight="1" spans="1:56">
      <c r="A23" s="59">
        <f t="shared" si="10"/>
        <v>19</v>
      </c>
      <c r="B23" s="51" t="s">
        <v>165</v>
      </c>
      <c r="C23" s="51" t="s">
        <v>139</v>
      </c>
      <c r="D23" s="147">
        <v>45588</v>
      </c>
      <c r="E23" s="60" t="s">
        <v>74</v>
      </c>
      <c r="F23" s="125">
        <f t="shared" si="1"/>
        <v>30</v>
      </c>
      <c r="G23" s="192" t="s">
        <v>75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64">
        <f t="shared" si="2"/>
        <v>0</v>
      </c>
      <c r="T23" s="170"/>
      <c r="U23" s="80" t="s">
        <v>93</v>
      </c>
      <c r="V23" s="167">
        <v>2000</v>
      </c>
      <c r="W23" s="168">
        <v>500</v>
      </c>
      <c r="X23" s="168">
        <v>300</v>
      </c>
      <c r="Y23" s="168">
        <v>300</v>
      </c>
      <c r="Z23" s="168">
        <v>200</v>
      </c>
      <c r="AA23" s="168">
        <v>100</v>
      </c>
      <c r="AB23" s="93">
        <v>100</v>
      </c>
      <c r="AC23" s="174">
        <f t="shared" si="3"/>
        <v>0</v>
      </c>
      <c r="AD23" s="93"/>
      <c r="AE23" s="93"/>
      <c r="AF23" s="93"/>
      <c r="AG23" s="93"/>
      <c r="AH23" s="93"/>
      <c r="AI23" s="93">
        <v>58.33</v>
      </c>
      <c r="AJ23" s="93"/>
      <c r="AK23" s="93"/>
      <c r="AL23" s="93"/>
      <c r="AM23" s="93"/>
      <c r="AN23" s="93"/>
      <c r="AO23" s="93"/>
      <c r="AP23" s="93"/>
      <c r="AQ23" s="93"/>
      <c r="AR23" s="93"/>
      <c r="AS23" s="175">
        <f t="shared" si="4"/>
        <v>0</v>
      </c>
      <c r="AT23" s="174">
        <f t="shared" si="5"/>
        <v>0</v>
      </c>
      <c r="AU23" s="174">
        <f t="shared" si="6"/>
        <v>3558.33</v>
      </c>
      <c r="AV23" s="99"/>
      <c r="AW23" s="106"/>
      <c r="AX23" s="106"/>
      <c r="AY23" s="106"/>
      <c r="AZ23" s="106"/>
      <c r="BA23" s="174">
        <f t="shared" si="7"/>
        <v>3558.33</v>
      </c>
      <c r="BB23" s="178"/>
      <c r="BC23" s="170" t="s">
        <v>155</v>
      </c>
      <c r="BD23" s="163" t="str">
        <f t="shared" si="8"/>
        <v>正确</v>
      </c>
    </row>
    <row r="24" s="6" customFormat="1" ht="33" customHeight="1" spans="1:56">
      <c r="A24" s="59">
        <f t="shared" si="10"/>
        <v>20</v>
      </c>
      <c r="B24" s="51" t="s">
        <v>166</v>
      </c>
      <c r="C24" s="51" t="s">
        <v>139</v>
      </c>
      <c r="D24" s="147">
        <v>45596</v>
      </c>
      <c r="E24" s="60" t="s">
        <v>74</v>
      </c>
      <c r="F24" s="125">
        <f t="shared" si="1"/>
        <v>30</v>
      </c>
      <c r="G24" s="192" t="s">
        <v>75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64">
        <f t="shared" si="2"/>
        <v>0</v>
      </c>
      <c r="T24" s="170"/>
      <c r="U24" s="80" t="s">
        <v>93</v>
      </c>
      <c r="V24" s="167">
        <v>2000</v>
      </c>
      <c r="W24" s="168">
        <v>500</v>
      </c>
      <c r="X24" s="168">
        <v>300</v>
      </c>
      <c r="Y24" s="168">
        <v>300</v>
      </c>
      <c r="Z24" s="168">
        <v>200</v>
      </c>
      <c r="AA24" s="168">
        <v>100</v>
      </c>
      <c r="AB24" s="93">
        <v>100</v>
      </c>
      <c r="AC24" s="174">
        <f t="shared" si="3"/>
        <v>0</v>
      </c>
      <c r="AD24" s="93"/>
      <c r="AE24" s="93"/>
      <c r="AF24" s="93"/>
      <c r="AG24" s="93"/>
      <c r="AH24" s="93"/>
      <c r="AI24" s="93">
        <v>291.66</v>
      </c>
      <c r="AJ24" s="93"/>
      <c r="AK24" s="93"/>
      <c r="AL24" s="93"/>
      <c r="AM24" s="93"/>
      <c r="AN24" s="93"/>
      <c r="AO24" s="93"/>
      <c r="AP24" s="93"/>
      <c r="AQ24" s="93"/>
      <c r="AR24" s="93"/>
      <c r="AS24" s="175">
        <f t="shared" si="4"/>
        <v>0</v>
      </c>
      <c r="AT24" s="174">
        <f t="shared" si="5"/>
        <v>0</v>
      </c>
      <c r="AU24" s="174">
        <f t="shared" si="6"/>
        <v>3791.66</v>
      </c>
      <c r="AV24" s="99"/>
      <c r="AW24" s="106"/>
      <c r="AX24" s="106"/>
      <c r="AY24" s="106"/>
      <c r="AZ24" s="106"/>
      <c r="BA24" s="174">
        <f t="shared" si="7"/>
        <v>3791.66</v>
      </c>
      <c r="BB24" s="178"/>
      <c r="BC24" s="170" t="s">
        <v>167</v>
      </c>
      <c r="BD24" s="163" t="str">
        <f t="shared" si="8"/>
        <v>正确</v>
      </c>
    </row>
    <row r="25" s="6" customFormat="1" ht="45" customHeight="1" spans="1:56">
      <c r="A25" s="59">
        <f t="shared" si="10"/>
        <v>21</v>
      </c>
      <c r="B25" s="51" t="s">
        <v>168</v>
      </c>
      <c r="C25" s="51" t="s">
        <v>139</v>
      </c>
      <c r="D25" s="147">
        <v>45596</v>
      </c>
      <c r="E25" s="60" t="s">
        <v>74</v>
      </c>
      <c r="F25" s="125">
        <f t="shared" si="1"/>
        <v>30</v>
      </c>
      <c r="G25" s="192" t="s">
        <v>75</v>
      </c>
      <c r="H25" s="126"/>
      <c r="I25" s="126"/>
      <c r="J25" s="126"/>
      <c r="K25" s="126"/>
      <c r="L25" s="126">
        <v>1</v>
      </c>
      <c r="M25" s="126"/>
      <c r="N25" s="126"/>
      <c r="O25" s="126"/>
      <c r="P25" s="126"/>
      <c r="Q25" s="126"/>
      <c r="R25" s="126"/>
      <c r="S25" s="164">
        <f t="shared" si="2"/>
        <v>0</v>
      </c>
      <c r="T25" s="170" t="s">
        <v>169</v>
      </c>
      <c r="U25" s="80" t="s">
        <v>93</v>
      </c>
      <c r="V25" s="167">
        <v>2000</v>
      </c>
      <c r="W25" s="168">
        <v>500</v>
      </c>
      <c r="X25" s="168">
        <v>300</v>
      </c>
      <c r="Y25" s="168">
        <v>300</v>
      </c>
      <c r="Z25" s="168">
        <v>200</v>
      </c>
      <c r="AA25" s="168">
        <v>100</v>
      </c>
      <c r="AB25" s="93">
        <v>100</v>
      </c>
      <c r="AC25" s="174">
        <f t="shared" si="3"/>
        <v>0</v>
      </c>
      <c r="AD25" s="93"/>
      <c r="AE25" s="93"/>
      <c r="AF25" s="93"/>
      <c r="AG25" s="93"/>
      <c r="AH25" s="93"/>
      <c r="AI25" s="93">
        <v>291.66</v>
      </c>
      <c r="AJ25" s="93"/>
      <c r="AK25" s="93"/>
      <c r="AL25" s="93"/>
      <c r="AM25" s="93"/>
      <c r="AN25" s="93"/>
      <c r="AO25" s="93"/>
      <c r="AP25" s="93"/>
      <c r="AQ25" s="93"/>
      <c r="AR25" s="93"/>
      <c r="AS25" s="175">
        <f t="shared" si="4"/>
        <v>0</v>
      </c>
      <c r="AT25" s="174">
        <f t="shared" si="5"/>
        <v>116.666666666667</v>
      </c>
      <c r="AU25" s="174">
        <f t="shared" si="6"/>
        <v>3674.99</v>
      </c>
      <c r="AV25" s="99"/>
      <c r="AW25" s="106"/>
      <c r="AX25" s="106"/>
      <c r="AY25" s="106"/>
      <c r="AZ25" s="106"/>
      <c r="BA25" s="174">
        <f t="shared" si="7"/>
        <v>3674.99</v>
      </c>
      <c r="BB25" s="178"/>
      <c r="BC25" s="170" t="s">
        <v>167</v>
      </c>
      <c r="BD25" s="163" t="str">
        <f t="shared" si="8"/>
        <v>正确</v>
      </c>
    </row>
    <row r="26" s="6" customFormat="1" ht="33" customHeight="1" spans="1:56">
      <c r="A26" s="59">
        <f t="shared" si="10"/>
        <v>22</v>
      </c>
      <c r="B26" s="51" t="s">
        <v>170</v>
      </c>
      <c r="C26" s="51" t="s">
        <v>139</v>
      </c>
      <c r="D26" s="147">
        <v>45596</v>
      </c>
      <c r="E26" s="60" t="s">
        <v>74</v>
      </c>
      <c r="F26" s="125">
        <f t="shared" si="1"/>
        <v>30</v>
      </c>
      <c r="G26" s="192" t="s">
        <v>75</v>
      </c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64">
        <f t="shared" si="2"/>
        <v>0</v>
      </c>
      <c r="T26" s="170"/>
      <c r="U26" s="80" t="s">
        <v>93</v>
      </c>
      <c r="V26" s="167">
        <v>2000</v>
      </c>
      <c r="W26" s="168">
        <v>500</v>
      </c>
      <c r="X26" s="168">
        <v>300</v>
      </c>
      <c r="Y26" s="168">
        <v>300</v>
      </c>
      <c r="Z26" s="168">
        <v>200</v>
      </c>
      <c r="AA26" s="168">
        <v>100</v>
      </c>
      <c r="AB26" s="93">
        <v>100</v>
      </c>
      <c r="AC26" s="174">
        <f t="shared" si="3"/>
        <v>0</v>
      </c>
      <c r="AD26" s="93"/>
      <c r="AE26" s="93"/>
      <c r="AF26" s="93"/>
      <c r="AG26" s="93"/>
      <c r="AH26" s="93"/>
      <c r="AI26" s="93">
        <v>291.66</v>
      </c>
      <c r="AJ26" s="93"/>
      <c r="AK26" s="93"/>
      <c r="AL26" s="93"/>
      <c r="AM26" s="93"/>
      <c r="AN26" s="93"/>
      <c r="AO26" s="93"/>
      <c r="AP26" s="93"/>
      <c r="AQ26" s="93"/>
      <c r="AR26" s="93"/>
      <c r="AS26" s="175">
        <f t="shared" si="4"/>
        <v>0</v>
      </c>
      <c r="AT26" s="174">
        <f t="shared" si="5"/>
        <v>0</v>
      </c>
      <c r="AU26" s="174">
        <f t="shared" si="6"/>
        <v>3791.66</v>
      </c>
      <c r="AV26" s="99"/>
      <c r="AW26" s="106"/>
      <c r="AX26" s="106"/>
      <c r="AY26" s="106"/>
      <c r="AZ26" s="106"/>
      <c r="BA26" s="174">
        <f t="shared" si="7"/>
        <v>3791.66</v>
      </c>
      <c r="BB26" s="178"/>
      <c r="BC26" s="170" t="s">
        <v>167</v>
      </c>
      <c r="BD26" s="163" t="str">
        <f t="shared" si="8"/>
        <v>正确</v>
      </c>
    </row>
    <row r="27" s="6" customFormat="1" ht="33" customHeight="1" spans="1:56">
      <c r="A27" s="59">
        <f t="shared" si="10"/>
        <v>23</v>
      </c>
      <c r="B27" s="51" t="s">
        <v>171</v>
      </c>
      <c r="C27" s="51" t="s">
        <v>139</v>
      </c>
      <c r="D27" s="147">
        <v>45597</v>
      </c>
      <c r="E27" s="60" t="s">
        <v>74</v>
      </c>
      <c r="F27" s="125">
        <f t="shared" si="1"/>
        <v>30</v>
      </c>
      <c r="G27" s="192" t="s">
        <v>75</v>
      </c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64">
        <f t="shared" si="2"/>
        <v>0</v>
      </c>
      <c r="T27" s="170"/>
      <c r="U27" s="80" t="s">
        <v>93</v>
      </c>
      <c r="V27" s="167">
        <v>2000</v>
      </c>
      <c r="W27" s="168">
        <v>500</v>
      </c>
      <c r="X27" s="168">
        <v>300</v>
      </c>
      <c r="Y27" s="168">
        <v>300</v>
      </c>
      <c r="Z27" s="168">
        <v>200</v>
      </c>
      <c r="AA27" s="168">
        <v>100</v>
      </c>
      <c r="AB27" s="93">
        <v>100</v>
      </c>
      <c r="AC27" s="174">
        <f t="shared" si="3"/>
        <v>0</v>
      </c>
      <c r="AD27" s="93"/>
      <c r="AE27" s="93"/>
      <c r="AF27" s="93"/>
      <c r="AG27" s="93"/>
      <c r="AH27" s="93"/>
      <c r="AI27" s="93">
        <v>291.66</v>
      </c>
      <c r="AJ27" s="93"/>
      <c r="AK27" s="93"/>
      <c r="AL27" s="93"/>
      <c r="AM27" s="93"/>
      <c r="AN27" s="93"/>
      <c r="AO27" s="93"/>
      <c r="AP27" s="93"/>
      <c r="AQ27" s="93"/>
      <c r="AR27" s="93"/>
      <c r="AS27" s="175">
        <f t="shared" si="4"/>
        <v>0</v>
      </c>
      <c r="AT27" s="174">
        <f t="shared" si="5"/>
        <v>0</v>
      </c>
      <c r="AU27" s="174">
        <f t="shared" si="6"/>
        <v>3791.66</v>
      </c>
      <c r="AV27" s="99"/>
      <c r="AW27" s="106"/>
      <c r="AX27" s="106"/>
      <c r="AY27" s="106"/>
      <c r="AZ27" s="106"/>
      <c r="BA27" s="174">
        <f t="shared" si="7"/>
        <v>3791.66</v>
      </c>
      <c r="BB27" s="178"/>
      <c r="BC27" s="170" t="s">
        <v>167</v>
      </c>
      <c r="BD27" s="163" t="str">
        <f t="shared" si="8"/>
        <v>正确</v>
      </c>
    </row>
    <row r="28" s="6" customFormat="1" ht="44" customHeight="1" spans="1:56">
      <c r="A28" s="59">
        <f t="shared" si="10"/>
        <v>24</v>
      </c>
      <c r="B28" s="377" t="s">
        <v>172</v>
      </c>
      <c r="C28" s="51" t="s">
        <v>139</v>
      </c>
      <c r="D28" s="147">
        <v>45598</v>
      </c>
      <c r="E28" s="56" t="s">
        <v>122</v>
      </c>
      <c r="F28" s="125">
        <f t="shared" si="1"/>
        <v>30</v>
      </c>
      <c r="G28" s="192" t="s">
        <v>75</v>
      </c>
      <c r="H28" s="126"/>
      <c r="I28" s="126"/>
      <c r="J28" s="126">
        <v>4</v>
      </c>
      <c r="K28" s="126"/>
      <c r="L28" s="126">
        <v>0.5</v>
      </c>
      <c r="M28" s="126"/>
      <c r="N28" s="126"/>
      <c r="O28" s="126"/>
      <c r="P28" s="126"/>
      <c r="Q28" s="126"/>
      <c r="R28" s="126"/>
      <c r="S28" s="164">
        <f t="shared" si="2"/>
        <v>0</v>
      </c>
      <c r="T28" s="170" t="s">
        <v>173</v>
      </c>
      <c r="U28" s="80" t="s">
        <v>93</v>
      </c>
      <c r="V28" s="167">
        <v>2000</v>
      </c>
      <c r="W28" s="168">
        <v>500</v>
      </c>
      <c r="X28" s="168">
        <v>300</v>
      </c>
      <c r="Y28" s="168">
        <v>300</v>
      </c>
      <c r="Z28" s="168">
        <v>200</v>
      </c>
      <c r="AA28" s="168">
        <v>100</v>
      </c>
      <c r="AB28" s="93">
        <v>100</v>
      </c>
      <c r="AC28" s="174">
        <f t="shared" si="3"/>
        <v>0</v>
      </c>
      <c r="AD28" s="93"/>
      <c r="AE28" s="93"/>
      <c r="AF28" s="93"/>
      <c r="AG28" s="93"/>
      <c r="AH28" s="93"/>
      <c r="AI28" s="93">
        <v>291.66</v>
      </c>
      <c r="AJ28" s="93"/>
      <c r="AK28" s="93"/>
      <c r="AL28" s="93"/>
      <c r="AM28" s="93"/>
      <c r="AN28" s="93"/>
      <c r="AO28" s="93"/>
      <c r="AP28" s="93"/>
      <c r="AQ28" s="93"/>
      <c r="AR28" s="93"/>
      <c r="AS28" s="175">
        <f t="shared" si="4"/>
        <v>0</v>
      </c>
      <c r="AT28" s="174">
        <f t="shared" si="5"/>
        <v>525</v>
      </c>
      <c r="AU28" s="174">
        <f t="shared" si="6"/>
        <v>3266.66</v>
      </c>
      <c r="AV28" s="99"/>
      <c r="AW28" s="106"/>
      <c r="AX28" s="106"/>
      <c r="AY28" s="106"/>
      <c r="AZ28" s="106"/>
      <c r="BA28" s="174">
        <f t="shared" si="7"/>
        <v>3266.66</v>
      </c>
      <c r="BB28" s="178"/>
      <c r="BC28" s="180" t="s">
        <v>174</v>
      </c>
      <c r="BD28" s="163" t="str">
        <f t="shared" si="8"/>
        <v>正确</v>
      </c>
    </row>
    <row r="29" s="6" customFormat="1" ht="33" customHeight="1" spans="1:56">
      <c r="A29" s="59">
        <f t="shared" ref="A29:A39" si="11">ROW()-4</f>
        <v>25</v>
      </c>
      <c r="B29" s="51" t="s">
        <v>175</v>
      </c>
      <c r="C29" s="51" t="s">
        <v>139</v>
      </c>
      <c r="D29" s="147">
        <v>45603</v>
      </c>
      <c r="E29" s="60" t="s">
        <v>74</v>
      </c>
      <c r="F29" s="125">
        <f t="shared" si="1"/>
        <v>30</v>
      </c>
      <c r="G29" s="192" t="s">
        <v>75</v>
      </c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64">
        <f t="shared" si="2"/>
        <v>0</v>
      </c>
      <c r="T29" s="170"/>
      <c r="U29" s="80" t="s">
        <v>93</v>
      </c>
      <c r="V29" s="167">
        <v>2000</v>
      </c>
      <c r="W29" s="168">
        <v>500</v>
      </c>
      <c r="X29" s="168">
        <v>300</v>
      </c>
      <c r="Y29" s="168">
        <v>300</v>
      </c>
      <c r="Z29" s="168">
        <v>200</v>
      </c>
      <c r="AA29" s="168">
        <v>100</v>
      </c>
      <c r="AB29" s="93">
        <v>100</v>
      </c>
      <c r="AC29" s="174">
        <f t="shared" si="3"/>
        <v>0</v>
      </c>
      <c r="AD29" s="93"/>
      <c r="AE29" s="93"/>
      <c r="AF29" s="93"/>
      <c r="AG29" s="93"/>
      <c r="AH29" s="93"/>
      <c r="AI29" s="93">
        <v>58.33</v>
      </c>
      <c r="AJ29" s="93"/>
      <c r="AK29" s="93"/>
      <c r="AL29" s="93"/>
      <c r="AM29" s="93"/>
      <c r="AN29" s="93"/>
      <c r="AO29" s="93"/>
      <c r="AP29" s="93"/>
      <c r="AQ29" s="93"/>
      <c r="AR29" s="93"/>
      <c r="AS29" s="175">
        <f t="shared" si="4"/>
        <v>0</v>
      </c>
      <c r="AT29" s="174">
        <f t="shared" si="5"/>
        <v>0</v>
      </c>
      <c r="AU29" s="174">
        <f t="shared" si="6"/>
        <v>3558.33</v>
      </c>
      <c r="AV29" s="99"/>
      <c r="AW29" s="106"/>
      <c r="AX29" s="106"/>
      <c r="AY29" s="106"/>
      <c r="AZ29" s="106"/>
      <c r="BA29" s="174">
        <f t="shared" si="7"/>
        <v>3558.33</v>
      </c>
      <c r="BB29" s="178"/>
      <c r="BC29" s="170" t="s">
        <v>155</v>
      </c>
      <c r="BD29" s="163" t="str">
        <f t="shared" si="8"/>
        <v>正确</v>
      </c>
    </row>
    <row r="30" s="6" customFormat="1" ht="84" customHeight="1" spans="1:56">
      <c r="A30" s="59">
        <f t="shared" si="11"/>
        <v>26</v>
      </c>
      <c r="B30" s="51" t="s">
        <v>176</v>
      </c>
      <c r="C30" s="51" t="s">
        <v>139</v>
      </c>
      <c r="D30" s="147">
        <v>45620</v>
      </c>
      <c r="E30" s="60" t="s">
        <v>74</v>
      </c>
      <c r="F30" s="125">
        <f t="shared" si="1"/>
        <v>30</v>
      </c>
      <c r="G30" s="192" t="s">
        <v>75</v>
      </c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64">
        <f t="shared" si="2"/>
        <v>0</v>
      </c>
      <c r="T30" s="170"/>
      <c r="U30" s="80" t="s">
        <v>93</v>
      </c>
      <c r="V30" s="167">
        <v>2000</v>
      </c>
      <c r="W30" s="168">
        <v>500</v>
      </c>
      <c r="X30" s="168">
        <v>300</v>
      </c>
      <c r="Y30" s="168">
        <v>300</v>
      </c>
      <c r="Z30" s="168">
        <v>200</v>
      </c>
      <c r="AA30" s="168">
        <v>100</v>
      </c>
      <c r="AB30" s="93">
        <v>100</v>
      </c>
      <c r="AC30" s="174">
        <f t="shared" si="3"/>
        <v>0</v>
      </c>
      <c r="AD30" s="93"/>
      <c r="AE30" s="93"/>
      <c r="AF30" s="93">
        <v>2916.66</v>
      </c>
      <c r="AG30" s="93"/>
      <c r="AH30" s="93"/>
      <c r="AI30" s="93">
        <v>350</v>
      </c>
      <c r="AJ30" s="93"/>
      <c r="AK30" s="93"/>
      <c r="AL30" s="93"/>
      <c r="AM30" s="93"/>
      <c r="AN30" s="93"/>
      <c r="AO30" s="93"/>
      <c r="AP30" s="93"/>
      <c r="AQ30" s="93"/>
      <c r="AR30" s="93"/>
      <c r="AS30" s="175">
        <f t="shared" si="4"/>
        <v>0</v>
      </c>
      <c r="AT30" s="174">
        <f t="shared" si="5"/>
        <v>0</v>
      </c>
      <c r="AU30" s="174">
        <f t="shared" si="6"/>
        <v>6766.66</v>
      </c>
      <c r="AV30" s="99"/>
      <c r="AW30" s="106"/>
      <c r="AX30" s="106">
        <v>30</v>
      </c>
      <c r="AY30" s="106"/>
      <c r="AZ30" s="106"/>
      <c r="BA30" s="174">
        <f t="shared" si="7"/>
        <v>6736.66</v>
      </c>
      <c r="BB30" s="178"/>
      <c r="BC30" s="170" t="s">
        <v>177</v>
      </c>
      <c r="BD30" s="163" t="str">
        <f t="shared" si="8"/>
        <v>正确</v>
      </c>
    </row>
    <row r="31" s="6" customFormat="1" ht="33" customHeight="1" spans="1:56">
      <c r="A31" s="59">
        <f t="shared" si="11"/>
        <v>27</v>
      </c>
      <c r="B31" s="51" t="s">
        <v>178</v>
      </c>
      <c r="C31" s="51" t="s">
        <v>139</v>
      </c>
      <c r="D31" s="147">
        <v>45620</v>
      </c>
      <c r="E31" s="60" t="s">
        <v>74</v>
      </c>
      <c r="F31" s="125">
        <f t="shared" si="1"/>
        <v>30</v>
      </c>
      <c r="G31" s="192" t="s">
        <v>75</v>
      </c>
      <c r="H31" s="126"/>
      <c r="I31" s="126"/>
      <c r="J31" s="126"/>
      <c r="K31" s="126"/>
      <c r="L31" s="126">
        <v>1</v>
      </c>
      <c r="M31" s="126"/>
      <c r="N31" s="126"/>
      <c r="O31" s="126"/>
      <c r="P31" s="126"/>
      <c r="Q31" s="126"/>
      <c r="R31" s="126"/>
      <c r="S31" s="164">
        <f t="shared" si="2"/>
        <v>0</v>
      </c>
      <c r="T31" s="170" t="s">
        <v>179</v>
      </c>
      <c r="U31" s="80" t="s">
        <v>93</v>
      </c>
      <c r="V31" s="167">
        <v>2000</v>
      </c>
      <c r="W31" s="168">
        <v>500</v>
      </c>
      <c r="X31" s="168">
        <v>300</v>
      </c>
      <c r="Y31" s="168">
        <v>300</v>
      </c>
      <c r="Z31" s="168">
        <v>200</v>
      </c>
      <c r="AA31" s="168">
        <v>100</v>
      </c>
      <c r="AB31" s="93">
        <v>100</v>
      </c>
      <c r="AC31" s="174">
        <f t="shared" si="3"/>
        <v>0</v>
      </c>
      <c r="AD31" s="93"/>
      <c r="AE31" s="93"/>
      <c r="AF31" s="93"/>
      <c r="AG31" s="93"/>
      <c r="AH31" s="93"/>
      <c r="AI31" s="93">
        <v>58.33</v>
      </c>
      <c r="AJ31" s="93"/>
      <c r="AK31" s="93"/>
      <c r="AL31" s="93"/>
      <c r="AM31" s="93"/>
      <c r="AN31" s="93"/>
      <c r="AO31" s="93"/>
      <c r="AP31" s="93"/>
      <c r="AQ31" s="93"/>
      <c r="AR31" s="93"/>
      <c r="AS31" s="175">
        <f t="shared" si="4"/>
        <v>0</v>
      </c>
      <c r="AT31" s="174">
        <f t="shared" si="5"/>
        <v>116.666666666667</v>
      </c>
      <c r="AU31" s="174">
        <f t="shared" si="6"/>
        <v>3441.66</v>
      </c>
      <c r="AV31" s="99"/>
      <c r="AW31" s="106"/>
      <c r="AX31" s="106"/>
      <c r="AY31" s="106"/>
      <c r="AZ31" s="106"/>
      <c r="BA31" s="174">
        <f t="shared" si="7"/>
        <v>3441.66</v>
      </c>
      <c r="BB31" s="178"/>
      <c r="BC31" s="180" t="s">
        <v>155</v>
      </c>
      <c r="BD31" s="163" t="str">
        <f t="shared" si="8"/>
        <v>正确</v>
      </c>
    </row>
    <row r="32" s="6" customFormat="1" ht="33" customHeight="1" spans="1:56">
      <c r="A32" s="59">
        <f t="shared" si="11"/>
        <v>28</v>
      </c>
      <c r="B32" s="51" t="s">
        <v>180</v>
      </c>
      <c r="C32" s="51" t="s">
        <v>139</v>
      </c>
      <c r="D32" s="147">
        <v>45620</v>
      </c>
      <c r="E32" s="60" t="s">
        <v>74</v>
      </c>
      <c r="F32" s="125">
        <f t="shared" si="1"/>
        <v>30</v>
      </c>
      <c r="G32" s="192" t="s">
        <v>75</v>
      </c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64">
        <f t="shared" si="2"/>
        <v>0</v>
      </c>
      <c r="T32" s="170"/>
      <c r="U32" s="80" t="s">
        <v>93</v>
      </c>
      <c r="V32" s="167">
        <v>2000</v>
      </c>
      <c r="W32" s="168">
        <v>500</v>
      </c>
      <c r="X32" s="168">
        <v>300</v>
      </c>
      <c r="Y32" s="168">
        <v>300</v>
      </c>
      <c r="Z32" s="168">
        <v>200</v>
      </c>
      <c r="AA32" s="168">
        <v>100</v>
      </c>
      <c r="AB32" s="93">
        <v>100</v>
      </c>
      <c r="AC32" s="174">
        <f t="shared" si="3"/>
        <v>0</v>
      </c>
      <c r="AD32" s="93"/>
      <c r="AE32" s="93"/>
      <c r="AF32" s="93"/>
      <c r="AG32" s="93"/>
      <c r="AH32" s="93"/>
      <c r="AI32" s="93">
        <v>58.33</v>
      </c>
      <c r="AJ32" s="93"/>
      <c r="AK32" s="93"/>
      <c r="AL32" s="93"/>
      <c r="AM32" s="93"/>
      <c r="AN32" s="93"/>
      <c r="AO32" s="93"/>
      <c r="AP32" s="93"/>
      <c r="AQ32" s="93"/>
      <c r="AR32" s="93"/>
      <c r="AS32" s="175">
        <f t="shared" si="4"/>
        <v>0</v>
      </c>
      <c r="AT32" s="174">
        <f t="shared" si="5"/>
        <v>0</v>
      </c>
      <c r="AU32" s="174">
        <f t="shared" si="6"/>
        <v>3558.33</v>
      </c>
      <c r="AV32" s="99"/>
      <c r="AW32" s="106"/>
      <c r="AX32" s="106"/>
      <c r="AY32" s="106"/>
      <c r="AZ32" s="106"/>
      <c r="BA32" s="174">
        <f t="shared" si="7"/>
        <v>3558.33</v>
      </c>
      <c r="BB32" s="178"/>
      <c r="BC32" s="170" t="s">
        <v>155</v>
      </c>
      <c r="BD32" s="163" t="str">
        <f t="shared" si="8"/>
        <v>正确</v>
      </c>
    </row>
    <row r="33" s="6" customFormat="1" ht="33" customHeight="1" spans="1:56">
      <c r="A33" s="59">
        <f t="shared" si="11"/>
        <v>29</v>
      </c>
      <c r="B33" s="51" t="s">
        <v>181</v>
      </c>
      <c r="C33" s="51" t="s">
        <v>139</v>
      </c>
      <c r="D33" s="147">
        <v>45627</v>
      </c>
      <c r="E33" s="60" t="s">
        <v>74</v>
      </c>
      <c r="F33" s="125">
        <f t="shared" si="1"/>
        <v>30</v>
      </c>
      <c r="G33" s="192" t="s">
        <v>75</v>
      </c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64">
        <f t="shared" si="2"/>
        <v>0</v>
      </c>
      <c r="T33" s="170"/>
      <c r="U33" s="80" t="s">
        <v>93</v>
      </c>
      <c r="V33" s="167">
        <v>2000</v>
      </c>
      <c r="W33" s="168">
        <v>500</v>
      </c>
      <c r="X33" s="168">
        <v>300</v>
      </c>
      <c r="Y33" s="168">
        <v>300</v>
      </c>
      <c r="Z33" s="168">
        <v>200</v>
      </c>
      <c r="AA33" s="168">
        <v>100</v>
      </c>
      <c r="AB33" s="93">
        <v>100</v>
      </c>
      <c r="AC33" s="174">
        <f t="shared" si="3"/>
        <v>0</v>
      </c>
      <c r="AD33" s="93"/>
      <c r="AE33" s="93"/>
      <c r="AF33" s="93"/>
      <c r="AG33" s="93"/>
      <c r="AH33" s="93"/>
      <c r="AI33" s="93">
        <v>58.33</v>
      </c>
      <c r="AJ33" s="93"/>
      <c r="AK33" s="93"/>
      <c r="AL33" s="93"/>
      <c r="AM33" s="93"/>
      <c r="AN33" s="93"/>
      <c r="AO33" s="93"/>
      <c r="AP33" s="93"/>
      <c r="AQ33" s="93"/>
      <c r="AR33" s="93"/>
      <c r="AS33" s="175">
        <f t="shared" si="4"/>
        <v>0</v>
      </c>
      <c r="AT33" s="174">
        <f t="shared" si="5"/>
        <v>0</v>
      </c>
      <c r="AU33" s="174">
        <f t="shared" si="6"/>
        <v>3558.33</v>
      </c>
      <c r="AV33" s="99"/>
      <c r="AW33" s="106"/>
      <c r="AX33" s="106"/>
      <c r="AY33" s="106"/>
      <c r="AZ33" s="106"/>
      <c r="BA33" s="174">
        <f t="shared" si="7"/>
        <v>3558.33</v>
      </c>
      <c r="BB33" s="178"/>
      <c r="BC33" s="170" t="s">
        <v>155</v>
      </c>
      <c r="BD33" s="163" t="str">
        <f t="shared" si="8"/>
        <v>正确</v>
      </c>
    </row>
    <row r="34" s="6" customFormat="1" ht="78" customHeight="1" spans="1:56">
      <c r="A34" s="59">
        <f t="shared" si="11"/>
        <v>30</v>
      </c>
      <c r="B34" s="51" t="s">
        <v>182</v>
      </c>
      <c r="C34" s="51" t="s">
        <v>139</v>
      </c>
      <c r="D34" s="147">
        <v>45631</v>
      </c>
      <c r="E34" s="60" t="s">
        <v>74</v>
      </c>
      <c r="F34" s="125">
        <f t="shared" si="1"/>
        <v>30</v>
      </c>
      <c r="G34" s="192" t="s">
        <v>75</v>
      </c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64">
        <f t="shared" si="2"/>
        <v>0</v>
      </c>
      <c r="T34" s="170"/>
      <c r="U34" s="80" t="s">
        <v>93</v>
      </c>
      <c r="V34" s="167">
        <v>2000</v>
      </c>
      <c r="W34" s="168">
        <v>500</v>
      </c>
      <c r="X34" s="168">
        <v>300</v>
      </c>
      <c r="Y34" s="168">
        <v>300</v>
      </c>
      <c r="Z34" s="168">
        <v>200</v>
      </c>
      <c r="AA34" s="168">
        <v>100</v>
      </c>
      <c r="AB34" s="93">
        <v>100</v>
      </c>
      <c r="AC34" s="174">
        <f t="shared" si="3"/>
        <v>0</v>
      </c>
      <c r="AD34" s="93"/>
      <c r="AE34" s="93"/>
      <c r="AF34" s="93">
        <v>1033.33</v>
      </c>
      <c r="AG34" s="93"/>
      <c r="AH34" s="93"/>
      <c r="AI34" s="93">
        <v>466.66</v>
      </c>
      <c r="AJ34" s="93"/>
      <c r="AK34" s="93"/>
      <c r="AL34" s="93"/>
      <c r="AM34" s="93"/>
      <c r="AN34" s="93"/>
      <c r="AO34" s="93"/>
      <c r="AP34" s="93"/>
      <c r="AQ34" s="93"/>
      <c r="AR34" s="93"/>
      <c r="AS34" s="175">
        <f t="shared" si="4"/>
        <v>0</v>
      </c>
      <c r="AT34" s="174">
        <f t="shared" si="5"/>
        <v>0</v>
      </c>
      <c r="AU34" s="174">
        <f t="shared" si="6"/>
        <v>4999.99</v>
      </c>
      <c r="AV34" s="99"/>
      <c r="AW34" s="106"/>
      <c r="AX34" s="106"/>
      <c r="AY34" s="106"/>
      <c r="AZ34" s="106"/>
      <c r="BA34" s="174">
        <f t="shared" si="7"/>
        <v>4999.99</v>
      </c>
      <c r="BB34" s="178"/>
      <c r="BC34" s="180" t="s">
        <v>183</v>
      </c>
      <c r="BD34" s="163" t="str">
        <f t="shared" si="8"/>
        <v>正确</v>
      </c>
    </row>
    <row r="35" s="6" customFormat="1" ht="42" customHeight="1" spans="1:56">
      <c r="A35" s="59">
        <f t="shared" si="11"/>
        <v>31</v>
      </c>
      <c r="B35" s="51" t="s">
        <v>184</v>
      </c>
      <c r="C35" s="51" t="s">
        <v>139</v>
      </c>
      <c r="D35" s="147">
        <v>45633</v>
      </c>
      <c r="E35" s="60" t="s">
        <v>74</v>
      </c>
      <c r="F35" s="125">
        <f t="shared" si="1"/>
        <v>30</v>
      </c>
      <c r="G35" s="192" t="s">
        <v>75</v>
      </c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64">
        <f t="shared" si="2"/>
        <v>0</v>
      </c>
      <c r="T35" s="170"/>
      <c r="U35" s="80" t="s">
        <v>93</v>
      </c>
      <c r="V35" s="167">
        <v>2000</v>
      </c>
      <c r="W35" s="168">
        <v>500</v>
      </c>
      <c r="X35" s="168">
        <v>300</v>
      </c>
      <c r="Y35" s="168">
        <v>300</v>
      </c>
      <c r="Z35" s="168">
        <v>200</v>
      </c>
      <c r="AA35" s="168">
        <v>100</v>
      </c>
      <c r="AB35" s="93">
        <v>100</v>
      </c>
      <c r="AC35" s="174">
        <f t="shared" si="3"/>
        <v>0</v>
      </c>
      <c r="AD35" s="93"/>
      <c r="AE35" s="93"/>
      <c r="AF35" s="93"/>
      <c r="AG35" s="93"/>
      <c r="AH35" s="93"/>
      <c r="AI35" s="93">
        <v>291.66</v>
      </c>
      <c r="AJ35" s="93"/>
      <c r="AK35" s="93"/>
      <c r="AL35" s="93"/>
      <c r="AM35" s="93"/>
      <c r="AN35" s="93"/>
      <c r="AO35" s="93"/>
      <c r="AP35" s="93"/>
      <c r="AQ35" s="93"/>
      <c r="AR35" s="93"/>
      <c r="AS35" s="175">
        <f t="shared" si="4"/>
        <v>0</v>
      </c>
      <c r="AT35" s="174">
        <f t="shared" si="5"/>
        <v>0</v>
      </c>
      <c r="AU35" s="174">
        <f t="shared" si="6"/>
        <v>3791.66</v>
      </c>
      <c r="AV35" s="99"/>
      <c r="AW35" s="106"/>
      <c r="AX35" s="106"/>
      <c r="AY35" s="106"/>
      <c r="AZ35" s="106"/>
      <c r="BA35" s="174">
        <f t="shared" si="7"/>
        <v>3791.66</v>
      </c>
      <c r="BB35" s="178"/>
      <c r="BC35" s="170" t="s">
        <v>167</v>
      </c>
      <c r="BD35" s="163" t="str">
        <f t="shared" si="8"/>
        <v>正确</v>
      </c>
    </row>
    <row r="36" s="6" customFormat="1" ht="33" customHeight="1" spans="1:56">
      <c r="A36" s="59">
        <f t="shared" si="11"/>
        <v>32</v>
      </c>
      <c r="B36" s="51" t="s">
        <v>185</v>
      </c>
      <c r="C36" s="51" t="s">
        <v>139</v>
      </c>
      <c r="D36" s="147">
        <v>45634</v>
      </c>
      <c r="E36" s="60" t="s">
        <v>74</v>
      </c>
      <c r="F36" s="125">
        <f t="shared" si="1"/>
        <v>30</v>
      </c>
      <c r="G36" s="192" t="s">
        <v>75</v>
      </c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64">
        <f t="shared" si="2"/>
        <v>0</v>
      </c>
      <c r="T36" s="170"/>
      <c r="U36" s="80" t="s">
        <v>93</v>
      </c>
      <c r="V36" s="167">
        <v>2000</v>
      </c>
      <c r="W36" s="168">
        <v>500</v>
      </c>
      <c r="X36" s="168">
        <v>300</v>
      </c>
      <c r="Y36" s="168">
        <v>300</v>
      </c>
      <c r="Z36" s="168">
        <v>200</v>
      </c>
      <c r="AA36" s="168">
        <v>100</v>
      </c>
      <c r="AB36" s="93">
        <v>100</v>
      </c>
      <c r="AC36" s="174">
        <f t="shared" si="3"/>
        <v>0</v>
      </c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175">
        <f t="shared" si="4"/>
        <v>0</v>
      </c>
      <c r="AT36" s="174">
        <f t="shared" si="5"/>
        <v>0</v>
      </c>
      <c r="AU36" s="174">
        <f t="shared" si="6"/>
        <v>3500</v>
      </c>
      <c r="AV36" s="99"/>
      <c r="AW36" s="106"/>
      <c r="AX36" s="106"/>
      <c r="AY36" s="106"/>
      <c r="AZ36" s="106"/>
      <c r="BA36" s="174">
        <f t="shared" si="7"/>
        <v>3500</v>
      </c>
      <c r="BB36" s="178"/>
      <c r="BC36" s="180"/>
      <c r="BD36" s="163" t="str">
        <f t="shared" si="8"/>
        <v>正确</v>
      </c>
    </row>
    <row r="37" s="6" customFormat="1" ht="33" customHeight="1" spans="1:56">
      <c r="A37" s="59">
        <f t="shared" si="11"/>
        <v>33</v>
      </c>
      <c r="B37" s="51" t="s">
        <v>186</v>
      </c>
      <c r="C37" s="51" t="s">
        <v>139</v>
      </c>
      <c r="D37" s="149">
        <v>45635</v>
      </c>
      <c r="E37" s="60" t="s">
        <v>74</v>
      </c>
      <c r="F37" s="125">
        <f t="shared" si="1"/>
        <v>30</v>
      </c>
      <c r="G37" s="192" t="s">
        <v>75</v>
      </c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64">
        <f t="shared" si="2"/>
        <v>0</v>
      </c>
      <c r="T37" s="170"/>
      <c r="U37" s="80" t="s">
        <v>93</v>
      </c>
      <c r="V37" s="167">
        <v>2000</v>
      </c>
      <c r="W37" s="168">
        <v>500</v>
      </c>
      <c r="X37" s="168">
        <v>300</v>
      </c>
      <c r="Y37" s="168">
        <v>300</v>
      </c>
      <c r="Z37" s="168">
        <v>200</v>
      </c>
      <c r="AA37" s="168">
        <v>100</v>
      </c>
      <c r="AB37" s="93">
        <v>100</v>
      </c>
      <c r="AC37" s="174">
        <f t="shared" si="3"/>
        <v>0</v>
      </c>
      <c r="AD37" s="93"/>
      <c r="AE37" s="93"/>
      <c r="AF37" s="93"/>
      <c r="AG37" s="93"/>
      <c r="AH37" s="93"/>
      <c r="AI37" s="93">
        <v>228</v>
      </c>
      <c r="AJ37" s="93"/>
      <c r="AK37" s="93"/>
      <c r="AL37" s="93"/>
      <c r="AM37" s="93"/>
      <c r="AN37" s="93"/>
      <c r="AO37" s="93"/>
      <c r="AP37" s="93"/>
      <c r="AQ37" s="93"/>
      <c r="AR37" s="93"/>
      <c r="AS37" s="175">
        <f t="shared" si="4"/>
        <v>0</v>
      </c>
      <c r="AT37" s="174">
        <f t="shared" si="5"/>
        <v>0</v>
      </c>
      <c r="AU37" s="174">
        <f t="shared" si="6"/>
        <v>3728</v>
      </c>
      <c r="AV37" s="99"/>
      <c r="AW37" s="106"/>
      <c r="AX37" s="106"/>
      <c r="AY37" s="106"/>
      <c r="AZ37" s="106"/>
      <c r="BA37" s="174">
        <f t="shared" si="7"/>
        <v>3728</v>
      </c>
      <c r="BB37" s="178"/>
      <c r="BC37" s="170" t="s">
        <v>187</v>
      </c>
      <c r="BD37" s="163" t="str">
        <f t="shared" si="8"/>
        <v>正确</v>
      </c>
    </row>
    <row r="38" s="6" customFormat="1" ht="36" customHeight="1" spans="1:56">
      <c r="A38" s="59">
        <f t="shared" si="11"/>
        <v>34</v>
      </c>
      <c r="B38" s="51" t="s">
        <v>188</v>
      </c>
      <c r="C38" s="51" t="s">
        <v>139</v>
      </c>
      <c r="D38" s="150">
        <v>45702</v>
      </c>
      <c r="E38" s="60" t="s">
        <v>74</v>
      </c>
      <c r="F38" s="125">
        <f t="shared" si="1"/>
        <v>30</v>
      </c>
      <c r="G38" s="192" t="s">
        <v>75</v>
      </c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64">
        <f t="shared" si="2"/>
        <v>0</v>
      </c>
      <c r="T38" s="170"/>
      <c r="U38" s="80" t="s">
        <v>93</v>
      </c>
      <c r="V38" s="167">
        <v>2000</v>
      </c>
      <c r="W38" s="168">
        <v>500</v>
      </c>
      <c r="X38" s="168">
        <v>300</v>
      </c>
      <c r="Y38" s="168">
        <v>300</v>
      </c>
      <c r="Z38" s="168">
        <v>200</v>
      </c>
      <c r="AA38" s="168">
        <v>100</v>
      </c>
      <c r="AB38" s="93">
        <v>100</v>
      </c>
      <c r="AC38" s="174">
        <f t="shared" si="3"/>
        <v>0</v>
      </c>
      <c r="AD38" s="93"/>
      <c r="AE38" s="93"/>
      <c r="AF38" s="93"/>
      <c r="AG38" s="93"/>
      <c r="AH38" s="93"/>
      <c r="AI38" s="93">
        <v>466.66</v>
      </c>
      <c r="AJ38" s="93"/>
      <c r="AK38" s="93"/>
      <c r="AL38" s="93"/>
      <c r="AM38" s="93"/>
      <c r="AN38" s="93"/>
      <c r="AO38" s="93"/>
      <c r="AP38" s="93"/>
      <c r="AQ38" s="93"/>
      <c r="AR38" s="93"/>
      <c r="AS38" s="175">
        <f t="shared" si="4"/>
        <v>0</v>
      </c>
      <c r="AT38" s="174">
        <f t="shared" si="5"/>
        <v>0</v>
      </c>
      <c r="AU38" s="174">
        <f t="shared" si="6"/>
        <v>3966.66</v>
      </c>
      <c r="AV38" s="99"/>
      <c r="AW38" s="106"/>
      <c r="AX38" s="106"/>
      <c r="AY38" s="106"/>
      <c r="AZ38" s="106"/>
      <c r="BA38" s="174">
        <f t="shared" si="7"/>
        <v>3966.66</v>
      </c>
      <c r="BB38" s="178"/>
      <c r="BC38" s="170" t="s">
        <v>189</v>
      </c>
      <c r="BD38" s="163" t="str">
        <f t="shared" si="8"/>
        <v>正确</v>
      </c>
    </row>
    <row r="39" s="6" customFormat="1" ht="33" customHeight="1" spans="1:56">
      <c r="A39" s="59">
        <f t="shared" si="11"/>
        <v>35</v>
      </c>
      <c r="B39" s="377" t="s">
        <v>190</v>
      </c>
      <c r="C39" s="51" t="s">
        <v>139</v>
      </c>
      <c r="D39" s="150">
        <v>45701</v>
      </c>
      <c r="E39" s="56" t="s">
        <v>122</v>
      </c>
      <c r="F39" s="125">
        <f t="shared" si="1"/>
        <v>30</v>
      </c>
      <c r="G39" s="192" t="s">
        <v>75</v>
      </c>
      <c r="H39" s="126"/>
      <c r="I39" s="126"/>
      <c r="J39" s="126">
        <v>18</v>
      </c>
      <c r="K39" s="126"/>
      <c r="L39" s="126"/>
      <c r="M39" s="126"/>
      <c r="N39" s="126"/>
      <c r="O39" s="126"/>
      <c r="P39" s="126"/>
      <c r="Q39" s="126"/>
      <c r="R39" s="126"/>
      <c r="S39" s="164">
        <f t="shared" si="2"/>
        <v>0</v>
      </c>
      <c r="T39" s="170" t="s">
        <v>191</v>
      </c>
      <c r="U39" s="80" t="s">
        <v>93</v>
      </c>
      <c r="V39" s="167">
        <v>2000</v>
      </c>
      <c r="W39" s="168">
        <v>500</v>
      </c>
      <c r="X39" s="168">
        <v>300</v>
      </c>
      <c r="Y39" s="168">
        <v>300</v>
      </c>
      <c r="Z39" s="168">
        <v>200</v>
      </c>
      <c r="AA39" s="168">
        <v>100</v>
      </c>
      <c r="AB39" s="93">
        <v>100</v>
      </c>
      <c r="AC39" s="174">
        <f t="shared" si="3"/>
        <v>0</v>
      </c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175">
        <f t="shared" si="4"/>
        <v>0</v>
      </c>
      <c r="AT39" s="174">
        <f t="shared" si="5"/>
        <v>2100</v>
      </c>
      <c r="AU39" s="174">
        <f t="shared" si="6"/>
        <v>1400</v>
      </c>
      <c r="AV39" s="99"/>
      <c r="AW39" s="106"/>
      <c r="AX39" s="106"/>
      <c r="AY39" s="106"/>
      <c r="AZ39" s="106"/>
      <c r="BA39" s="174">
        <f t="shared" si="7"/>
        <v>1400</v>
      </c>
      <c r="BB39" s="178"/>
      <c r="BC39" s="180"/>
      <c r="BD39" s="163" t="str">
        <f t="shared" si="8"/>
        <v>正确</v>
      </c>
    </row>
    <row r="40" s="6" customFormat="1" ht="33" customHeight="1" spans="1:56">
      <c r="A40" s="59">
        <f t="shared" ref="A40:A48" si="12">ROW()-4</f>
        <v>36</v>
      </c>
      <c r="B40" s="51" t="s">
        <v>192</v>
      </c>
      <c r="C40" s="51" t="s">
        <v>139</v>
      </c>
      <c r="D40" s="150">
        <v>45701</v>
      </c>
      <c r="E40" s="60" t="s">
        <v>74</v>
      </c>
      <c r="F40" s="125">
        <f t="shared" si="1"/>
        <v>30</v>
      </c>
      <c r="G40" s="192" t="s">
        <v>75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64">
        <f t="shared" si="2"/>
        <v>0</v>
      </c>
      <c r="T40" s="170"/>
      <c r="U40" s="80" t="s">
        <v>93</v>
      </c>
      <c r="V40" s="167">
        <v>2000</v>
      </c>
      <c r="W40" s="168">
        <v>500</v>
      </c>
      <c r="X40" s="168">
        <v>300</v>
      </c>
      <c r="Y40" s="168">
        <v>300</v>
      </c>
      <c r="Z40" s="168">
        <v>200</v>
      </c>
      <c r="AA40" s="168">
        <v>100</v>
      </c>
      <c r="AB40" s="93">
        <v>100</v>
      </c>
      <c r="AC40" s="174">
        <f t="shared" si="3"/>
        <v>0</v>
      </c>
      <c r="AD40" s="93"/>
      <c r="AE40" s="93"/>
      <c r="AF40" s="93"/>
      <c r="AG40" s="93"/>
      <c r="AH40" s="93"/>
      <c r="AI40" s="93">
        <v>291.66</v>
      </c>
      <c r="AJ40" s="93"/>
      <c r="AK40" s="93"/>
      <c r="AL40" s="93"/>
      <c r="AM40" s="93"/>
      <c r="AN40" s="93"/>
      <c r="AO40" s="93"/>
      <c r="AP40" s="93"/>
      <c r="AQ40" s="93"/>
      <c r="AR40" s="93"/>
      <c r="AS40" s="175">
        <f t="shared" si="4"/>
        <v>0</v>
      </c>
      <c r="AT40" s="174">
        <f t="shared" si="5"/>
        <v>0</v>
      </c>
      <c r="AU40" s="174">
        <f t="shared" si="6"/>
        <v>3791.66</v>
      </c>
      <c r="AV40" s="99"/>
      <c r="AW40" s="106"/>
      <c r="AX40" s="106"/>
      <c r="AY40" s="106"/>
      <c r="AZ40" s="106"/>
      <c r="BA40" s="174">
        <f t="shared" si="7"/>
        <v>3791.66</v>
      </c>
      <c r="BB40" s="178"/>
      <c r="BC40" s="170" t="s">
        <v>167</v>
      </c>
      <c r="BD40" s="163" t="str">
        <f t="shared" si="8"/>
        <v>正确</v>
      </c>
    </row>
    <row r="41" s="6" customFormat="1" ht="42" customHeight="1" spans="1:56">
      <c r="A41" s="59">
        <f t="shared" si="12"/>
        <v>37</v>
      </c>
      <c r="B41" s="51" t="s">
        <v>193</v>
      </c>
      <c r="C41" s="51" t="s">
        <v>139</v>
      </c>
      <c r="D41" s="150">
        <v>45701</v>
      </c>
      <c r="E41" s="60" t="s">
        <v>74</v>
      </c>
      <c r="F41" s="125">
        <f t="shared" si="1"/>
        <v>30</v>
      </c>
      <c r="G41" s="192" t="s">
        <v>75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64">
        <f t="shared" si="2"/>
        <v>0</v>
      </c>
      <c r="T41" s="170"/>
      <c r="U41" s="80" t="s">
        <v>93</v>
      </c>
      <c r="V41" s="167">
        <v>2000</v>
      </c>
      <c r="W41" s="168">
        <v>500</v>
      </c>
      <c r="X41" s="168">
        <v>300</v>
      </c>
      <c r="Y41" s="168">
        <v>300</v>
      </c>
      <c r="Z41" s="168">
        <v>200</v>
      </c>
      <c r="AA41" s="168">
        <v>100</v>
      </c>
      <c r="AB41" s="93">
        <v>100</v>
      </c>
      <c r="AC41" s="174">
        <f t="shared" si="3"/>
        <v>0</v>
      </c>
      <c r="AD41" s="93"/>
      <c r="AE41" s="93"/>
      <c r="AF41" s="93"/>
      <c r="AG41" s="93"/>
      <c r="AH41" s="93"/>
      <c r="AI41" s="93">
        <v>408.33</v>
      </c>
      <c r="AJ41" s="93"/>
      <c r="AK41" s="93"/>
      <c r="AL41" s="93"/>
      <c r="AM41" s="93"/>
      <c r="AN41" s="93"/>
      <c r="AO41" s="93"/>
      <c r="AP41" s="93"/>
      <c r="AQ41" s="93"/>
      <c r="AR41" s="93"/>
      <c r="AS41" s="175">
        <f t="shared" si="4"/>
        <v>0</v>
      </c>
      <c r="AT41" s="174">
        <f t="shared" si="5"/>
        <v>0</v>
      </c>
      <c r="AU41" s="174">
        <f t="shared" si="6"/>
        <v>3908.33</v>
      </c>
      <c r="AV41" s="99"/>
      <c r="AW41" s="106"/>
      <c r="AX41" s="106"/>
      <c r="AY41" s="106"/>
      <c r="AZ41" s="106"/>
      <c r="BA41" s="174">
        <f t="shared" si="7"/>
        <v>3908.33</v>
      </c>
      <c r="BB41" s="178"/>
      <c r="BC41" s="170" t="s">
        <v>194</v>
      </c>
      <c r="BD41" s="163" t="str">
        <f t="shared" si="8"/>
        <v>正确</v>
      </c>
    </row>
    <row r="42" s="6" customFormat="1" ht="33" customHeight="1" spans="1:56">
      <c r="A42" s="59">
        <f t="shared" si="12"/>
        <v>38</v>
      </c>
      <c r="B42" s="51" t="s">
        <v>195</v>
      </c>
      <c r="C42" s="51" t="s">
        <v>139</v>
      </c>
      <c r="D42" s="150">
        <v>45698</v>
      </c>
      <c r="E42" s="60" t="s">
        <v>74</v>
      </c>
      <c r="F42" s="125">
        <f t="shared" si="1"/>
        <v>30</v>
      </c>
      <c r="G42" s="192" t="s">
        <v>75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64">
        <f t="shared" si="2"/>
        <v>0</v>
      </c>
      <c r="T42" s="170"/>
      <c r="U42" s="80" t="s">
        <v>93</v>
      </c>
      <c r="V42" s="167">
        <v>2000</v>
      </c>
      <c r="W42" s="168">
        <v>500</v>
      </c>
      <c r="X42" s="168">
        <v>300</v>
      </c>
      <c r="Y42" s="168">
        <v>300</v>
      </c>
      <c r="Z42" s="168">
        <v>200</v>
      </c>
      <c r="AA42" s="168">
        <v>100</v>
      </c>
      <c r="AB42" s="93">
        <v>100</v>
      </c>
      <c r="AC42" s="174">
        <f t="shared" si="3"/>
        <v>0</v>
      </c>
      <c r="AD42" s="93"/>
      <c r="AE42" s="93"/>
      <c r="AF42" s="93"/>
      <c r="AG42" s="93"/>
      <c r="AH42" s="93"/>
      <c r="AI42" s="93">
        <v>58.33</v>
      </c>
      <c r="AJ42" s="93"/>
      <c r="AK42" s="93"/>
      <c r="AL42" s="93"/>
      <c r="AM42" s="93"/>
      <c r="AN42" s="93"/>
      <c r="AO42" s="93"/>
      <c r="AP42" s="93"/>
      <c r="AQ42" s="93"/>
      <c r="AR42" s="93"/>
      <c r="AS42" s="175">
        <f t="shared" si="4"/>
        <v>0</v>
      </c>
      <c r="AT42" s="174">
        <f t="shared" si="5"/>
        <v>0</v>
      </c>
      <c r="AU42" s="174">
        <f t="shared" si="6"/>
        <v>3558.33</v>
      </c>
      <c r="AV42" s="99"/>
      <c r="AW42" s="106"/>
      <c r="AX42" s="106"/>
      <c r="AY42" s="106"/>
      <c r="AZ42" s="106"/>
      <c r="BA42" s="174">
        <f t="shared" si="7"/>
        <v>3558.33</v>
      </c>
      <c r="BB42" s="178"/>
      <c r="BC42" s="170" t="s">
        <v>155</v>
      </c>
      <c r="BD42" s="163" t="str">
        <f t="shared" si="8"/>
        <v>正确</v>
      </c>
    </row>
    <row r="43" s="6" customFormat="1" ht="33" customHeight="1" spans="1:56">
      <c r="A43" s="59">
        <f t="shared" si="12"/>
        <v>39</v>
      </c>
      <c r="B43" s="51" t="s">
        <v>196</v>
      </c>
      <c r="C43" s="51" t="s">
        <v>139</v>
      </c>
      <c r="D43" s="150">
        <v>45346</v>
      </c>
      <c r="E43" s="60" t="s">
        <v>74</v>
      </c>
      <c r="F43" s="125">
        <f t="shared" si="1"/>
        <v>30</v>
      </c>
      <c r="G43" s="192" t="s">
        <v>75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64">
        <f t="shared" si="2"/>
        <v>0</v>
      </c>
      <c r="T43" s="170"/>
      <c r="U43" s="80" t="s">
        <v>93</v>
      </c>
      <c r="V43" s="167">
        <v>2000</v>
      </c>
      <c r="W43" s="168">
        <v>500</v>
      </c>
      <c r="X43" s="168">
        <v>300</v>
      </c>
      <c r="Y43" s="168">
        <v>300</v>
      </c>
      <c r="Z43" s="168">
        <v>200</v>
      </c>
      <c r="AA43" s="168">
        <v>100</v>
      </c>
      <c r="AB43" s="93">
        <v>100</v>
      </c>
      <c r="AC43" s="174">
        <f t="shared" si="3"/>
        <v>0</v>
      </c>
      <c r="AD43" s="93"/>
      <c r="AE43" s="93"/>
      <c r="AF43" s="93"/>
      <c r="AG43" s="93"/>
      <c r="AH43" s="93"/>
      <c r="AI43" s="93">
        <v>291.66</v>
      </c>
      <c r="AJ43" s="93"/>
      <c r="AK43" s="93"/>
      <c r="AL43" s="93"/>
      <c r="AM43" s="93"/>
      <c r="AN43" s="93"/>
      <c r="AO43" s="93"/>
      <c r="AP43" s="93"/>
      <c r="AQ43" s="93"/>
      <c r="AR43" s="93"/>
      <c r="AS43" s="175">
        <f t="shared" si="4"/>
        <v>0</v>
      </c>
      <c r="AT43" s="174">
        <f t="shared" si="5"/>
        <v>0</v>
      </c>
      <c r="AU43" s="174">
        <f t="shared" si="6"/>
        <v>3791.66</v>
      </c>
      <c r="AV43" s="99"/>
      <c r="AW43" s="106"/>
      <c r="AX43" s="106"/>
      <c r="AY43" s="106"/>
      <c r="AZ43" s="106"/>
      <c r="BA43" s="174">
        <f t="shared" si="7"/>
        <v>3791.66</v>
      </c>
      <c r="BB43" s="178"/>
      <c r="BC43" s="170" t="s">
        <v>167</v>
      </c>
      <c r="BD43" s="163" t="str">
        <f t="shared" si="8"/>
        <v>正确</v>
      </c>
    </row>
    <row r="44" s="6" customFormat="1" ht="33" customHeight="1" spans="1:56">
      <c r="A44" s="59">
        <f t="shared" si="12"/>
        <v>40</v>
      </c>
      <c r="B44" s="51" t="s">
        <v>197</v>
      </c>
      <c r="C44" s="51" t="s">
        <v>139</v>
      </c>
      <c r="D44" s="152">
        <v>45719</v>
      </c>
      <c r="E44" s="60" t="s">
        <v>74</v>
      </c>
      <c r="F44" s="125">
        <f t="shared" si="1"/>
        <v>30</v>
      </c>
      <c r="G44" s="192" t="s">
        <v>75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64">
        <f t="shared" si="2"/>
        <v>0</v>
      </c>
      <c r="T44" s="170"/>
      <c r="U44" s="80" t="s">
        <v>93</v>
      </c>
      <c r="V44" s="167">
        <v>2000</v>
      </c>
      <c r="W44" s="168">
        <v>500</v>
      </c>
      <c r="X44" s="168">
        <v>300</v>
      </c>
      <c r="Y44" s="168">
        <v>300</v>
      </c>
      <c r="Z44" s="168">
        <v>200</v>
      </c>
      <c r="AA44" s="168">
        <v>100</v>
      </c>
      <c r="AB44" s="93">
        <v>100</v>
      </c>
      <c r="AC44" s="174">
        <f t="shared" si="3"/>
        <v>0</v>
      </c>
      <c r="AD44" s="93"/>
      <c r="AE44" s="93"/>
      <c r="AF44" s="93"/>
      <c r="AG44" s="93"/>
      <c r="AH44" s="93"/>
      <c r="AI44" s="93">
        <v>408.33</v>
      </c>
      <c r="AJ44" s="93"/>
      <c r="AK44" s="93"/>
      <c r="AL44" s="93"/>
      <c r="AM44" s="93"/>
      <c r="AN44" s="93"/>
      <c r="AO44" s="93"/>
      <c r="AP44" s="93"/>
      <c r="AQ44" s="93"/>
      <c r="AR44" s="93"/>
      <c r="AS44" s="175">
        <f t="shared" si="4"/>
        <v>0</v>
      </c>
      <c r="AT44" s="174">
        <f t="shared" si="5"/>
        <v>0</v>
      </c>
      <c r="AU44" s="174">
        <f t="shared" si="6"/>
        <v>3908.33</v>
      </c>
      <c r="AV44" s="99"/>
      <c r="AW44" s="106"/>
      <c r="AX44" s="106"/>
      <c r="AY44" s="106"/>
      <c r="AZ44" s="106"/>
      <c r="BA44" s="174">
        <f t="shared" si="7"/>
        <v>3908.33</v>
      </c>
      <c r="BB44" s="178"/>
      <c r="BC44" s="170" t="s">
        <v>198</v>
      </c>
      <c r="BD44" s="163" t="str">
        <f t="shared" si="8"/>
        <v>正确</v>
      </c>
    </row>
    <row r="45" s="6" customFormat="1" ht="55" customHeight="1" spans="1:56">
      <c r="A45" s="59">
        <f t="shared" si="12"/>
        <v>41</v>
      </c>
      <c r="B45" s="51" t="s">
        <v>199</v>
      </c>
      <c r="C45" s="51" t="s">
        <v>139</v>
      </c>
      <c r="D45" s="152">
        <v>45727</v>
      </c>
      <c r="E45" s="60" t="s">
        <v>74</v>
      </c>
      <c r="F45" s="125">
        <f t="shared" si="1"/>
        <v>30</v>
      </c>
      <c r="G45" s="192" t="s">
        <v>75</v>
      </c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64">
        <f t="shared" si="2"/>
        <v>0</v>
      </c>
      <c r="T45" s="170"/>
      <c r="U45" s="80" t="s">
        <v>93</v>
      </c>
      <c r="V45" s="167">
        <v>2000</v>
      </c>
      <c r="W45" s="168">
        <v>500</v>
      </c>
      <c r="X45" s="168">
        <v>300</v>
      </c>
      <c r="Y45" s="168">
        <v>300</v>
      </c>
      <c r="Z45" s="168">
        <v>200</v>
      </c>
      <c r="AA45" s="168">
        <v>100</v>
      </c>
      <c r="AB45" s="93">
        <v>100</v>
      </c>
      <c r="AC45" s="174">
        <f t="shared" si="3"/>
        <v>0</v>
      </c>
      <c r="AD45" s="93"/>
      <c r="AE45" s="93"/>
      <c r="AF45" s="93">
        <v>2500</v>
      </c>
      <c r="AG45" s="93"/>
      <c r="AH45" s="93"/>
      <c r="AI45" s="93">
        <v>233.33</v>
      </c>
      <c r="AJ45" s="93"/>
      <c r="AK45" s="93"/>
      <c r="AL45" s="93"/>
      <c r="AM45" s="93"/>
      <c r="AN45" s="93"/>
      <c r="AO45" s="93"/>
      <c r="AP45" s="93"/>
      <c r="AQ45" s="93"/>
      <c r="AR45" s="93"/>
      <c r="AS45" s="175">
        <f t="shared" si="4"/>
        <v>0</v>
      </c>
      <c r="AT45" s="174">
        <f t="shared" si="5"/>
        <v>0</v>
      </c>
      <c r="AU45" s="174">
        <f t="shared" si="6"/>
        <v>6233.33</v>
      </c>
      <c r="AV45" s="99"/>
      <c r="AW45" s="106"/>
      <c r="AX45" s="106"/>
      <c r="AY45" s="106"/>
      <c r="AZ45" s="106"/>
      <c r="BA45" s="174">
        <f t="shared" si="7"/>
        <v>6233.33</v>
      </c>
      <c r="BB45" s="178"/>
      <c r="BC45" s="170" t="s">
        <v>200</v>
      </c>
      <c r="BD45" s="163" t="str">
        <f t="shared" si="8"/>
        <v>正确</v>
      </c>
    </row>
    <row r="46" s="6" customFormat="1" ht="33" customHeight="1" spans="1:56">
      <c r="A46" s="59">
        <f t="shared" si="12"/>
        <v>42</v>
      </c>
      <c r="B46" s="51" t="s">
        <v>201</v>
      </c>
      <c r="C46" s="51" t="s">
        <v>139</v>
      </c>
      <c r="D46" s="152">
        <v>45745</v>
      </c>
      <c r="E46" s="60" t="s">
        <v>74</v>
      </c>
      <c r="F46" s="125">
        <f t="shared" si="1"/>
        <v>30</v>
      </c>
      <c r="G46" s="192" t="s">
        <v>75</v>
      </c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64">
        <f t="shared" si="2"/>
        <v>0</v>
      </c>
      <c r="T46" s="170"/>
      <c r="U46" s="80" t="s">
        <v>93</v>
      </c>
      <c r="V46" s="167">
        <v>2000</v>
      </c>
      <c r="W46" s="168">
        <v>500</v>
      </c>
      <c r="X46" s="168">
        <v>300</v>
      </c>
      <c r="Y46" s="168">
        <v>300</v>
      </c>
      <c r="Z46" s="168">
        <v>200</v>
      </c>
      <c r="AA46" s="168">
        <v>100</v>
      </c>
      <c r="AB46" s="93">
        <v>100</v>
      </c>
      <c r="AC46" s="174">
        <f t="shared" si="3"/>
        <v>0</v>
      </c>
      <c r="AD46" s="93"/>
      <c r="AE46" s="93"/>
      <c r="AF46" s="93"/>
      <c r="AG46" s="93"/>
      <c r="AH46" s="93"/>
      <c r="AI46" s="93">
        <v>116.66</v>
      </c>
      <c r="AJ46" s="93"/>
      <c r="AK46" s="93"/>
      <c r="AL46" s="93"/>
      <c r="AM46" s="93"/>
      <c r="AN46" s="93"/>
      <c r="AO46" s="93"/>
      <c r="AP46" s="93"/>
      <c r="AQ46" s="93"/>
      <c r="AR46" s="93"/>
      <c r="AS46" s="175">
        <f t="shared" si="4"/>
        <v>0</v>
      </c>
      <c r="AT46" s="174">
        <f t="shared" si="5"/>
        <v>0</v>
      </c>
      <c r="AU46" s="174">
        <f t="shared" si="6"/>
        <v>3616.66</v>
      </c>
      <c r="AV46" s="99"/>
      <c r="AW46" s="106"/>
      <c r="AX46" s="106"/>
      <c r="AY46" s="106"/>
      <c r="AZ46" s="106"/>
      <c r="BA46" s="174">
        <f t="shared" si="7"/>
        <v>3616.66</v>
      </c>
      <c r="BB46" s="178"/>
      <c r="BC46" s="170" t="s">
        <v>202</v>
      </c>
      <c r="BD46" s="163" t="str">
        <f t="shared" si="8"/>
        <v>正确</v>
      </c>
    </row>
    <row r="47" s="6" customFormat="1" ht="33" customHeight="1" spans="1:56">
      <c r="A47" s="59">
        <f t="shared" si="12"/>
        <v>43</v>
      </c>
      <c r="B47" s="51" t="s">
        <v>203</v>
      </c>
      <c r="C47" s="51" t="s">
        <v>139</v>
      </c>
      <c r="D47" s="153">
        <v>45751</v>
      </c>
      <c r="E47" s="60" t="s">
        <v>74</v>
      </c>
      <c r="F47" s="125">
        <f t="shared" si="1"/>
        <v>30</v>
      </c>
      <c r="G47" s="192" t="s">
        <v>75</v>
      </c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64">
        <f t="shared" si="2"/>
        <v>0</v>
      </c>
      <c r="T47" s="170"/>
      <c r="U47" s="80" t="s">
        <v>93</v>
      </c>
      <c r="V47" s="167">
        <v>2000</v>
      </c>
      <c r="W47" s="168">
        <v>500</v>
      </c>
      <c r="X47" s="168">
        <v>300</v>
      </c>
      <c r="Y47" s="168">
        <v>300</v>
      </c>
      <c r="Z47" s="168">
        <v>200</v>
      </c>
      <c r="AA47" s="168">
        <v>100</v>
      </c>
      <c r="AB47" s="93">
        <v>100</v>
      </c>
      <c r="AC47" s="174">
        <f t="shared" si="3"/>
        <v>0</v>
      </c>
      <c r="AD47" s="93"/>
      <c r="AE47" s="93"/>
      <c r="AF47" s="93"/>
      <c r="AG47" s="93"/>
      <c r="AH47" s="93"/>
      <c r="AI47" s="93">
        <v>291.66</v>
      </c>
      <c r="AJ47" s="93"/>
      <c r="AK47" s="93"/>
      <c r="AL47" s="93"/>
      <c r="AM47" s="93"/>
      <c r="AN47" s="93"/>
      <c r="AO47" s="93"/>
      <c r="AP47" s="93"/>
      <c r="AQ47" s="93"/>
      <c r="AR47" s="93"/>
      <c r="AS47" s="175">
        <f t="shared" si="4"/>
        <v>0</v>
      </c>
      <c r="AT47" s="174">
        <f t="shared" si="5"/>
        <v>0</v>
      </c>
      <c r="AU47" s="174">
        <f t="shared" si="6"/>
        <v>3791.66</v>
      </c>
      <c r="AV47" s="99"/>
      <c r="AW47" s="106"/>
      <c r="AX47" s="106"/>
      <c r="AY47" s="106"/>
      <c r="AZ47" s="106"/>
      <c r="BA47" s="174">
        <f t="shared" si="7"/>
        <v>3791.66</v>
      </c>
      <c r="BB47" s="178"/>
      <c r="BC47" s="170" t="s">
        <v>167</v>
      </c>
      <c r="BD47" s="163" t="str">
        <f t="shared" si="8"/>
        <v>正确</v>
      </c>
    </row>
    <row r="48" s="6" customFormat="1" ht="33" customHeight="1" spans="1:56">
      <c r="A48" s="59">
        <f t="shared" si="12"/>
        <v>44</v>
      </c>
      <c r="B48" s="51" t="s">
        <v>204</v>
      </c>
      <c r="C48" s="51" t="s">
        <v>139</v>
      </c>
      <c r="D48" s="153">
        <v>45768</v>
      </c>
      <c r="E48" s="60" t="s">
        <v>74</v>
      </c>
      <c r="F48" s="125">
        <f t="shared" si="1"/>
        <v>30</v>
      </c>
      <c r="G48" s="192" t="s">
        <v>75</v>
      </c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64">
        <f t="shared" si="2"/>
        <v>0</v>
      </c>
      <c r="T48" s="170"/>
      <c r="U48" s="80" t="s">
        <v>93</v>
      </c>
      <c r="V48" s="167">
        <v>2000</v>
      </c>
      <c r="W48" s="168">
        <v>500</v>
      </c>
      <c r="X48" s="168">
        <v>300</v>
      </c>
      <c r="Y48" s="168">
        <v>300</v>
      </c>
      <c r="Z48" s="168">
        <v>200</v>
      </c>
      <c r="AA48" s="168">
        <v>100</v>
      </c>
      <c r="AB48" s="93">
        <v>100</v>
      </c>
      <c r="AC48" s="174">
        <f t="shared" si="3"/>
        <v>0</v>
      </c>
      <c r="AD48" s="93"/>
      <c r="AE48" s="93"/>
      <c r="AF48" s="93"/>
      <c r="AG48" s="93"/>
      <c r="AH48" s="93"/>
      <c r="AI48" s="93">
        <v>291.66</v>
      </c>
      <c r="AJ48" s="93"/>
      <c r="AK48" s="93"/>
      <c r="AL48" s="93"/>
      <c r="AM48" s="93"/>
      <c r="AN48" s="93"/>
      <c r="AO48" s="93"/>
      <c r="AP48" s="93"/>
      <c r="AQ48" s="93"/>
      <c r="AR48" s="93"/>
      <c r="AS48" s="175">
        <f t="shared" si="4"/>
        <v>0</v>
      </c>
      <c r="AT48" s="174">
        <f t="shared" si="5"/>
        <v>0</v>
      </c>
      <c r="AU48" s="174">
        <f t="shared" si="6"/>
        <v>3791.66</v>
      </c>
      <c r="AV48" s="99"/>
      <c r="AW48" s="106"/>
      <c r="AX48" s="106"/>
      <c r="AY48" s="106"/>
      <c r="AZ48" s="106"/>
      <c r="BA48" s="174">
        <f t="shared" si="7"/>
        <v>3791.66</v>
      </c>
      <c r="BB48" s="178"/>
      <c r="BC48" s="170" t="s">
        <v>167</v>
      </c>
      <c r="BD48" s="163" t="str">
        <f t="shared" si="8"/>
        <v>正确</v>
      </c>
    </row>
    <row r="49" s="6" customFormat="1" ht="33" customHeight="1" spans="1:56">
      <c r="A49" s="59">
        <f t="shared" ref="A49:A68" si="13">ROW()-4</f>
        <v>45</v>
      </c>
      <c r="B49" s="51" t="s">
        <v>205</v>
      </c>
      <c r="C49" s="51" t="s">
        <v>139</v>
      </c>
      <c r="D49" s="147">
        <v>45803</v>
      </c>
      <c r="E49" s="60" t="s">
        <v>74</v>
      </c>
      <c r="F49" s="125">
        <f t="shared" si="1"/>
        <v>30</v>
      </c>
      <c r="G49" s="192" t="s">
        <v>75</v>
      </c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64">
        <f t="shared" si="2"/>
        <v>0</v>
      </c>
      <c r="T49" s="170"/>
      <c r="U49" s="80" t="s">
        <v>93</v>
      </c>
      <c r="V49" s="167">
        <v>2000</v>
      </c>
      <c r="W49" s="168">
        <v>500</v>
      </c>
      <c r="X49" s="168">
        <v>300</v>
      </c>
      <c r="Y49" s="168">
        <v>300</v>
      </c>
      <c r="Z49" s="168">
        <v>200</v>
      </c>
      <c r="AA49" s="168">
        <v>100</v>
      </c>
      <c r="AB49" s="93">
        <v>100</v>
      </c>
      <c r="AC49" s="174">
        <f t="shared" si="3"/>
        <v>0</v>
      </c>
      <c r="AD49" s="93"/>
      <c r="AE49" s="93"/>
      <c r="AF49" s="93"/>
      <c r="AG49" s="93"/>
      <c r="AH49" s="93"/>
      <c r="AI49" s="93">
        <v>291.66</v>
      </c>
      <c r="AJ49" s="93"/>
      <c r="AK49" s="93"/>
      <c r="AL49" s="93"/>
      <c r="AM49" s="93"/>
      <c r="AN49" s="93"/>
      <c r="AO49" s="93"/>
      <c r="AP49" s="93"/>
      <c r="AQ49" s="93"/>
      <c r="AR49" s="93"/>
      <c r="AS49" s="175">
        <f t="shared" si="4"/>
        <v>0</v>
      </c>
      <c r="AT49" s="174">
        <f t="shared" si="5"/>
        <v>0</v>
      </c>
      <c r="AU49" s="174">
        <f t="shared" si="6"/>
        <v>3791.66</v>
      </c>
      <c r="AV49" s="99"/>
      <c r="AW49" s="106"/>
      <c r="AX49" s="106"/>
      <c r="AY49" s="106"/>
      <c r="AZ49" s="106"/>
      <c r="BA49" s="174">
        <f t="shared" si="7"/>
        <v>3791.66</v>
      </c>
      <c r="BB49" s="178"/>
      <c r="BC49" s="170" t="s">
        <v>167</v>
      </c>
      <c r="BD49" s="163" t="str">
        <f t="shared" si="8"/>
        <v>正确</v>
      </c>
    </row>
    <row r="50" s="6" customFormat="1" ht="33" customHeight="1" spans="1:56">
      <c r="A50" s="59">
        <f t="shared" si="13"/>
        <v>46</v>
      </c>
      <c r="B50" s="379" t="s">
        <v>206</v>
      </c>
      <c r="C50" s="51" t="s">
        <v>139</v>
      </c>
      <c r="D50" s="153">
        <v>45811</v>
      </c>
      <c r="E50" s="212" t="s">
        <v>92</v>
      </c>
      <c r="F50" s="125">
        <f t="shared" si="1"/>
        <v>28</v>
      </c>
      <c r="G50" s="192" t="s">
        <v>75</v>
      </c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64">
        <f t="shared" si="2"/>
        <v>0</v>
      </c>
      <c r="T50" s="170" t="s">
        <v>207</v>
      </c>
      <c r="U50" s="80" t="s">
        <v>93</v>
      </c>
      <c r="V50" s="167">
        <f>U51/E2*F50</f>
        <v>3266.66666666667</v>
      </c>
      <c r="W50" s="168"/>
      <c r="X50" s="168"/>
      <c r="Y50" s="168"/>
      <c r="Z50" s="168"/>
      <c r="AA50" s="168"/>
      <c r="AB50" s="93"/>
      <c r="AC50" s="174">
        <f t="shared" si="3"/>
        <v>0</v>
      </c>
      <c r="AD50" s="93"/>
      <c r="AE50" s="93"/>
      <c r="AF50" s="93"/>
      <c r="AG50" s="93"/>
      <c r="AH50" s="93"/>
      <c r="AI50" s="93">
        <v>291.66</v>
      </c>
      <c r="AJ50" s="93"/>
      <c r="AK50" s="93"/>
      <c r="AL50" s="93"/>
      <c r="AM50" s="93"/>
      <c r="AN50" s="93"/>
      <c r="AO50" s="93"/>
      <c r="AP50" s="93"/>
      <c r="AQ50" s="93"/>
      <c r="AR50" s="93"/>
      <c r="AS50" s="175">
        <f t="shared" si="4"/>
        <v>0</v>
      </c>
      <c r="AT50" s="174">
        <f t="shared" si="5"/>
        <v>0</v>
      </c>
      <c r="AU50" s="174">
        <f t="shared" si="6"/>
        <v>3558.33</v>
      </c>
      <c r="AV50" s="99"/>
      <c r="AW50" s="106"/>
      <c r="AX50" s="106"/>
      <c r="AY50" s="106"/>
      <c r="AZ50" s="106"/>
      <c r="BA50" s="174">
        <f t="shared" si="7"/>
        <v>3558.33</v>
      </c>
      <c r="BB50" s="178"/>
      <c r="BC50" s="170" t="s">
        <v>167</v>
      </c>
      <c r="BD50" s="163" t="str">
        <f t="shared" si="8"/>
        <v>错误</v>
      </c>
    </row>
    <row r="51" s="6" customFormat="1" ht="33" customHeight="1" spans="1:56">
      <c r="A51" s="59">
        <f t="shared" si="13"/>
        <v>47</v>
      </c>
      <c r="B51" s="379" t="s">
        <v>208</v>
      </c>
      <c r="C51" s="51" t="s">
        <v>139</v>
      </c>
      <c r="D51" s="147">
        <v>45824</v>
      </c>
      <c r="E51" s="212" t="s">
        <v>92</v>
      </c>
      <c r="F51" s="125">
        <f t="shared" si="1"/>
        <v>15</v>
      </c>
      <c r="G51" s="192" t="s">
        <v>75</v>
      </c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64">
        <f t="shared" si="2"/>
        <v>0</v>
      </c>
      <c r="T51" s="170" t="s">
        <v>209</v>
      </c>
      <c r="U51" s="80" t="s">
        <v>93</v>
      </c>
      <c r="V51" s="167">
        <f>U51/E2*F51</f>
        <v>1750</v>
      </c>
      <c r="W51" s="168"/>
      <c r="X51" s="168"/>
      <c r="Y51" s="168"/>
      <c r="Z51" s="168"/>
      <c r="AA51" s="168"/>
      <c r="AB51" s="93"/>
      <c r="AC51" s="174">
        <f t="shared" si="3"/>
        <v>0</v>
      </c>
      <c r="AD51" s="93"/>
      <c r="AE51" s="93"/>
      <c r="AF51" s="93">
        <v>440</v>
      </c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175">
        <f t="shared" si="4"/>
        <v>0</v>
      </c>
      <c r="AT51" s="174">
        <f t="shared" si="5"/>
        <v>0</v>
      </c>
      <c r="AU51" s="174">
        <f t="shared" si="6"/>
        <v>2190</v>
      </c>
      <c r="AV51" s="99"/>
      <c r="AW51" s="106"/>
      <c r="AX51" s="106"/>
      <c r="AY51" s="106"/>
      <c r="AZ51" s="106"/>
      <c r="BA51" s="174">
        <f t="shared" si="7"/>
        <v>2190</v>
      </c>
      <c r="BB51" s="178"/>
      <c r="BC51" s="170" t="s">
        <v>210</v>
      </c>
      <c r="BD51" s="163" t="str">
        <f t="shared" si="8"/>
        <v>错误</v>
      </c>
    </row>
    <row r="52" s="6" customFormat="1" ht="33" customHeight="1" spans="1:56">
      <c r="A52" s="59">
        <f t="shared" si="13"/>
        <v>48</v>
      </c>
      <c r="B52" s="379" t="s">
        <v>211</v>
      </c>
      <c r="C52" s="51" t="s">
        <v>139</v>
      </c>
      <c r="D52" s="147">
        <v>45828</v>
      </c>
      <c r="E52" s="212" t="s">
        <v>92</v>
      </c>
      <c r="F52" s="125">
        <f t="shared" si="1"/>
        <v>11</v>
      </c>
      <c r="G52" s="192" t="s">
        <v>75</v>
      </c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64">
        <f t="shared" si="2"/>
        <v>0</v>
      </c>
      <c r="T52" s="170" t="s">
        <v>212</v>
      </c>
      <c r="U52" s="80" t="s">
        <v>93</v>
      </c>
      <c r="V52" s="167">
        <f>U52/E2*F52</f>
        <v>1283.33333333333</v>
      </c>
      <c r="W52" s="168"/>
      <c r="X52" s="168"/>
      <c r="Y52" s="168"/>
      <c r="Z52" s="168"/>
      <c r="AA52" s="168"/>
      <c r="AB52" s="93"/>
      <c r="AC52" s="174">
        <f t="shared" si="3"/>
        <v>0</v>
      </c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175">
        <f t="shared" si="4"/>
        <v>0</v>
      </c>
      <c r="AT52" s="174">
        <f t="shared" si="5"/>
        <v>0</v>
      </c>
      <c r="AU52" s="174">
        <f t="shared" si="6"/>
        <v>1283.33</v>
      </c>
      <c r="AV52" s="99"/>
      <c r="AW52" s="106"/>
      <c r="AX52" s="106"/>
      <c r="AY52" s="106"/>
      <c r="AZ52" s="106"/>
      <c r="BA52" s="174">
        <f t="shared" si="7"/>
        <v>1283.33</v>
      </c>
      <c r="BB52" s="178"/>
      <c r="BC52" s="180"/>
      <c r="BD52" s="163" t="str">
        <f t="shared" si="8"/>
        <v>错误</v>
      </c>
    </row>
    <row r="53" s="6" customFormat="1" ht="45" customHeight="1" spans="1:56">
      <c r="A53" s="59">
        <f t="shared" si="13"/>
        <v>49</v>
      </c>
      <c r="B53" s="379" t="s">
        <v>213</v>
      </c>
      <c r="C53" s="51" t="s">
        <v>139</v>
      </c>
      <c r="D53" s="147">
        <v>45835</v>
      </c>
      <c r="E53" s="212" t="s">
        <v>92</v>
      </c>
      <c r="F53" s="125">
        <f t="shared" si="1"/>
        <v>4</v>
      </c>
      <c r="G53" s="192" t="s">
        <v>75</v>
      </c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64">
        <f t="shared" si="2"/>
        <v>0</v>
      </c>
      <c r="T53" s="170" t="s">
        <v>214</v>
      </c>
      <c r="U53" s="80" t="s">
        <v>93</v>
      </c>
      <c r="V53" s="167">
        <f>U53/E2*F53</f>
        <v>466.666666666667</v>
      </c>
      <c r="W53" s="168"/>
      <c r="X53" s="168"/>
      <c r="Y53" s="168"/>
      <c r="Z53" s="168"/>
      <c r="AA53" s="168"/>
      <c r="AB53" s="93"/>
      <c r="AC53" s="174">
        <f t="shared" si="3"/>
        <v>0</v>
      </c>
      <c r="AD53" s="93"/>
      <c r="AE53" s="93"/>
      <c r="AF53" s="93"/>
      <c r="AG53" s="93"/>
      <c r="AH53" s="93"/>
      <c r="AI53" s="93">
        <v>116.66</v>
      </c>
      <c r="AJ53" s="93"/>
      <c r="AK53" s="93"/>
      <c r="AL53" s="93"/>
      <c r="AM53" s="93"/>
      <c r="AN53" s="93"/>
      <c r="AO53" s="93"/>
      <c r="AP53" s="93"/>
      <c r="AQ53" s="93"/>
      <c r="AR53" s="93"/>
      <c r="AS53" s="175">
        <f t="shared" si="4"/>
        <v>0</v>
      </c>
      <c r="AT53" s="174">
        <f t="shared" si="5"/>
        <v>0</v>
      </c>
      <c r="AU53" s="174">
        <f t="shared" si="6"/>
        <v>583.33</v>
      </c>
      <c r="AV53" s="99"/>
      <c r="AW53" s="106"/>
      <c r="AX53" s="106"/>
      <c r="AY53" s="106"/>
      <c r="AZ53" s="106"/>
      <c r="BA53" s="174">
        <f t="shared" si="7"/>
        <v>583.33</v>
      </c>
      <c r="BB53" s="178"/>
      <c r="BC53" s="180" t="s">
        <v>215</v>
      </c>
      <c r="BD53" s="163" t="str">
        <f t="shared" si="8"/>
        <v>错误</v>
      </c>
    </row>
    <row r="54" s="6" customFormat="1" ht="33" customHeight="1" spans="1:56">
      <c r="A54" s="59">
        <f t="shared" si="13"/>
        <v>50</v>
      </c>
      <c r="B54" s="379" t="s">
        <v>216</v>
      </c>
      <c r="C54" s="51" t="s">
        <v>139</v>
      </c>
      <c r="D54" s="147">
        <v>45837</v>
      </c>
      <c r="E54" s="212" t="s">
        <v>92</v>
      </c>
      <c r="F54" s="125">
        <f t="shared" si="1"/>
        <v>2</v>
      </c>
      <c r="G54" s="192" t="s">
        <v>75</v>
      </c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64">
        <f t="shared" si="2"/>
        <v>0</v>
      </c>
      <c r="T54" s="170" t="s">
        <v>217</v>
      </c>
      <c r="U54" s="80" t="s">
        <v>93</v>
      </c>
      <c r="V54" s="167">
        <f>U54/E2*F54</f>
        <v>233.333333333333</v>
      </c>
      <c r="W54" s="168"/>
      <c r="X54" s="168"/>
      <c r="Y54" s="168"/>
      <c r="Z54" s="168"/>
      <c r="AA54" s="168"/>
      <c r="AB54" s="93"/>
      <c r="AC54" s="174">
        <f t="shared" si="3"/>
        <v>0</v>
      </c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175">
        <f t="shared" si="4"/>
        <v>0</v>
      </c>
      <c r="AT54" s="174">
        <f t="shared" si="5"/>
        <v>0</v>
      </c>
      <c r="AU54" s="174">
        <f t="shared" si="6"/>
        <v>233.33</v>
      </c>
      <c r="AV54" s="99"/>
      <c r="AW54" s="106"/>
      <c r="AX54" s="106"/>
      <c r="AY54" s="106"/>
      <c r="AZ54" s="106"/>
      <c r="BA54" s="174">
        <f t="shared" si="7"/>
        <v>233.33</v>
      </c>
      <c r="BB54" s="178"/>
      <c r="BC54" s="180"/>
      <c r="BD54" s="163" t="str">
        <f t="shared" si="8"/>
        <v>错误</v>
      </c>
    </row>
    <row r="55" s="6" customFormat="1" ht="33" customHeight="1" spans="1:56">
      <c r="A55" s="59">
        <f t="shared" si="13"/>
        <v>51</v>
      </c>
      <c r="B55" s="60"/>
      <c r="C55" s="47"/>
      <c r="D55" s="154"/>
      <c r="E55" s="60"/>
      <c r="F55" s="125">
        <f t="shared" si="1"/>
        <v>30</v>
      </c>
      <c r="G55" s="57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2"/>
        <v>0</v>
      </c>
      <c r="T55" s="170"/>
      <c r="U55" s="80"/>
      <c r="V55" s="167"/>
      <c r="W55" s="168"/>
      <c r="X55" s="168"/>
      <c r="Y55" s="168"/>
      <c r="Z55" s="168"/>
      <c r="AA55" s="168"/>
      <c r="AB55" s="93"/>
      <c r="AC55" s="174">
        <f t="shared" si="3"/>
        <v>0</v>
      </c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175">
        <f t="shared" si="4"/>
        <v>0</v>
      </c>
      <c r="AT55" s="174">
        <f t="shared" si="5"/>
        <v>0</v>
      </c>
      <c r="AU55" s="174">
        <f t="shared" si="6"/>
        <v>0</v>
      </c>
      <c r="AV55" s="99"/>
      <c r="AW55" s="106"/>
      <c r="AX55" s="106"/>
      <c r="AY55" s="106"/>
      <c r="AZ55" s="106"/>
      <c r="BA55" s="174">
        <f t="shared" si="7"/>
        <v>0</v>
      </c>
      <c r="BB55" s="178"/>
      <c r="BC55" s="180"/>
      <c r="BD55" s="163" t="str">
        <f t="shared" si="8"/>
        <v>正确</v>
      </c>
    </row>
    <row r="56" s="6" customFormat="1" ht="33" customHeight="1" spans="1:56">
      <c r="A56" s="59">
        <f t="shared" si="13"/>
        <v>52</v>
      </c>
      <c r="B56" s="60"/>
      <c r="C56" s="47"/>
      <c r="D56" s="154"/>
      <c r="E56" s="60"/>
      <c r="F56" s="125">
        <f t="shared" si="1"/>
        <v>30</v>
      </c>
      <c r="G56" s="57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2"/>
        <v>0</v>
      </c>
      <c r="T56" s="170"/>
      <c r="U56" s="80"/>
      <c r="V56" s="167"/>
      <c r="W56" s="168"/>
      <c r="X56" s="168"/>
      <c r="Y56" s="168"/>
      <c r="Z56" s="168"/>
      <c r="AA56" s="168"/>
      <c r="AB56" s="93"/>
      <c r="AC56" s="174">
        <f t="shared" si="3"/>
        <v>0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175">
        <f t="shared" si="4"/>
        <v>0</v>
      </c>
      <c r="AT56" s="174">
        <f t="shared" si="5"/>
        <v>0</v>
      </c>
      <c r="AU56" s="174">
        <f t="shared" si="6"/>
        <v>0</v>
      </c>
      <c r="AV56" s="99"/>
      <c r="AW56" s="106"/>
      <c r="AX56" s="106"/>
      <c r="AY56" s="106"/>
      <c r="AZ56" s="106"/>
      <c r="BA56" s="174">
        <f t="shared" si="7"/>
        <v>0</v>
      </c>
      <c r="BB56" s="178"/>
      <c r="BC56" s="180"/>
      <c r="BD56" s="163" t="str">
        <f t="shared" si="8"/>
        <v>正确</v>
      </c>
    </row>
    <row r="57" s="6" customFormat="1" ht="33" customHeight="1" spans="1:56">
      <c r="A57" s="59">
        <f t="shared" si="13"/>
        <v>53</v>
      </c>
      <c r="B57" s="60"/>
      <c r="C57" s="47"/>
      <c r="D57" s="154"/>
      <c r="E57" s="60"/>
      <c r="F57" s="125">
        <f t="shared" si="1"/>
        <v>30</v>
      </c>
      <c r="G57" s="57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2"/>
        <v>0</v>
      </c>
      <c r="T57" s="170"/>
      <c r="U57" s="80"/>
      <c r="V57" s="167"/>
      <c r="W57" s="168"/>
      <c r="X57" s="168"/>
      <c r="Y57" s="168"/>
      <c r="Z57" s="168"/>
      <c r="AA57" s="168"/>
      <c r="AB57" s="93"/>
      <c r="AC57" s="174">
        <f t="shared" si="3"/>
        <v>0</v>
      </c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175">
        <f t="shared" si="4"/>
        <v>0</v>
      </c>
      <c r="AT57" s="174">
        <f t="shared" si="5"/>
        <v>0</v>
      </c>
      <c r="AU57" s="174">
        <f t="shared" si="6"/>
        <v>0</v>
      </c>
      <c r="AV57" s="99"/>
      <c r="AW57" s="106"/>
      <c r="AX57" s="106"/>
      <c r="AY57" s="106"/>
      <c r="AZ57" s="106"/>
      <c r="BA57" s="174">
        <f t="shared" si="7"/>
        <v>0</v>
      </c>
      <c r="BB57" s="178"/>
      <c r="BC57" s="180"/>
      <c r="BD57" s="163" t="str">
        <f t="shared" si="8"/>
        <v>正确</v>
      </c>
    </row>
    <row r="58" s="6" customFormat="1" ht="33" customHeight="1" spans="1:56">
      <c r="A58" s="59">
        <f t="shared" si="13"/>
        <v>54</v>
      </c>
      <c r="B58" s="60"/>
      <c r="C58" s="47"/>
      <c r="D58" s="154"/>
      <c r="E58" s="60"/>
      <c r="F58" s="125">
        <f t="shared" si="1"/>
        <v>30</v>
      </c>
      <c r="G58" s="57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2"/>
        <v>0</v>
      </c>
      <c r="T58" s="170"/>
      <c r="U58" s="80"/>
      <c r="V58" s="167"/>
      <c r="W58" s="168"/>
      <c r="X58" s="168"/>
      <c r="Y58" s="168"/>
      <c r="Z58" s="168"/>
      <c r="AA58" s="168"/>
      <c r="AB58" s="93"/>
      <c r="AC58" s="174">
        <f t="shared" si="3"/>
        <v>0</v>
      </c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175">
        <f t="shared" si="4"/>
        <v>0</v>
      </c>
      <c r="AT58" s="174">
        <f t="shared" si="5"/>
        <v>0</v>
      </c>
      <c r="AU58" s="174">
        <f t="shared" si="6"/>
        <v>0</v>
      </c>
      <c r="AV58" s="99"/>
      <c r="AW58" s="106"/>
      <c r="AX58" s="106"/>
      <c r="AY58" s="106"/>
      <c r="AZ58" s="106"/>
      <c r="BA58" s="174">
        <f t="shared" si="7"/>
        <v>0</v>
      </c>
      <c r="BB58" s="178"/>
      <c r="BC58" s="180"/>
      <c r="BD58" s="163" t="str">
        <f t="shared" si="8"/>
        <v>正确</v>
      </c>
    </row>
    <row r="59" s="6" customFormat="1" ht="33" customHeight="1" spans="1:56">
      <c r="A59" s="59">
        <f t="shared" si="13"/>
        <v>55</v>
      </c>
      <c r="B59" s="60"/>
      <c r="C59" s="47"/>
      <c r="D59" s="154"/>
      <c r="E59" s="60"/>
      <c r="F59" s="125">
        <f t="shared" si="1"/>
        <v>30</v>
      </c>
      <c r="G59" s="57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2"/>
        <v>0</v>
      </c>
      <c r="T59" s="170"/>
      <c r="U59" s="80"/>
      <c r="V59" s="167"/>
      <c r="W59" s="168"/>
      <c r="X59" s="168"/>
      <c r="Y59" s="168"/>
      <c r="Z59" s="168"/>
      <c r="AA59" s="168"/>
      <c r="AB59" s="93"/>
      <c r="AC59" s="174">
        <f t="shared" si="3"/>
        <v>0</v>
      </c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175">
        <f t="shared" si="4"/>
        <v>0</v>
      </c>
      <c r="AT59" s="174">
        <f t="shared" si="5"/>
        <v>0</v>
      </c>
      <c r="AU59" s="174">
        <f t="shared" si="6"/>
        <v>0</v>
      </c>
      <c r="AV59" s="99"/>
      <c r="AW59" s="106"/>
      <c r="AX59" s="106"/>
      <c r="AY59" s="106"/>
      <c r="AZ59" s="106"/>
      <c r="BA59" s="174">
        <f t="shared" si="7"/>
        <v>0</v>
      </c>
      <c r="BB59" s="178"/>
      <c r="BC59" s="180"/>
      <c r="BD59" s="163" t="str">
        <f t="shared" si="8"/>
        <v>正确</v>
      </c>
    </row>
    <row r="60" s="6" customFormat="1" ht="33" customHeight="1" spans="1:56">
      <c r="A60" s="59">
        <f t="shared" si="13"/>
        <v>56</v>
      </c>
      <c r="B60" s="60"/>
      <c r="C60" s="47"/>
      <c r="D60" s="154"/>
      <c r="E60" s="60"/>
      <c r="F60" s="125">
        <f t="shared" si="1"/>
        <v>30</v>
      </c>
      <c r="G60" s="57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2"/>
        <v>0</v>
      </c>
      <c r="T60" s="170"/>
      <c r="U60" s="80"/>
      <c r="V60" s="167"/>
      <c r="W60" s="168"/>
      <c r="X60" s="168"/>
      <c r="Y60" s="168"/>
      <c r="Z60" s="168"/>
      <c r="AA60" s="168"/>
      <c r="AB60" s="93"/>
      <c r="AC60" s="174">
        <f t="shared" si="3"/>
        <v>0</v>
      </c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175">
        <f t="shared" si="4"/>
        <v>0</v>
      </c>
      <c r="AT60" s="174">
        <f t="shared" si="5"/>
        <v>0</v>
      </c>
      <c r="AU60" s="174">
        <f t="shared" si="6"/>
        <v>0</v>
      </c>
      <c r="AV60" s="99"/>
      <c r="AW60" s="106"/>
      <c r="AX60" s="106"/>
      <c r="AY60" s="106"/>
      <c r="AZ60" s="106"/>
      <c r="BA60" s="174">
        <f t="shared" si="7"/>
        <v>0</v>
      </c>
      <c r="BB60" s="178"/>
      <c r="BC60" s="180"/>
      <c r="BD60" s="163" t="str">
        <f t="shared" si="8"/>
        <v>正确</v>
      </c>
    </row>
    <row r="61" s="6" customFormat="1" ht="33" customHeight="1" spans="1:56">
      <c r="A61" s="59">
        <f t="shared" si="13"/>
        <v>57</v>
      </c>
      <c r="B61" s="60"/>
      <c r="C61" s="47"/>
      <c r="D61" s="154"/>
      <c r="E61" s="60"/>
      <c r="F61" s="125">
        <f t="shared" si="1"/>
        <v>30</v>
      </c>
      <c r="G61" s="57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2"/>
        <v>0</v>
      </c>
      <c r="T61" s="170"/>
      <c r="U61" s="80"/>
      <c r="V61" s="167"/>
      <c r="W61" s="168"/>
      <c r="X61" s="168"/>
      <c r="Y61" s="168"/>
      <c r="Z61" s="168"/>
      <c r="AA61" s="168"/>
      <c r="AB61" s="93"/>
      <c r="AC61" s="174">
        <f t="shared" si="3"/>
        <v>0</v>
      </c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175">
        <f t="shared" si="4"/>
        <v>0</v>
      </c>
      <c r="AT61" s="174">
        <f t="shared" si="5"/>
        <v>0</v>
      </c>
      <c r="AU61" s="174">
        <f t="shared" si="6"/>
        <v>0</v>
      </c>
      <c r="AV61" s="99"/>
      <c r="AW61" s="106"/>
      <c r="AX61" s="106"/>
      <c r="AY61" s="106"/>
      <c r="AZ61" s="106"/>
      <c r="BA61" s="174">
        <f t="shared" si="7"/>
        <v>0</v>
      </c>
      <c r="BB61" s="178"/>
      <c r="BC61" s="180"/>
      <c r="BD61" s="163" t="str">
        <f t="shared" si="8"/>
        <v>正确</v>
      </c>
    </row>
    <row r="62" s="6" customFormat="1" ht="33" customHeight="1" spans="1:56">
      <c r="A62" s="59">
        <f t="shared" si="13"/>
        <v>58</v>
      </c>
      <c r="B62" s="60"/>
      <c r="C62" s="47"/>
      <c r="D62" s="154"/>
      <c r="E62" s="60"/>
      <c r="F62" s="125">
        <f t="shared" si="1"/>
        <v>30</v>
      </c>
      <c r="G62" s="57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64">
        <f t="shared" si="2"/>
        <v>0</v>
      </c>
      <c r="T62" s="170"/>
      <c r="U62" s="80"/>
      <c r="V62" s="167"/>
      <c r="W62" s="168"/>
      <c r="X62" s="168"/>
      <c r="Y62" s="168"/>
      <c r="Z62" s="168"/>
      <c r="AA62" s="168"/>
      <c r="AB62" s="93"/>
      <c r="AC62" s="174">
        <f t="shared" si="3"/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175">
        <f t="shared" si="4"/>
        <v>0</v>
      </c>
      <c r="AT62" s="174">
        <f t="shared" si="5"/>
        <v>0</v>
      </c>
      <c r="AU62" s="174">
        <f t="shared" si="6"/>
        <v>0</v>
      </c>
      <c r="AV62" s="99"/>
      <c r="AW62" s="106"/>
      <c r="AX62" s="106"/>
      <c r="AY62" s="106"/>
      <c r="AZ62" s="106"/>
      <c r="BA62" s="174">
        <f t="shared" si="7"/>
        <v>0</v>
      </c>
      <c r="BB62" s="178"/>
      <c r="BC62" s="180"/>
      <c r="BD62" s="163" t="str">
        <f t="shared" si="8"/>
        <v>正确</v>
      </c>
    </row>
    <row r="63" s="6" customFormat="1" ht="33" customHeight="1" spans="1:56">
      <c r="A63" s="59">
        <f t="shared" si="13"/>
        <v>59</v>
      </c>
      <c r="B63" s="60"/>
      <c r="C63" s="47"/>
      <c r="D63" s="154"/>
      <c r="E63" s="60"/>
      <c r="F63" s="125">
        <f t="shared" si="1"/>
        <v>30</v>
      </c>
      <c r="G63" s="57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2"/>
        <v>0</v>
      </c>
      <c r="T63" s="170"/>
      <c r="U63" s="80"/>
      <c r="V63" s="167"/>
      <c r="W63" s="168"/>
      <c r="X63" s="168"/>
      <c r="Y63" s="168"/>
      <c r="Z63" s="168"/>
      <c r="AA63" s="168"/>
      <c r="AB63" s="93"/>
      <c r="AC63" s="174">
        <f t="shared" si="3"/>
        <v>0</v>
      </c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175">
        <f t="shared" si="4"/>
        <v>0</v>
      </c>
      <c r="AT63" s="174">
        <f t="shared" si="5"/>
        <v>0</v>
      </c>
      <c r="AU63" s="174">
        <f t="shared" si="6"/>
        <v>0</v>
      </c>
      <c r="AV63" s="99"/>
      <c r="AW63" s="106"/>
      <c r="AX63" s="106"/>
      <c r="AY63" s="106"/>
      <c r="AZ63" s="106"/>
      <c r="BA63" s="174">
        <f t="shared" si="7"/>
        <v>0</v>
      </c>
      <c r="BB63" s="178"/>
      <c r="BC63" s="180"/>
      <c r="BD63" s="163" t="str">
        <f t="shared" si="8"/>
        <v>正确</v>
      </c>
    </row>
    <row r="64" s="6" customFormat="1" ht="33" customHeight="1" spans="1:56">
      <c r="A64" s="59">
        <f t="shared" si="13"/>
        <v>60</v>
      </c>
      <c r="B64" s="60"/>
      <c r="C64" s="47"/>
      <c r="D64" s="154"/>
      <c r="E64" s="60"/>
      <c r="F64" s="125">
        <f t="shared" si="1"/>
        <v>30</v>
      </c>
      <c r="G64" s="57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64">
        <f t="shared" si="2"/>
        <v>0</v>
      </c>
      <c r="T64" s="170"/>
      <c r="U64" s="80"/>
      <c r="V64" s="167"/>
      <c r="W64" s="168"/>
      <c r="X64" s="168"/>
      <c r="Y64" s="168"/>
      <c r="Z64" s="168"/>
      <c r="AA64" s="168"/>
      <c r="AB64" s="93"/>
      <c r="AC64" s="174">
        <f t="shared" si="3"/>
        <v>0</v>
      </c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175">
        <f t="shared" si="4"/>
        <v>0</v>
      </c>
      <c r="AT64" s="174">
        <f t="shared" si="5"/>
        <v>0</v>
      </c>
      <c r="AU64" s="174">
        <f t="shared" si="6"/>
        <v>0</v>
      </c>
      <c r="AV64" s="99"/>
      <c r="AW64" s="106"/>
      <c r="AX64" s="106"/>
      <c r="AY64" s="106"/>
      <c r="AZ64" s="106"/>
      <c r="BA64" s="174">
        <f t="shared" si="7"/>
        <v>0</v>
      </c>
      <c r="BB64" s="178"/>
      <c r="BC64" s="180"/>
      <c r="BD64" s="163" t="str">
        <f t="shared" si="8"/>
        <v>正确</v>
      </c>
    </row>
    <row r="65" s="6" customFormat="1" ht="33" customHeight="1" spans="1:56">
      <c r="A65" s="59">
        <f t="shared" si="13"/>
        <v>61</v>
      </c>
      <c r="B65" s="60"/>
      <c r="C65" s="47"/>
      <c r="D65" s="154"/>
      <c r="E65" s="60"/>
      <c r="F65" s="125">
        <f t="shared" si="1"/>
        <v>30</v>
      </c>
      <c r="G65" s="57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2"/>
        <v>0</v>
      </c>
      <c r="T65" s="170"/>
      <c r="U65" s="80"/>
      <c r="V65" s="167"/>
      <c r="W65" s="168"/>
      <c r="X65" s="168"/>
      <c r="Y65" s="168"/>
      <c r="Z65" s="168"/>
      <c r="AA65" s="168"/>
      <c r="AB65" s="93"/>
      <c r="AC65" s="174">
        <f t="shared" si="3"/>
        <v>0</v>
      </c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175">
        <f t="shared" si="4"/>
        <v>0</v>
      </c>
      <c r="AT65" s="174">
        <f t="shared" si="5"/>
        <v>0</v>
      </c>
      <c r="AU65" s="174">
        <f t="shared" si="6"/>
        <v>0</v>
      </c>
      <c r="AV65" s="99"/>
      <c r="AW65" s="106"/>
      <c r="AX65" s="106"/>
      <c r="AY65" s="106"/>
      <c r="AZ65" s="106"/>
      <c r="BA65" s="174">
        <f t="shared" si="7"/>
        <v>0</v>
      </c>
      <c r="BB65" s="178"/>
      <c r="BC65" s="180"/>
      <c r="BD65" s="163" t="str">
        <f t="shared" si="8"/>
        <v>正确</v>
      </c>
    </row>
    <row r="66" s="6" customFormat="1" ht="33" customHeight="1" spans="1:56">
      <c r="A66" s="59">
        <f t="shared" si="13"/>
        <v>62</v>
      </c>
      <c r="B66" s="60"/>
      <c r="C66" s="47"/>
      <c r="D66" s="154"/>
      <c r="E66" s="60"/>
      <c r="F66" s="125">
        <f t="shared" si="1"/>
        <v>30</v>
      </c>
      <c r="G66" s="57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2"/>
        <v>0</v>
      </c>
      <c r="T66" s="170"/>
      <c r="U66" s="80"/>
      <c r="V66" s="167"/>
      <c r="W66" s="168"/>
      <c r="X66" s="168"/>
      <c r="Y66" s="168"/>
      <c r="Z66" s="168"/>
      <c r="AA66" s="168"/>
      <c r="AB66" s="93"/>
      <c r="AC66" s="174">
        <f t="shared" si="3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175">
        <f t="shared" si="4"/>
        <v>0</v>
      </c>
      <c r="AT66" s="174">
        <f t="shared" si="5"/>
        <v>0</v>
      </c>
      <c r="AU66" s="174">
        <f t="shared" si="6"/>
        <v>0</v>
      </c>
      <c r="AV66" s="99"/>
      <c r="AW66" s="106"/>
      <c r="AX66" s="106"/>
      <c r="AY66" s="106"/>
      <c r="AZ66" s="106"/>
      <c r="BA66" s="174">
        <f t="shared" si="7"/>
        <v>0</v>
      </c>
      <c r="BB66" s="178"/>
      <c r="BC66" s="180"/>
      <c r="BD66" s="163" t="str">
        <f t="shared" si="8"/>
        <v>正确</v>
      </c>
    </row>
    <row r="67" s="6" customFormat="1" ht="33" customHeight="1" spans="1:56">
      <c r="A67" s="59">
        <f t="shared" si="13"/>
        <v>63</v>
      </c>
      <c r="B67" s="60"/>
      <c r="C67" s="47"/>
      <c r="D67" s="154"/>
      <c r="E67" s="60"/>
      <c r="F67" s="125">
        <f t="shared" si="1"/>
        <v>30</v>
      </c>
      <c r="G67" s="57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si="2"/>
        <v>0</v>
      </c>
      <c r="T67" s="170"/>
      <c r="U67" s="80"/>
      <c r="V67" s="167"/>
      <c r="W67" s="168"/>
      <c r="X67" s="168"/>
      <c r="Y67" s="168"/>
      <c r="Z67" s="168"/>
      <c r="AA67" s="168"/>
      <c r="AB67" s="93"/>
      <c r="AC67" s="174">
        <f t="shared" si="3"/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175">
        <f t="shared" si="4"/>
        <v>0</v>
      </c>
      <c r="AT67" s="174">
        <f t="shared" si="5"/>
        <v>0</v>
      </c>
      <c r="AU67" s="174">
        <f t="shared" si="6"/>
        <v>0</v>
      </c>
      <c r="AV67" s="99"/>
      <c r="AW67" s="106"/>
      <c r="AX67" s="106"/>
      <c r="AY67" s="106"/>
      <c r="AZ67" s="106"/>
      <c r="BA67" s="174">
        <f t="shared" si="7"/>
        <v>0</v>
      </c>
      <c r="BB67" s="178"/>
      <c r="BC67" s="180"/>
      <c r="BD67" s="163" t="str">
        <f t="shared" si="8"/>
        <v>正确</v>
      </c>
    </row>
    <row r="68" s="6" customFormat="1" ht="33" customHeight="1" spans="1:56">
      <c r="A68" s="59">
        <f t="shared" si="13"/>
        <v>64</v>
      </c>
      <c r="B68" s="60"/>
      <c r="C68" s="47"/>
      <c r="D68" s="154"/>
      <c r="E68" s="60"/>
      <c r="F68" s="125">
        <f t="shared" si="1"/>
        <v>30</v>
      </c>
      <c r="G68" s="57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si="2"/>
        <v>0</v>
      </c>
      <c r="T68" s="170"/>
      <c r="U68" s="80"/>
      <c r="V68" s="167"/>
      <c r="W68" s="168"/>
      <c r="X68" s="168"/>
      <c r="Y68" s="168"/>
      <c r="Z68" s="168"/>
      <c r="AA68" s="168"/>
      <c r="AB68" s="93"/>
      <c r="AC68" s="174">
        <f t="shared" si="3"/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175">
        <f t="shared" si="4"/>
        <v>0</v>
      </c>
      <c r="AT68" s="174">
        <f t="shared" si="5"/>
        <v>0</v>
      </c>
      <c r="AU68" s="174">
        <f t="shared" si="6"/>
        <v>0</v>
      </c>
      <c r="AV68" s="99"/>
      <c r="AW68" s="106"/>
      <c r="AX68" s="106"/>
      <c r="AY68" s="106"/>
      <c r="AZ68" s="106"/>
      <c r="BA68" s="174">
        <f t="shared" si="7"/>
        <v>0</v>
      </c>
      <c r="BB68" s="178"/>
      <c r="BC68" s="180"/>
      <c r="BD68" s="163" t="str">
        <f t="shared" si="8"/>
        <v>正确</v>
      </c>
    </row>
    <row r="69" s="6" customFormat="1" ht="33" customHeight="1" spans="1:56">
      <c r="A69" s="59">
        <f t="shared" ref="A69:A132" si="14">ROW()-4</f>
        <v>65</v>
      </c>
      <c r="B69" s="60"/>
      <c r="C69" s="47"/>
      <c r="D69" s="154"/>
      <c r="E69" s="60"/>
      <c r="F69" s="125">
        <f t="shared" ref="F69:F132" si="15">IF($C$2-D69+1&lt;$E$2,$C$2-D69+1,$E$2)</f>
        <v>30</v>
      </c>
      <c r="G69" s="57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ref="S69:S132" si="16">P69+Q69-R69</f>
        <v>0</v>
      </c>
      <c r="T69" s="170"/>
      <c r="U69" s="80"/>
      <c r="V69" s="167"/>
      <c r="W69" s="168"/>
      <c r="X69" s="168"/>
      <c r="Y69" s="168"/>
      <c r="Z69" s="168"/>
      <c r="AA69" s="168"/>
      <c r="AB69" s="93"/>
      <c r="AC69" s="174">
        <f t="shared" ref="AC69:AC132" si="17">IF(G69="是",30,0)</f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175">
        <f t="shared" ref="AS69:AS132" si="18">IFERROR(U69/$E$2*2*H69+I69*2,0)</f>
        <v>0</v>
      </c>
      <c r="AT69" s="174">
        <f t="shared" ref="AT69:AT132" si="19">IFERROR(U69/$E$2*(J69+K69*0.2+L69+M69*0.5),0)</f>
        <v>0</v>
      </c>
      <c r="AU69" s="174">
        <f t="shared" ref="AU69:AU132" si="20">ROUND(SUM(V69:AP69)-SUM(AQ69:AT69),2)</f>
        <v>0</v>
      </c>
      <c r="AV69" s="99"/>
      <c r="AW69" s="106"/>
      <c r="AX69" s="106"/>
      <c r="AY69" s="106"/>
      <c r="AZ69" s="106"/>
      <c r="BA69" s="174">
        <f t="shared" ref="BA69:BA132" si="21">ROUND(AU69-SUM(AV69:AZ69),2)</f>
        <v>0</v>
      </c>
      <c r="BB69" s="178"/>
      <c r="BC69" s="180"/>
      <c r="BD69" s="163" t="str">
        <f t="shared" ref="BD69:BD132" si="22">IF(U69-SUM(V69:AB69)=0,"正确","错误")</f>
        <v>正确</v>
      </c>
    </row>
    <row r="70" s="6" customFormat="1" ht="33" customHeight="1" spans="1:56">
      <c r="A70" s="59">
        <f t="shared" si="14"/>
        <v>66</v>
      </c>
      <c r="B70" s="60"/>
      <c r="C70" s="47"/>
      <c r="D70" s="154"/>
      <c r="E70" s="60"/>
      <c r="F70" s="125">
        <f t="shared" si="15"/>
        <v>30</v>
      </c>
      <c r="G70" s="57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16"/>
        <v>0</v>
      </c>
      <c r="T70" s="170"/>
      <c r="U70" s="80"/>
      <c r="V70" s="167"/>
      <c r="W70" s="168"/>
      <c r="X70" s="168"/>
      <c r="Y70" s="168"/>
      <c r="Z70" s="168"/>
      <c r="AA70" s="168"/>
      <c r="AB70" s="93"/>
      <c r="AC70" s="174">
        <f t="shared" si="17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175">
        <f t="shared" si="18"/>
        <v>0</v>
      </c>
      <c r="AT70" s="174">
        <f t="shared" si="19"/>
        <v>0</v>
      </c>
      <c r="AU70" s="174">
        <f t="shared" si="20"/>
        <v>0</v>
      </c>
      <c r="AV70" s="99"/>
      <c r="AW70" s="106"/>
      <c r="AX70" s="106"/>
      <c r="AY70" s="106"/>
      <c r="AZ70" s="106"/>
      <c r="BA70" s="174">
        <f t="shared" si="21"/>
        <v>0</v>
      </c>
      <c r="BB70" s="178"/>
      <c r="BC70" s="180"/>
      <c r="BD70" s="163" t="str">
        <f t="shared" si="22"/>
        <v>正确</v>
      </c>
    </row>
    <row r="71" s="6" customFormat="1" ht="33" customHeight="1" spans="1:56">
      <c r="A71" s="59">
        <f t="shared" si="14"/>
        <v>67</v>
      </c>
      <c r="B71" s="60"/>
      <c r="C71" s="47"/>
      <c r="D71" s="154"/>
      <c r="E71" s="60"/>
      <c r="F71" s="125">
        <f t="shared" si="15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16"/>
        <v>0</v>
      </c>
      <c r="T71" s="170"/>
      <c r="U71" s="80"/>
      <c r="V71" s="167"/>
      <c r="W71" s="168"/>
      <c r="X71" s="168"/>
      <c r="Y71" s="168"/>
      <c r="Z71" s="168"/>
      <c r="AA71" s="168"/>
      <c r="AB71" s="93"/>
      <c r="AC71" s="174">
        <f t="shared" si="17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18"/>
        <v>0</v>
      </c>
      <c r="AT71" s="174">
        <f t="shared" si="19"/>
        <v>0</v>
      </c>
      <c r="AU71" s="174">
        <f t="shared" si="20"/>
        <v>0</v>
      </c>
      <c r="AV71" s="99"/>
      <c r="AW71" s="106"/>
      <c r="AX71" s="106"/>
      <c r="AY71" s="106"/>
      <c r="AZ71" s="106"/>
      <c r="BA71" s="174">
        <f t="shared" si="21"/>
        <v>0</v>
      </c>
      <c r="BB71" s="178"/>
      <c r="BC71" s="180"/>
      <c r="BD71" s="163" t="str">
        <f t="shared" si="22"/>
        <v>正确</v>
      </c>
    </row>
    <row r="72" s="6" customFormat="1" ht="33" customHeight="1" spans="1:56">
      <c r="A72" s="59">
        <f t="shared" si="14"/>
        <v>68</v>
      </c>
      <c r="B72" s="60"/>
      <c r="C72" s="47"/>
      <c r="D72" s="154"/>
      <c r="E72" s="60"/>
      <c r="F72" s="125">
        <f t="shared" si="15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16"/>
        <v>0</v>
      </c>
      <c r="T72" s="170"/>
      <c r="U72" s="80"/>
      <c r="V72" s="167"/>
      <c r="W72" s="168"/>
      <c r="X72" s="168"/>
      <c r="Y72" s="168"/>
      <c r="Z72" s="168"/>
      <c r="AA72" s="168"/>
      <c r="AB72" s="93"/>
      <c r="AC72" s="174">
        <f t="shared" si="17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18"/>
        <v>0</v>
      </c>
      <c r="AT72" s="174">
        <f t="shared" si="19"/>
        <v>0</v>
      </c>
      <c r="AU72" s="174">
        <f t="shared" si="20"/>
        <v>0</v>
      </c>
      <c r="AV72" s="99"/>
      <c r="AW72" s="106"/>
      <c r="AX72" s="106"/>
      <c r="AY72" s="106"/>
      <c r="AZ72" s="106"/>
      <c r="BA72" s="174">
        <f t="shared" si="21"/>
        <v>0</v>
      </c>
      <c r="BB72" s="178"/>
      <c r="BC72" s="180"/>
      <c r="BD72" s="163" t="str">
        <f t="shared" si="22"/>
        <v>正确</v>
      </c>
    </row>
    <row r="73" s="6" customFormat="1" ht="33" customHeight="1" spans="1:56">
      <c r="A73" s="59">
        <f t="shared" si="14"/>
        <v>69</v>
      </c>
      <c r="B73" s="60"/>
      <c r="C73" s="47"/>
      <c r="D73" s="154"/>
      <c r="E73" s="60"/>
      <c r="F73" s="125">
        <f t="shared" si="15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16"/>
        <v>0</v>
      </c>
      <c r="T73" s="170"/>
      <c r="U73" s="80"/>
      <c r="V73" s="167"/>
      <c r="W73" s="168"/>
      <c r="X73" s="168"/>
      <c r="Y73" s="168"/>
      <c r="Z73" s="168"/>
      <c r="AA73" s="168"/>
      <c r="AB73" s="93"/>
      <c r="AC73" s="174">
        <f t="shared" si="17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18"/>
        <v>0</v>
      </c>
      <c r="AT73" s="174">
        <f t="shared" si="19"/>
        <v>0</v>
      </c>
      <c r="AU73" s="174">
        <f t="shared" si="20"/>
        <v>0</v>
      </c>
      <c r="AV73" s="99"/>
      <c r="AW73" s="106"/>
      <c r="AX73" s="106"/>
      <c r="AY73" s="106"/>
      <c r="AZ73" s="106"/>
      <c r="BA73" s="174">
        <f t="shared" si="21"/>
        <v>0</v>
      </c>
      <c r="BB73" s="178"/>
      <c r="BC73" s="180"/>
      <c r="BD73" s="163" t="str">
        <f t="shared" si="22"/>
        <v>正确</v>
      </c>
    </row>
    <row r="74" s="6" customFormat="1" ht="33" customHeight="1" spans="1:56">
      <c r="A74" s="59">
        <f t="shared" si="14"/>
        <v>70</v>
      </c>
      <c r="B74" s="60"/>
      <c r="C74" s="47"/>
      <c r="D74" s="154"/>
      <c r="E74" s="60"/>
      <c r="F74" s="125">
        <f t="shared" si="15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16"/>
        <v>0</v>
      </c>
      <c r="T74" s="170"/>
      <c r="U74" s="80"/>
      <c r="V74" s="167"/>
      <c r="W74" s="168"/>
      <c r="X74" s="168"/>
      <c r="Y74" s="168"/>
      <c r="Z74" s="168"/>
      <c r="AA74" s="168"/>
      <c r="AB74" s="93"/>
      <c r="AC74" s="174">
        <f t="shared" si="17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18"/>
        <v>0</v>
      </c>
      <c r="AT74" s="174">
        <f t="shared" si="19"/>
        <v>0</v>
      </c>
      <c r="AU74" s="174">
        <f t="shared" si="20"/>
        <v>0</v>
      </c>
      <c r="AV74" s="99"/>
      <c r="AW74" s="106"/>
      <c r="AX74" s="106"/>
      <c r="AY74" s="106"/>
      <c r="AZ74" s="106"/>
      <c r="BA74" s="174">
        <f t="shared" si="21"/>
        <v>0</v>
      </c>
      <c r="BB74" s="178"/>
      <c r="BC74" s="180"/>
      <c r="BD74" s="163" t="str">
        <f t="shared" si="22"/>
        <v>正确</v>
      </c>
    </row>
    <row r="75" s="6" customFormat="1" ht="33" customHeight="1" spans="1:56">
      <c r="A75" s="59">
        <f t="shared" si="14"/>
        <v>71</v>
      </c>
      <c r="B75" s="60"/>
      <c r="C75" s="47"/>
      <c r="D75" s="154"/>
      <c r="E75" s="60"/>
      <c r="F75" s="125">
        <f t="shared" si="15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16"/>
        <v>0</v>
      </c>
      <c r="T75" s="170"/>
      <c r="U75" s="80"/>
      <c r="V75" s="167"/>
      <c r="W75" s="168"/>
      <c r="X75" s="168"/>
      <c r="Y75" s="168"/>
      <c r="Z75" s="168"/>
      <c r="AA75" s="168"/>
      <c r="AB75" s="93"/>
      <c r="AC75" s="174">
        <f t="shared" si="17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18"/>
        <v>0</v>
      </c>
      <c r="AT75" s="174">
        <f t="shared" si="19"/>
        <v>0</v>
      </c>
      <c r="AU75" s="174">
        <f t="shared" si="20"/>
        <v>0</v>
      </c>
      <c r="AV75" s="99"/>
      <c r="AW75" s="106"/>
      <c r="AX75" s="106"/>
      <c r="AY75" s="106"/>
      <c r="AZ75" s="106"/>
      <c r="BA75" s="174">
        <f t="shared" si="21"/>
        <v>0</v>
      </c>
      <c r="BB75" s="178"/>
      <c r="BC75" s="180"/>
      <c r="BD75" s="163" t="str">
        <f t="shared" si="22"/>
        <v>正确</v>
      </c>
    </row>
    <row r="76" s="6" customFormat="1" ht="33" customHeight="1" spans="1:56">
      <c r="A76" s="59">
        <f t="shared" si="14"/>
        <v>72</v>
      </c>
      <c r="B76" s="60"/>
      <c r="C76" s="47"/>
      <c r="D76" s="154"/>
      <c r="E76" s="60"/>
      <c r="F76" s="125">
        <f t="shared" si="15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16"/>
        <v>0</v>
      </c>
      <c r="T76" s="170"/>
      <c r="U76" s="80"/>
      <c r="V76" s="167"/>
      <c r="W76" s="168"/>
      <c r="X76" s="168"/>
      <c r="Y76" s="168"/>
      <c r="Z76" s="168"/>
      <c r="AA76" s="168"/>
      <c r="AB76" s="93"/>
      <c r="AC76" s="174">
        <f t="shared" si="17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18"/>
        <v>0</v>
      </c>
      <c r="AT76" s="174">
        <f t="shared" si="19"/>
        <v>0</v>
      </c>
      <c r="AU76" s="174">
        <f t="shared" si="20"/>
        <v>0</v>
      </c>
      <c r="AV76" s="99"/>
      <c r="AW76" s="106"/>
      <c r="AX76" s="106"/>
      <c r="AY76" s="106"/>
      <c r="AZ76" s="106"/>
      <c r="BA76" s="174">
        <f t="shared" si="21"/>
        <v>0</v>
      </c>
      <c r="BB76" s="178"/>
      <c r="BC76" s="180"/>
      <c r="BD76" s="163" t="str">
        <f t="shared" si="22"/>
        <v>正确</v>
      </c>
    </row>
    <row r="77" s="6" customFormat="1" ht="33" customHeight="1" spans="1:56">
      <c r="A77" s="59">
        <f t="shared" si="14"/>
        <v>73</v>
      </c>
      <c r="B77" s="60"/>
      <c r="C77" s="47"/>
      <c r="D77" s="154"/>
      <c r="E77" s="60"/>
      <c r="F77" s="125">
        <f t="shared" si="15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16"/>
        <v>0</v>
      </c>
      <c r="T77" s="170"/>
      <c r="U77" s="80"/>
      <c r="V77" s="167"/>
      <c r="W77" s="168"/>
      <c r="X77" s="168"/>
      <c r="Y77" s="168"/>
      <c r="Z77" s="168"/>
      <c r="AA77" s="168"/>
      <c r="AB77" s="93"/>
      <c r="AC77" s="174">
        <f t="shared" si="17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18"/>
        <v>0</v>
      </c>
      <c r="AT77" s="174">
        <f t="shared" si="19"/>
        <v>0</v>
      </c>
      <c r="AU77" s="174">
        <f t="shared" si="20"/>
        <v>0</v>
      </c>
      <c r="AV77" s="99"/>
      <c r="AW77" s="106"/>
      <c r="AX77" s="106"/>
      <c r="AY77" s="106"/>
      <c r="AZ77" s="106"/>
      <c r="BA77" s="174">
        <f t="shared" si="21"/>
        <v>0</v>
      </c>
      <c r="BB77" s="178"/>
      <c r="BC77" s="180"/>
      <c r="BD77" s="163" t="str">
        <f t="shared" si="22"/>
        <v>正确</v>
      </c>
    </row>
    <row r="78" s="6" customFormat="1" ht="33" customHeight="1" spans="1:56">
      <c r="A78" s="59">
        <f t="shared" si="14"/>
        <v>74</v>
      </c>
      <c r="B78" s="60"/>
      <c r="C78" s="47"/>
      <c r="D78" s="154"/>
      <c r="E78" s="60"/>
      <c r="F78" s="125">
        <f t="shared" si="15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16"/>
        <v>0</v>
      </c>
      <c r="T78" s="170"/>
      <c r="U78" s="80"/>
      <c r="V78" s="167"/>
      <c r="W78" s="168"/>
      <c r="X78" s="168"/>
      <c r="Y78" s="168"/>
      <c r="Z78" s="168"/>
      <c r="AA78" s="168"/>
      <c r="AB78" s="93"/>
      <c r="AC78" s="174">
        <f t="shared" si="17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18"/>
        <v>0</v>
      </c>
      <c r="AT78" s="174">
        <f t="shared" si="19"/>
        <v>0</v>
      </c>
      <c r="AU78" s="174">
        <f t="shared" si="20"/>
        <v>0</v>
      </c>
      <c r="AV78" s="99"/>
      <c r="AW78" s="106"/>
      <c r="AX78" s="106"/>
      <c r="AY78" s="106"/>
      <c r="AZ78" s="106"/>
      <c r="BA78" s="174">
        <f t="shared" si="21"/>
        <v>0</v>
      </c>
      <c r="BB78" s="178"/>
      <c r="BC78" s="180"/>
      <c r="BD78" s="163" t="str">
        <f t="shared" si="22"/>
        <v>正确</v>
      </c>
    </row>
    <row r="79" s="6" customFormat="1" ht="33" customHeight="1" spans="1:56">
      <c r="A79" s="59">
        <f t="shared" si="14"/>
        <v>75</v>
      </c>
      <c r="B79" s="60"/>
      <c r="C79" s="47"/>
      <c r="D79" s="154"/>
      <c r="E79" s="60"/>
      <c r="F79" s="125">
        <f t="shared" si="15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16"/>
        <v>0</v>
      </c>
      <c r="T79" s="170"/>
      <c r="U79" s="80"/>
      <c r="V79" s="167"/>
      <c r="W79" s="168"/>
      <c r="X79" s="168"/>
      <c r="Y79" s="168"/>
      <c r="Z79" s="168"/>
      <c r="AA79" s="168"/>
      <c r="AB79" s="93"/>
      <c r="AC79" s="174">
        <f t="shared" si="17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18"/>
        <v>0</v>
      </c>
      <c r="AT79" s="174">
        <f t="shared" si="19"/>
        <v>0</v>
      </c>
      <c r="AU79" s="174">
        <f t="shared" si="20"/>
        <v>0</v>
      </c>
      <c r="AV79" s="99"/>
      <c r="AW79" s="106"/>
      <c r="AX79" s="106"/>
      <c r="AY79" s="106"/>
      <c r="AZ79" s="106"/>
      <c r="BA79" s="174">
        <f t="shared" si="21"/>
        <v>0</v>
      </c>
      <c r="BB79" s="178"/>
      <c r="BC79" s="180"/>
      <c r="BD79" s="163" t="str">
        <f t="shared" si="22"/>
        <v>正确</v>
      </c>
    </row>
    <row r="80" s="6" customFormat="1" ht="33" customHeight="1" spans="1:56">
      <c r="A80" s="59">
        <f t="shared" si="14"/>
        <v>76</v>
      </c>
      <c r="B80" s="60"/>
      <c r="C80" s="47"/>
      <c r="D80" s="154"/>
      <c r="E80" s="60"/>
      <c r="F80" s="125">
        <f t="shared" si="15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16"/>
        <v>0</v>
      </c>
      <c r="T80" s="170"/>
      <c r="U80" s="80"/>
      <c r="V80" s="167"/>
      <c r="W80" s="168"/>
      <c r="X80" s="168"/>
      <c r="Y80" s="168"/>
      <c r="Z80" s="168"/>
      <c r="AA80" s="168"/>
      <c r="AB80" s="93"/>
      <c r="AC80" s="174">
        <f t="shared" si="17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75">
        <f t="shared" si="18"/>
        <v>0</v>
      </c>
      <c r="AT80" s="174">
        <f t="shared" si="19"/>
        <v>0</v>
      </c>
      <c r="AU80" s="174">
        <f t="shared" si="20"/>
        <v>0</v>
      </c>
      <c r="AV80" s="99"/>
      <c r="AW80" s="106"/>
      <c r="AX80" s="106"/>
      <c r="AY80" s="106"/>
      <c r="AZ80" s="106"/>
      <c r="BA80" s="174">
        <f t="shared" si="21"/>
        <v>0</v>
      </c>
      <c r="BB80" s="178"/>
      <c r="BC80" s="180"/>
      <c r="BD80" s="163" t="str">
        <f t="shared" si="22"/>
        <v>正确</v>
      </c>
    </row>
    <row r="81" s="6" customFormat="1" ht="33" customHeight="1" spans="1:56">
      <c r="A81" s="59">
        <f t="shared" si="14"/>
        <v>77</v>
      </c>
      <c r="B81" s="60"/>
      <c r="C81" s="47"/>
      <c r="D81" s="154"/>
      <c r="E81" s="60"/>
      <c r="F81" s="125">
        <f t="shared" si="15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16"/>
        <v>0</v>
      </c>
      <c r="T81" s="170"/>
      <c r="U81" s="80"/>
      <c r="V81" s="167"/>
      <c r="W81" s="168"/>
      <c r="X81" s="168"/>
      <c r="Y81" s="168"/>
      <c r="Z81" s="168"/>
      <c r="AA81" s="168"/>
      <c r="AB81" s="93"/>
      <c r="AC81" s="174">
        <f t="shared" si="17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18"/>
        <v>0</v>
      </c>
      <c r="AT81" s="174">
        <f t="shared" si="19"/>
        <v>0</v>
      </c>
      <c r="AU81" s="174">
        <f t="shared" si="20"/>
        <v>0</v>
      </c>
      <c r="AV81" s="99"/>
      <c r="AW81" s="106"/>
      <c r="AX81" s="106"/>
      <c r="AY81" s="106"/>
      <c r="AZ81" s="106"/>
      <c r="BA81" s="174">
        <f t="shared" si="21"/>
        <v>0</v>
      </c>
      <c r="BB81" s="178"/>
      <c r="BC81" s="180"/>
      <c r="BD81" s="163" t="str">
        <f t="shared" si="22"/>
        <v>正确</v>
      </c>
    </row>
    <row r="82" s="6" customFormat="1" ht="33" customHeight="1" spans="1:56">
      <c r="A82" s="59">
        <f t="shared" si="14"/>
        <v>78</v>
      </c>
      <c r="B82" s="60"/>
      <c r="C82" s="47"/>
      <c r="D82" s="154"/>
      <c r="E82" s="60"/>
      <c r="F82" s="125">
        <f t="shared" si="15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16"/>
        <v>0</v>
      </c>
      <c r="T82" s="170"/>
      <c r="U82" s="80"/>
      <c r="V82" s="167"/>
      <c r="W82" s="168"/>
      <c r="X82" s="168"/>
      <c r="Y82" s="168"/>
      <c r="Z82" s="168"/>
      <c r="AA82" s="168"/>
      <c r="AB82" s="93"/>
      <c r="AC82" s="174">
        <f t="shared" si="17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18"/>
        <v>0</v>
      </c>
      <c r="AT82" s="174">
        <f t="shared" si="19"/>
        <v>0</v>
      </c>
      <c r="AU82" s="174">
        <f t="shared" si="20"/>
        <v>0</v>
      </c>
      <c r="AV82" s="99"/>
      <c r="AW82" s="106"/>
      <c r="AX82" s="106"/>
      <c r="AY82" s="106"/>
      <c r="AZ82" s="106"/>
      <c r="BA82" s="174">
        <f t="shared" si="21"/>
        <v>0</v>
      </c>
      <c r="BB82" s="178"/>
      <c r="BC82" s="180"/>
      <c r="BD82" s="163" t="str">
        <f t="shared" si="22"/>
        <v>正确</v>
      </c>
    </row>
    <row r="83" s="6" customFormat="1" ht="33" customHeight="1" spans="1:56">
      <c r="A83" s="59">
        <f t="shared" si="14"/>
        <v>79</v>
      </c>
      <c r="B83" s="60"/>
      <c r="C83" s="47"/>
      <c r="D83" s="154"/>
      <c r="E83" s="60"/>
      <c r="F83" s="125">
        <f t="shared" si="15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16"/>
        <v>0</v>
      </c>
      <c r="T83" s="170"/>
      <c r="U83" s="80"/>
      <c r="V83" s="167"/>
      <c r="W83" s="168"/>
      <c r="X83" s="168"/>
      <c r="Y83" s="168"/>
      <c r="Z83" s="168"/>
      <c r="AA83" s="168"/>
      <c r="AB83" s="93"/>
      <c r="AC83" s="174">
        <f t="shared" si="17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18"/>
        <v>0</v>
      </c>
      <c r="AT83" s="174">
        <f t="shared" si="19"/>
        <v>0</v>
      </c>
      <c r="AU83" s="174">
        <f t="shared" si="20"/>
        <v>0</v>
      </c>
      <c r="AV83" s="99"/>
      <c r="AW83" s="106"/>
      <c r="AX83" s="106"/>
      <c r="AY83" s="106"/>
      <c r="AZ83" s="106"/>
      <c r="BA83" s="174">
        <f t="shared" si="21"/>
        <v>0</v>
      </c>
      <c r="BB83" s="178"/>
      <c r="BC83" s="180"/>
      <c r="BD83" s="163" t="str">
        <f t="shared" si="22"/>
        <v>正确</v>
      </c>
    </row>
    <row r="84" s="6" customFormat="1" ht="33" customHeight="1" spans="1:56">
      <c r="A84" s="59">
        <f t="shared" si="14"/>
        <v>80</v>
      </c>
      <c r="B84" s="60"/>
      <c r="C84" s="47"/>
      <c r="D84" s="154"/>
      <c r="E84" s="60"/>
      <c r="F84" s="125">
        <f t="shared" si="15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16"/>
        <v>0</v>
      </c>
      <c r="T84" s="170"/>
      <c r="U84" s="80"/>
      <c r="V84" s="167"/>
      <c r="W84" s="168"/>
      <c r="X84" s="168"/>
      <c r="Y84" s="168"/>
      <c r="Z84" s="168"/>
      <c r="AA84" s="168"/>
      <c r="AB84" s="93"/>
      <c r="AC84" s="174">
        <f t="shared" si="17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18"/>
        <v>0</v>
      </c>
      <c r="AT84" s="174">
        <f t="shared" si="19"/>
        <v>0</v>
      </c>
      <c r="AU84" s="174">
        <f t="shared" si="20"/>
        <v>0</v>
      </c>
      <c r="AV84" s="99"/>
      <c r="AW84" s="106"/>
      <c r="AX84" s="106"/>
      <c r="AY84" s="106"/>
      <c r="AZ84" s="106"/>
      <c r="BA84" s="174">
        <f t="shared" si="21"/>
        <v>0</v>
      </c>
      <c r="BB84" s="178"/>
      <c r="BC84" s="180"/>
      <c r="BD84" s="163" t="str">
        <f t="shared" si="22"/>
        <v>正确</v>
      </c>
    </row>
    <row r="85" s="6" customFormat="1" ht="33" customHeight="1" spans="1:56">
      <c r="A85" s="59">
        <f t="shared" si="14"/>
        <v>81</v>
      </c>
      <c r="B85" s="60"/>
      <c r="C85" s="47"/>
      <c r="D85" s="154"/>
      <c r="E85" s="60"/>
      <c r="F85" s="125">
        <f t="shared" si="15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16"/>
        <v>0</v>
      </c>
      <c r="T85" s="170"/>
      <c r="U85" s="80"/>
      <c r="V85" s="167"/>
      <c r="W85" s="168"/>
      <c r="X85" s="168"/>
      <c r="Y85" s="168"/>
      <c r="Z85" s="168"/>
      <c r="AA85" s="168"/>
      <c r="AB85" s="93"/>
      <c r="AC85" s="174">
        <f t="shared" si="17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18"/>
        <v>0</v>
      </c>
      <c r="AT85" s="174">
        <f t="shared" si="19"/>
        <v>0</v>
      </c>
      <c r="AU85" s="174">
        <f t="shared" si="20"/>
        <v>0</v>
      </c>
      <c r="AV85" s="99"/>
      <c r="AW85" s="106"/>
      <c r="AX85" s="106"/>
      <c r="AY85" s="106"/>
      <c r="AZ85" s="106"/>
      <c r="BA85" s="174">
        <f t="shared" si="21"/>
        <v>0</v>
      </c>
      <c r="BB85" s="178"/>
      <c r="BC85" s="180"/>
      <c r="BD85" s="163" t="str">
        <f t="shared" si="22"/>
        <v>正确</v>
      </c>
    </row>
    <row r="86" s="6" customFormat="1" ht="33" customHeight="1" spans="1:56">
      <c r="A86" s="59">
        <f t="shared" si="14"/>
        <v>82</v>
      </c>
      <c r="B86" s="60"/>
      <c r="C86" s="47"/>
      <c r="D86" s="154"/>
      <c r="E86" s="60"/>
      <c r="F86" s="125">
        <f t="shared" si="15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16"/>
        <v>0</v>
      </c>
      <c r="T86" s="170"/>
      <c r="U86" s="80"/>
      <c r="V86" s="167"/>
      <c r="W86" s="168"/>
      <c r="X86" s="168"/>
      <c r="Y86" s="168"/>
      <c r="Z86" s="168"/>
      <c r="AA86" s="168"/>
      <c r="AB86" s="93"/>
      <c r="AC86" s="174">
        <f t="shared" si="17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18"/>
        <v>0</v>
      </c>
      <c r="AT86" s="174">
        <f t="shared" si="19"/>
        <v>0</v>
      </c>
      <c r="AU86" s="174">
        <f t="shared" si="20"/>
        <v>0</v>
      </c>
      <c r="AV86" s="99"/>
      <c r="AW86" s="106"/>
      <c r="AX86" s="106"/>
      <c r="AY86" s="106"/>
      <c r="AZ86" s="106"/>
      <c r="BA86" s="174">
        <f t="shared" si="21"/>
        <v>0</v>
      </c>
      <c r="BB86" s="178"/>
      <c r="BC86" s="180"/>
      <c r="BD86" s="163" t="str">
        <f t="shared" si="22"/>
        <v>正确</v>
      </c>
    </row>
    <row r="87" s="6" customFormat="1" ht="33" customHeight="1" spans="1:56">
      <c r="A87" s="59">
        <f t="shared" si="14"/>
        <v>83</v>
      </c>
      <c r="B87" s="60"/>
      <c r="C87" s="47"/>
      <c r="D87" s="154"/>
      <c r="E87" s="60"/>
      <c r="F87" s="125">
        <f t="shared" si="15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16"/>
        <v>0</v>
      </c>
      <c r="T87" s="170"/>
      <c r="U87" s="80"/>
      <c r="V87" s="167"/>
      <c r="W87" s="168"/>
      <c r="X87" s="168"/>
      <c r="Y87" s="168"/>
      <c r="Z87" s="168"/>
      <c r="AA87" s="168"/>
      <c r="AB87" s="93"/>
      <c r="AC87" s="174">
        <f t="shared" si="17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175">
        <f t="shared" si="18"/>
        <v>0</v>
      </c>
      <c r="AT87" s="174">
        <f t="shared" si="19"/>
        <v>0</v>
      </c>
      <c r="AU87" s="174">
        <f t="shared" si="20"/>
        <v>0</v>
      </c>
      <c r="AV87" s="99"/>
      <c r="AW87" s="106"/>
      <c r="AX87" s="106"/>
      <c r="AY87" s="106"/>
      <c r="AZ87" s="106"/>
      <c r="BA87" s="174">
        <f t="shared" si="21"/>
        <v>0</v>
      </c>
      <c r="BB87" s="178"/>
      <c r="BC87" s="180"/>
      <c r="BD87" s="163" t="str">
        <f t="shared" si="22"/>
        <v>正确</v>
      </c>
    </row>
    <row r="88" s="6" customFormat="1" ht="33" customHeight="1" spans="1:56">
      <c r="A88" s="59">
        <f t="shared" si="14"/>
        <v>84</v>
      </c>
      <c r="B88" s="60"/>
      <c r="C88" s="47"/>
      <c r="D88" s="154"/>
      <c r="E88" s="60"/>
      <c r="F88" s="125">
        <f t="shared" si="15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16"/>
        <v>0</v>
      </c>
      <c r="T88" s="170"/>
      <c r="U88" s="80"/>
      <c r="V88" s="167"/>
      <c r="W88" s="168"/>
      <c r="X88" s="168"/>
      <c r="Y88" s="168"/>
      <c r="Z88" s="168"/>
      <c r="AA88" s="168"/>
      <c r="AB88" s="93"/>
      <c r="AC88" s="174">
        <f t="shared" si="17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18"/>
        <v>0</v>
      </c>
      <c r="AT88" s="174">
        <f t="shared" si="19"/>
        <v>0</v>
      </c>
      <c r="AU88" s="174">
        <f t="shared" si="20"/>
        <v>0</v>
      </c>
      <c r="AV88" s="99"/>
      <c r="AW88" s="106"/>
      <c r="AX88" s="106"/>
      <c r="AY88" s="106"/>
      <c r="AZ88" s="106"/>
      <c r="BA88" s="174">
        <f t="shared" si="21"/>
        <v>0</v>
      </c>
      <c r="BB88" s="178"/>
      <c r="BC88" s="180"/>
      <c r="BD88" s="163" t="str">
        <f t="shared" si="22"/>
        <v>正确</v>
      </c>
    </row>
    <row r="89" s="6" customFormat="1" ht="33" customHeight="1" spans="1:56">
      <c r="A89" s="59">
        <f t="shared" si="14"/>
        <v>85</v>
      </c>
      <c r="B89" s="60"/>
      <c r="C89" s="47"/>
      <c r="D89" s="154"/>
      <c r="E89" s="60"/>
      <c r="F89" s="125">
        <f t="shared" si="15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16"/>
        <v>0</v>
      </c>
      <c r="T89" s="170"/>
      <c r="U89" s="80"/>
      <c r="V89" s="167"/>
      <c r="W89" s="168"/>
      <c r="X89" s="168"/>
      <c r="Y89" s="168"/>
      <c r="Z89" s="168"/>
      <c r="AA89" s="168"/>
      <c r="AB89" s="93"/>
      <c r="AC89" s="174">
        <f t="shared" si="17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18"/>
        <v>0</v>
      </c>
      <c r="AT89" s="174">
        <f t="shared" si="19"/>
        <v>0</v>
      </c>
      <c r="AU89" s="174">
        <f t="shared" si="20"/>
        <v>0</v>
      </c>
      <c r="AV89" s="99"/>
      <c r="AW89" s="106"/>
      <c r="AX89" s="106"/>
      <c r="AY89" s="106"/>
      <c r="AZ89" s="106"/>
      <c r="BA89" s="174">
        <f t="shared" si="21"/>
        <v>0</v>
      </c>
      <c r="BB89" s="178"/>
      <c r="BC89" s="180"/>
      <c r="BD89" s="163" t="str">
        <f t="shared" si="22"/>
        <v>正确</v>
      </c>
    </row>
    <row r="90" s="6" customFormat="1" ht="33" customHeight="1" spans="1:56">
      <c r="A90" s="59">
        <f t="shared" si="14"/>
        <v>86</v>
      </c>
      <c r="B90" s="60"/>
      <c r="C90" s="47"/>
      <c r="D90" s="154"/>
      <c r="E90" s="60"/>
      <c r="F90" s="125">
        <f t="shared" si="15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16"/>
        <v>0</v>
      </c>
      <c r="T90" s="170"/>
      <c r="U90" s="80"/>
      <c r="V90" s="167"/>
      <c r="W90" s="168"/>
      <c r="X90" s="168"/>
      <c r="Y90" s="168"/>
      <c r="Z90" s="168"/>
      <c r="AA90" s="168"/>
      <c r="AB90" s="93"/>
      <c r="AC90" s="174">
        <f t="shared" si="17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18"/>
        <v>0</v>
      </c>
      <c r="AT90" s="174">
        <f t="shared" si="19"/>
        <v>0</v>
      </c>
      <c r="AU90" s="174">
        <f t="shared" si="20"/>
        <v>0</v>
      </c>
      <c r="AV90" s="99"/>
      <c r="AW90" s="106"/>
      <c r="AX90" s="106"/>
      <c r="AY90" s="106"/>
      <c r="AZ90" s="106"/>
      <c r="BA90" s="174">
        <f t="shared" si="21"/>
        <v>0</v>
      </c>
      <c r="BB90" s="178"/>
      <c r="BC90" s="180"/>
      <c r="BD90" s="163" t="str">
        <f t="shared" si="22"/>
        <v>正确</v>
      </c>
    </row>
    <row r="91" s="6" customFormat="1" ht="33" customHeight="1" spans="1:56">
      <c r="A91" s="59">
        <f t="shared" si="14"/>
        <v>87</v>
      </c>
      <c r="B91" s="60"/>
      <c r="C91" s="47"/>
      <c r="D91" s="154"/>
      <c r="E91" s="60"/>
      <c r="F91" s="125">
        <f t="shared" si="15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16"/>
        <v>0</v>
      </c>
      <c r="T91" s="170"/>
      <c r="U91" s="80"/>
      <c r="V91" s="167"/>
      <c r="W91" s="168"/>
      <c r="X91" s="168"/>
      <c r="Y91" s="168"/>
      <c r="Z91" s="168"/>
      <c r="AA91" s="168"/>
      <c r="AB91" s="93"/>
      <c r="AC91" s="174">
        <f t="shared" si="17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18"/>
        <v>0</v>
      </c>
      <c r="AT91" s="174">
        <f t="shared" si="19"/>
        <v>0</v>
      </c>
      <c r="AU91" s="174">
        <f t="shared" si="20"/>
        <v>0</v>
      </c>
      <c r="AV91" s="99"/>
      <c r="AW91" s="106"/>
      <c r="AX91" s="106"/>
      <c r="AY91" s="106"/>
      <c r="AZ91" s="106"/>
      <c r="BA91" s="174">
        <f t="shared" si="21"/>
        <v>0</v>
      </c>
      <c r="BB91" s="178"/>
      <c r="BC91" s="180"/>
      <c r="BD91" s="163" t="str">
        <f t="shared" si="22"/>
        <v>正确</v>
      </c>
    </row>
    <row r="92" s="6" customFormat="1" ht="33" customHeight="1" spans="1:56">
      <c r="A92" s="59">
        <f t="shared" si="14"/>
        <v>88</v>
      </c>
      <c r="B92" s="60"/>
      <c r="C92" s="47"/>
      <c r="D92" s="154"/>
      <c r="E92" s="60"/>
      <c r="F92" s="125">
        <f t="shared" si="15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16"/>
        <v>0</v>
      </c>
      <c r="T92" s="170"/>
      <c r="U92" s="80"/>
      <c r="V92" s="167"/>
      <c r="W92" s="168"/>
      <c r="X92" s="168"/>
      <c r="Y92" s="168"/>
      <c r="Z92" s="168"/>
      <c r="AA92" s="168"/>
      <c r="AB92" s="93"/>
      <c r="AC92" s="174">
        <f t="shared" si="17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18"/>
        <v>0</v>
      </c>
      <c r="AT92" s="174">
        <f t="shared" si="19"/>
        <v>0</v>
      </c>
      <c r="AU92" s="174">
        <f t="shared" si="20"/>
        <v>0</v>
      </c>
      <c r="AV92" s="99"/>
      <c r="AW92" s="106"/>
      <c r="AX92" s="106"/>
      <c r="AY92" s="106"/>
      <c r="AZ92" s="106"/>
      <c r="BA92" s="174">
        <f t="shared" si="21"/>
        <v>0</v>
      </c>
      <c r="BB92" s="178"/>
      <c r="BC92" s="180"/>
      <c r="BD92" s="163" t="str">
        <f t="shared" si="22"/>
        <v>正确</v>
      </c>
    </row>
    <row r="93" s="6" customFormat="1" ht="33" customHeight="1" spans="1:56">
      <c r="A93" s="59">
        <f t="shared" si="14"/>
        <v>89</v>
      </c>
      <c r="B93" s="60"/>
      <c r="C93" s="47"/>
      <c r="D93" s="154"/>
      <c r="E93" s="60"/>
      <c r="F93" s="125">
        <f t="shared" si="15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16"/>
        <v>0</v>
      </c>
      <c r="T93" s="170"/>
      <c r="U93" s="80"/>
      <c r="V93" s="167"/>
      <c r="W93" s="168"/>
      <c r="X93" s="168"/>
      <c r="Y93" s="168"/>
      <c r="Z93" s="168"/>
      <c r="AA93" s="168"/>
      <c r="AB93" s="93"/>
      <c r="AC93" s="174">
        <f t="shared" si="17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18"/>
        <v>0</v>
      </c>
      <c r="AT93" s="174">
        <f t="shared" si="19"/>
        <v>0</v>
      </c>
      <c r="AU93" s="174">
        <f t="shared" si="20"/>
        <v>0</v>
      </c>
      <c r="AV93" s="99"/>
      <c r="AW93" s="106"/>
      <c r="AX93" s="106"/>
      <c r="AY93" s="106"/>
      <c r="AZ93" s="106"/>
      <c r="BA93" s="174">
        <f t="shared" si="21"/>
        <v>0</v>
      </c>
      <c r="BB93" s="178"/>
      <c r="BC93" s="180"/>
      <c r="BD93" s="163" t="str">
        <f t="shared" si="22"/>
        <v>正确</v>
      </c>
    </row>
    <row r="94" s="6" customFormat="1" ht="33" customHeight="1" spans="1:56">
      <c r="A94" s="59">
        <f t="shared" si="14"/>
        <v>90</v>
      </c>
      <c r="B94" s="60"/>
      <c r="C94" s="47"/>
      <c r="D94" s="154"/>
      <c r="E94" s="60"/>
      <c r="F94" s="125">
        <f t="shared" si="15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16"/>
        <v>0</v>
      </c>
      <c r="T94" s="170"/>
      <c r="U94" s="80"/>
      <c r="V94" s="167"/>
      <c r="W94" s="168"/>
      <c r="X94" s="168"/>
      <c r="Y94" s="168"/>
      <c r="Z94" s="168"/>
      <c r="AA94" s="168"/>
      <c r="AB94" s="93"/>
      <c r="AC94" s="174">
        <f t="shared" si="17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18"/>
        <v>0</v>
      </c>
      <c r="AT94" s="174">
        <f t="shared" si="19"/>
        <v>0</v>
      </c>
      <c r="AU94" s="174">
        <f t="shared" si="20"/>
        <v>0</v>
      </c>
      <c r="AV94" s="99"/>
      <c r="AW94" s="106"/>
      <c r="AX94" s="106"/>
      <c r="AY94" s="106"/>
      <c r="AZ94" s="106"/>
      <c r="BA94" s="174">
        <f t="shared" si="21"/>
        <v>0</v>
      </c>
      <c r="BB94" s="178"/>
      <c r="BC94" s="180"/>
      <c r="BD94" s="163" t="str">
        <f t="shared" si="22"/>
        <v>正确</v>
      </c>
    </row>
    <row r="95" s="6" customFormat="1" ht="33" customHeight="1" spans="1:56">
      <c r="A95" s="59">
        <f t="shared" si="14"/>
        <v>91</v>
      </c>
      <c r="B95" s="60"/>
      <c r="C95" s="47"/>
      <c r="D95" s="154"/>
      <c r="E95" s="60"/>
      <c r="F95" s="125">
        <f t="shared" si="15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16"/>
        <v>0</v>
      </c>
      <c r="T95" s="170"/>
      <c r="U95" s="80"/>
      <c r="V95" s="167"/>
      <c r="W95" s="168"/>
      <c r="X95" s="168"/>
      <c r="Y95" s="168"/>
      <c r="Z95" s="168"/>
      <c r="AA95" s="168"/>
      <c r="AB95" s="93"/>
      <c r="AC95" s="174">
        <f t="shared" si="17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18"/>
        <v>0</v>
      </c>
      <c r="AT95" s="174">
        <f t="shared" si="19"/>
        <v>0</v>
      </c>
      <c r="AU95" s="174">
        <f t="shared" si="20"/>
        <v>0</v>
      </c>
      <c r="AV95" s="99"/>
      <c r="AW95" s="106"/>
      <c r="AX95" s="106"/>
      <c r="AY95" s="106"/>
      <c r="AZ95" s="106"/>
      <c r="BA95" s="174">
        <f t="shared" si="21"/>
        <v>0</v>
      </c>
      <c r="BB95" s="178"/>
      <c r="BC95" s="180"/>
      <c r="BD95" s="163" t="str">
        <f t="shared" si="22"/>
        <v>正确</v>
      </c>
    </row>
    <row r="96" s="6" customFormat="1" ht="33" customHeight="1" spans="1:56">
      <c r="A96" s="59">
        <f t="shared" si="14"/>
        <v>92</v>
      </c>
      <c r="B96" s="60"/>
      <c r="C96" s="47"/>
      <c r="D96" s="154"/>
      <c r="E96" s="60"/>
      <c r="F96" s="125">
        <f t="shared" si="15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16"/>
        <v>0</v>
      </c>
      <c r="T96" s="170"/>
      <c r="U96" s="80"/>
      <c r="V96" s="167"/>
      <c r="W96" s="168"/>
      <c r="X96" s="168"/>
      <c r="Y96" s="168"/>
      <c r="Z96" s="168"/>
      <c r="AA96" s="168"/>
      <c r="AB96" s="93"/>
      <c r="AC96" s="174">
        <f t="shared" si="17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18"/>
        <v>0</v>
      </c>
      <c r="AT96" s="174">
        <f t="shared" si="19"/>
        <v>0</v>
      </c>
      <c r="AU96" s="174">
        <f t="shared" si="20"/>
        <v>0</v>
      </c>
      <c r="AV96" s="99"/>
      <c r="AW96" s="106"/>
      <c r="AX96" s="106"/>
      <c r="AY96" s="106"/>
      <c r="AZ96" s="106"/>
      <c r="BA96" s="174">
        <f t="shared" si="21"/>
        <v>0</v>
      </c>
      <c r="BB96" s="178"/>
      <c r="BC96" s="180"/>
      <c r="BD96" s="163" t="str">
        <f t="shared" si="22"/>
        <v>正确</v>
      </c>
    </row>
    <row r="97" s="6" customFormat="1" ht="33" customHeight="1" spans="1:56">
      <c r="A97" s="59">
        <f t="shared" si="14"/>
        <v>93</v>
      </c>
      <c r="B97" s="60"/>
      <c r="C97" s="47"/>
      <c r="D97" s="154"/>
      <c r="E97" s="60"/>
      <c r="F97" s="125">
        <f t="shared" si="15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16"/>
        <v>0</v>
      </c>
      <c r="T97" s="170"/>
      <c r="U97" s="80"/>
      <c r="V97" s="167"/>
      <c r="W97" s="168"/>
      <c r="X97" s="168"/>
      <c r="Y97" s="168"/>
      <c r="Z97" s="168"/>
      <c r="AA97" s="168"/>
      <c r="AB97" s="93"/>
      <c r="AC97" s="174">
        <f t="shared" si="17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18"/>
        <v>0</v>
      </c>
      <c r="AT97" s="174">
        <f t="shared" si="19"/>
        <v>0</v>
      </c>
      <c r="AU97" s="174">
        <f t="shared" si="20"/>
        <v>0</v>
      </c>
      <c r="AV97" s="99"/>
      <c r="AW97" s="106"/>
      <c r="AX97" s="106"/>
      <c r="AY97" s="106"/>
      <c r="AZ97" s="106"/>
      <c r="BA97" s="174">
        <f t="shared" si="21"/>
        <v>0</v>
      </c>
      <c r="BB97" s="178"/>
      <c r="BC97" s="180"/>
      <c r="BD97" s="163" t="str">
        <f t="shared" si="22"/>
        <v>正确</v>
      </c>
    </row>
    <row r="98" s="6" customFormat="1" ht="33" customHeight="1" spans="1:56">
      <c r="A98" s="59">
        <f t="shared" si="14"/>
        <v>94</v>
      </c>
      <c r="B98" s="60"/>
      <c r="C98" s="47"/>
      <c r="D98" s="154"/>
      <c r="E98" s="60"/>
      <c r="F98" s="125">
        <f t="shared" si="15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16"/>
        <v>0</v>
      </c>
      <c r="T98" s="170"/>
      <c r="U98" s="80"/>
      <c r="V98" s="167"/>
      <c r="W98" s="168"/>
      <c r="X98" s="168"/>
      <c r="Y98" s="168"/>
      <c r="Z98" s="168"/>
      <c r="AA98" s="168"/>
      <c r="AB98" s="93"/>
      <c r="AC98" s="174">
        <f t="shared" si="17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18"/>
        <v>0</v>
      </c>
      <c r="AT98" s="174">
        <f t="shared" si="19"/>
        <v>0</v>
      </c>
      <c r="AU98" s="174">
        <f t="shared" si="20"/>
        <v>0</v>
      </c>
      <c r="AV98" s="99"/>
      <c r="AW98" s="106"/>
      <c r="AX98" s="106"/>
      <c r="AY98" s="106"/>
      <c r="AZ98" s="106"/>
      <c r="BA98" s="174">
        <f t="shared" si="21"/>
        <v>0</v>
      </c>
      <c r="BB98" s="178"/>
      <c r="BC98" s="180"/>
      <c r="BD98" s="163" t="str">
        <f t="shared" si="22"/>
        <v>正确</v>
      </c>
    </row>
    <row r="99" s="6" customFormat="1" ht="33" customHeight="1" spans="1:56">
      <c r="A99" s="59">
        <f t="shared" si="14"/>
        <v>95</v>
      </c>
      <c r="B99" s="60"/>
      <c r="C99" s="47"/>
      <c r="D99" s="154"/>
      <c r="E99" s="60"/>
      <c r="F99" s="125">
        <f t="shared" si="15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16"/>
        <v>0</v>
      </c>
      <c r="T99" s="170"/>
      <c r="U99" s="80"/>
      <c r="V99" s="167"/>
      <c r="W99" s="168"/>
      <c r="X99" s="168"/>
      <c r="Y99" s="168"/>
      <c r="Z99" s="168"/>
      <c r="AA99" s="168"/>
      <c r="AB99" s="93"/>
      <c r="AC99" s="174">
        <f t="shared" si="17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18"/>
        <v>0</v>
      </c>
      <c r="AT99" s="174">
        <f t="shared" si="19"/>
        <v>0</v>
      </c>
      <c r="AU99" s="174">
        <f t="shared" si="20"/>
        <v>0</v>
      </c>
      <c r="AV99" s="99"/>
      <c r="AW99" s="106"/>
      <c r="AX99" s="106"/>
      <c r="AY99" s="106"/>
      <c r="AZ99" s="106"/>
      <c r="BA99" s="174">
        <f t="shared" si="21"/>
        <v>0</v>
      </c>
      <c r="BB99" s="178"/>
      <c r="BC99" s="180"/>
      <c r="BD99" s="163" t="str">
        <f t="shared" si="22"/>
        <v>正确</v>
      </c>
    </row>
    <row r="100" s="6" customFormat="1" ht="33" customHeight="1" spans="1:56">
      <c r="A100" s="59">
        <f t="shared" si="14"/>
        <v>96</v>
      </c>
      <c r="B100" s="60"/>
      <c r="C100" s="47"/>
      <c r="D100" s="154"/>
      <c r="E100" s="60"/>
      <c r="F100" s="125">
        <f t="shared" si="15"/>
        <v>30</v>
      </c>
      <c r="G100" s="57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64">
        <f t="shared" si="16"/>
        <v>0</v>
      </c>
      <c r="T100" s="170"/>
      <c r="U100" s="80"/>
      <c r="V100" s="167"/>
      <c r="W100" s="168"/>
      <c r="X100" s="168"/>
      <c r="Y100" s="168"/>
      <c r="Z100" s="168"/>
      <c r="AA100" s="168"/>
      <c r="AB100" s="93"/>
      <c r="AC100" s="174">
        <f t="shared" si="17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18"/>
        <v>0</v>
      </c>
      <c r="AT100" s="174">
        <f t="shared" si="19"/>
        <v>0</v>
      </c>
      <c r="AU100" s="174">
        <f t="shared" si="20"/>
        <v>0</v>
      </c>
      <c r="AV100" s="99"/>
      <c r="AW100" s="106"/>
      <c r="AX100" s="106"/>
      <c r="AY100" s="106"/>
      <c r="AZ100" s="106"/>
      <c r="BA100" s="174">
        <f t="shared" si="21"/>
        <v>0</v>
      </c>
      <c r="BB100" s="178"/>
      <c r="BC100" s="180"/>
      <c r="BD100" s="163" t="str">
        <f t="shared" si="22"/>
        <v>正确</v>
      </c>
    </row>
    <row r="101" s="6" customFormat="1" ht="33" customHeight="1" spans="1:56">
      <c r="A101" s="59">
        <f t="shared" si="14"/>
        <v>97</v>
      </c>
      <c r="B101" s="60"/>
      <c r="C101" s="47"/>
      <c r="D101" s="154"/>
      <c r="E101" s="60"/>
      <c r="F101" s="125">
        <f t="shared" si="15"/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si="16"/>
        <v>0</v>
      </c>
      <c r="T101" s="170"/>
      <c r="U101" s="80"/>
      <c r="V101" s="167"/>
      <c r="W101" s="168"/>
      <c r="X101" s="168"/>
      <c r="Y101" s="168"/>
      <c r="Z101" s="168"/>
      <c r="AA101" s="168"/>
      <c r="AB101" s="93"/>
      <c r="AC101" s="174">
        <f t="shared" si="17"/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175">
        <f t="shared" si="18"/>
        <v>0</v>
      </c>
      <c r="AT101" s="174">
        <f t="shared" si="19"/>
        <v>0</v>
      </c>
      <c r="AU101" s="174">
        <f t="shared" si="20"/>
        <v>0</v>
      </c>
      <c r="AV101" s="99"/>
      <c r="AW101" s="106"/>
      <c r="AX101" s="106"/>
      <c r="AY101" s="106"/>
      <c r="AZ101" s="106"/>
      <c r="BA101" s="174">
        <f t="shared" si="21"/>
        <v>0</v>
      </c>
      <c r="BB101" s="178"/>
      <c r="BC101" s="180"/>
      <c r="BD101" s="163" t="str">
        <f t="shared" si="22"/>
        <v>正确</v>
      </c>
    </row>
    <row r="102" s="6" customFormat="1" ht="33" customHeight="1" spans="1:56">
      <c r="A102" s="59">
        <f t="shared" si="14"/>
        <v>98</v>
      </c>
      <c r="B102" s="60"/>
      <c r="C102" s="47"/>
      <c r="D102" s="154"/>
      <c r="E102" s="60"/>
      <c r="F102" s="125">
        <f t="shared" si="15"/>
        <v>30</v>
      </c>
      <c r="G102" s="57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64">
        <f t="shared" si="16"/>
        <v>0</v>
      </c>
      <c r="T102" s="170"/>
      <c r="U102" s="80"/>
      <c r="V102" s="167"/>
      <c r="W102" s="168"/>
      <c r="X102" s="168"/>
      <c r="Y102" s="168"/>
      <c r="Z102" s="168"/>
      <c r="AA102" s="168"/>
      <c r="AB102" s="93"/>
      <c r="AC102" s="174">
        <f t="shared" si="17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18"/>
        <v>0</v>
      </c>
      <c r="AT102" s="174">
        <f t="shared" si="19"/>
        <v>0</v>
      </c>
      <c r="AU102" s="174">
        <f t="shared" si="20"/>
        <v>0</v>
      </c>
      <c r="AV102" s="99"/>
      <c r="AW102" s="106"/>
      <c r="AX102" s="106"/>
      <c r="AY102" s="106"/>
      <c r="AZ102" s="106"/>
      <c r="BA102" s="174">
        <f t="shared" si="21"/>
        <v>0</v>
      </c>
      <c r="BB102" s="178"/>
      <c r="BC102" s="180"/>
      <c r="BD102" s="163" t="str">
        <f t="shared" si="22"/>
        <v>正确</v>
      </c>
    </row>
    <row r="103" s="6" customFormat="1" ht="33" customHeight="1" spans="1:56">
      <c r="A103" s="59">
        <f t="shared" si="14"/>
        <v>99</v>
      </c>
      <c r="B103" s="60"/>
      <c r="C103" s="47"/>
      <c r="D103" s="154"/>
      <c r="E103" s="60"/>
      <c r="F103" s="125">
        <f t="shared" si="15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16"/>
        <v>0</v>
      </c>
      <c r="T103" s="170"/>
      <c r="U103" s="80"/>
      <c r="V103" s="167"/>
      <c r="W103" s="168"/>
      <c r="X103" s="168"/>
      <c r="Y103" s="168"/>
      <c r="Z103" s="168"/>
      <c r="AA103" s="168"/>
      <c r="AB103" s="93"/>
      <c r="AC103" s="174">
        <f t="shared" si="17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18"/>
        <v>0</v>
      </c>
      <c r="AT103" s="174">
        <f t="shared" si="19"/>
        <v>0</v>
      </c>
      <c r="AU103" s="174">
        <f t="shared" si="20"/>
        <v>0</v>
      </c>
      <c r="AV103" s="99"/>
      <c r="AW103" s="106"/>
      <c r="AX103" s="106"/>
      <c r="AY103" s="106"/>
      <c r="AZ103" s="106"/>
      <c r="BA103" s="174">
        <f t="shared" si="21"/>
        <v>0</v>
      </c>
      <c r="BB103" s="178"/>
      <c r="BC103" s="180"/>
      <c r="BD103" s="163" t="str">
        <f t="shared" si="22"/>
        <v>正确</v>
      </c>
    </row>
    <row r="104" s="6" customFormat="1" ht="33" customHeight="1" spans="1:56">
      <c r="A104" s="59">
        <f t="shared" si="14"/>
        <v>100</v>
      </c>
      <c r="B104" s="60"/>
      <c r="C104" s="47"/>
      <c r="D104" s="154"/>
      <c r="E104" s="60"/>
      <c r="F104" s="125">
        <f t="shared" si="15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16"/>
        <v>0</v>
      </c>
      <c r="T104" s="170"/>
      <c r="U104" s="80"/>
      <c r="V104" s="167"/>
      <c r="W104" s="168"/>
      <c r="X104" s="168"/>
      <c r="Y104" s="168"/>
      <c r="Z104" s="168"/>
      <c r="AA104" s="168"/>
      <c r="AB104" s="93"/>
      <c r="AC104" s="174">
        <f t="shared" si="17"/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18"/>
        <v>0</v>
      </c>
      <c r="AT104" s="174">
        <f t="shared" si="19"/>
        <v>0</v>
      </c>
      <c r="AU104" s="174">
        <f t="shared" si="20"/>
        <v>0</v>
      </c>
      <c r="AV104" s="99"/>
      <c r="AW104" s="106"/>
      <c r="AX104" s="106"/>
      <c r="AY104" s="106"/>
      <c r="AZ104" s="106"/>
      <c r="BA104" s="174">
        <f t="shared" si="21"/>
        <v>0</v>
      </c>
      <c r="BB104" s="178"/>
      <c r="BC104" s="180"/>
      <c r="BD104" s="163" t="str">
        <f t="shared" si="22"/>
        <v>正确</v>
      </c>
    </row>
    <row r="105" s="6" customFormat="1" ht="33" customHeight="1" spans="1:56">
      <c r="A105" s="59">
        <f t="shared" si="14"/>
        <v>101</v>
      </c>
      <c r="B105" s="60"/>
      <c r="C105" s="47"/>
      <c r="D105" s="154"/>
      <c r="E105" s="60"/>
      <c r="F105" s="125">
        <f t="shared" si="15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16"/>
        <v>0</v>
      </c>
      <c r="T105" s="170"/>
      <c r="U105" s="80"/>
      <c r="V105" s="167"/>
      <c r="W105" s="168"/>
      <c r="X105" s="168"/>
      <c r="Y105" s="168"/>
      <c r="Z105" s="168"/>
      <c r="AA105" s="168"/>
      <c r="AB105" s="93"/>
      <c r="AC105" s="174">
        <f t="shared" si="17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175">
        <f t="shared" si="18"/>
        <v>0</v>
      </c>
      <c r="AT105" s="174">
        <f t="shared" si="19"/>
        <v>0</v>
      </c>
      <c r="AU105" s="174">
        <f t="shared" si="20"/>
        <v>0</v>
      </c>
      <c r="AV105" s="99"/>
      <c r="AW105" s="106"/>
      <c r="AX105" s="106"/>
      <c r="AY105" s="106"/>
      <c r="AZ105" s="106"/>
      <c r="BA105" s="174">
        <f t="shared" si="21"/>
        <v>0</v>
      </c>
      <c r="BB105" s="178"/>
      <c r="BC105" s="180"/>
      <c r="BD105" s="163" t="str">
        <f t="shared" si="22"/>
        <v>正确</v>
      </c>
    </row>
    <row r="106" s="6" customFormat="1" ht="33" customHeight="1" spans="1:56">
      <c r="A106" s="59">
        <f t="shared" si="14"/>
        <v>102</v>
      </c>
      <c r="B106" s="60"/>
      <c r="C106" s="47"/>
      <c r="D106" s="154"/>
      <c r="E106" s="60"/>
      <c r="F106" s="125">
        <f t="shared" si="15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16"/>
        <v>0</v>
      </c>
      <c r="T106" s="170"/>
      <c r="U106" s="80"/>
      <c r="V106" s="167"/>
      <c r="W106" s="168"/>
      <c r="X106" s="168"/>
      <c r="Y106" s="168"/>
      <c r="Z106" s="168"/>
      <c r="AA106" s="168"/>
      <c r="AB106" s="93"/>
      <c r="AC106" s="174">
        <f t="shared" si="17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18"/>
        <v>0</v>
      </c>
      <c r="AT106" s="174">
        <f t="shared" si="19"/>
        <v>0</v>
      </c>
      <c r="AU106" s="174">
        <f t="shared" si="20"/>
        <v>0</v>
      </c>
      <c r="AV106" s="99"/>
      <c r="AW106" s="106"/>
      <c r="AX106" s="106"/>
      <c r="AY106" s="106"/>
      <c r="AZ106" s="106"/>
      <c r="BA106" s="174">
        <f t="shared" si="21"/>
        <v>0</v>
      </c>
      <c r="BB106" s="178"/>
      <c r="BC106" s="180"/>
      <c r="BD106" s="163" t="str">
        <f t="shared" si="22"/>
        <v>正确</v>
      </c>
    </row>
    <row r="107" s="6" customFormat="1" ht="33" customHeight="1" spans="1:56">
      <c r="A107" s="59">
        <f t="shared" si="14"/>
        <v>103</v>
      </c>
      <c r="B107" s="60"/>
      <c r="C107" s="47"/>
      <c r="D107" s="154"/>
      <c r="E107" s="60"/>
      <c r="F107" s="125">
        <f t="shared" si="15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16"/>
        <v>0</v>
      </c>
      <c r="T107" s="170"/>
      <c r="U107" s="80"/>
      <c r="V107" s="167"/>
      <c r="W107" s="168"/>
      <c r="X107" s="168"/>
      <c r="Y107" s="168"/>
      <c r="Z107" s="168"/>
      <c r="AA107" s="168"/>
      <c r="AB107" s="93"/>
      <c r="AC107" s="174">
        <f t="shared" si="17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18"/>
        <v>0</v>
      </c>
      <c r="AT107" s="174">
        <f t="shared" si="19"/>
        <v>0</v>
      </c>
      <c r="AU107" s="174">
        <f t="shared" si="20"/>
        <v>0</v>
      </c>
      <c r="AV107" s="99"/>
      <c r="AW107" s="106"/>
      <c r="AX107" s="106"/>
      <c r="AY107" s="106"/>
      <c r="AZ107" s="106"/>
      <c r="BA107" s="174">
        <f t="shared" si="21"/>
        <v>0</v>
      </c>
      <c r="BB107" s="178"/>
      <c r="BC107" s="180"/>
      <c r="BD107" s="163" t="str">
        <f t="shared" si="22"/>
        <v>正确</v>
      </c>
    </row>
    <row r="108" s="6" customFormat="1" ht="33" customHeight="1" spans="1:56">
      <c r="A108" s="59">
        <f t="shared" si="14"/>
        <v>104</v>
      </c>
      <c r="B108" s="60"/>
      <c r="C108" s="47"/>
      <c r="D108" s="154"/>
      <c r="E108" s="60"/>
      <c r="F108" s="125">
        <f t="shared" si="15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16"/>
        <v>0</v>
      </c>
      <c r="T108" s="170"/>
      <c r="U108" s="80"/>
      <c r="V108" s="167"/>
      <c r="W108" s="168"/>
      <c r="X108" s="168"/>
      <c r="Y108" s="168"/>
      <c r="Z108" s="168"/>
      <c r="AA108" s="168"/>
      <c r="AB108" s="93"/>
      <c r="AC108" s="174">
        <f t="shared" si="17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18"/>
        <v>0</v>
      </c>
      <c r="AT108" s="174">
        <f t="shared" si="19"/>
        <v>0</v>
      </c>
      <c r="AU108" s="174">
        <f t="shared" si="20"/>
        <v>0</v>
      </c>
      <c r="AV108" s="99"/>
      <c r="AW108" s="106"/>
      <c r="AX108" s="106"/>
      <c r="AY108" s="106"/>
      <c r="AZ108" s="106"/>
      <c r="BA108" s="174">
        <f t="shared" si="21"/>
        <v>0</v>
      </c>
      <c r="BB108" s="178"/>
      <c r="BC108" s="180"/>
      <c r="BD108" s="163" t="str">
        <f t="shared" si="22"/>
        <v>正确</v>
      </c>
    </row>
    <row r="109" s="6" customFormat="1" ht="33" customHeight="1" spans="1:56">
      <c r="A109" s="59">
        <f t="shared" si="14"/>
        <v>105</v>
      </c>
      <c r="B109" s="60"/>
      <c r="C109" s="47"/>
      <c r="D109" s="154"/>
      <c r="E109" s="60"/>
      <c r="F109" s="125">
        <f t="shared" si="15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16"/>
        <v>0</v>
      </c>
      <c r="T109" s="170"/>
      <c r="U109" s="80"/>
      <c r="V109" s="167"/>
      <c r="W109" s="168"/>
      <c r="X109" s="168"/>
      <c r="Y109" s="168"/>
      <c r="Z109" s="168"/>
      <c r="AA109" s="168"/>
      <c r="AB109" s="93"/>
      <c r="AC109" s="174">
        <f t="shared" si="17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18"/>
        <v>0</v>
      </c>
      <c r="AT109" s="174">
        <f t="shared" si="19"/>
        <v>0</v>
      </c>
      <c r="AU109" s="174">
        <f t="shared" si="20"/>
        <v>0</v>
      </c>
      <c r="AV109" s="99"/>
      <c r="AW109" s="106"/>
      <c r="AX109" s="106"/>
      <c r="AY109" s="106"/>
      <c r="AZ109" s="106"/>
      <c r="BA109" s="174">
        <f t="shared" si="21"/>
        <v>0</v>
      </c>
      <c r="BB109" s="178"/>
      <c r="BC109" s="180"/>
      <c r="BD109" s="163" t="str">
        <f t="shared" si="22"/>
        <v>正确</v>
      </c>
    </row>
    <row r="110" s="6" customFormat="1" ht="33" customHeight="1" spans="1:56">
      <c r="A110" s="59">
        <f t="shared" si="14"/>
        <v>106</v>
      </c>
      <c r="B110" s="60"/>
      <c r="C110" s="47"/>
      <c r="D110" s="154"/>
      <c r="E110" s="60"/>
      <c r="F110" s="125">
        <f t="shared" si="15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16"/>
        <v>0</v>
      </c>
      <c r="T110" s="170"/>
      <c r="U110" s="80"/>
      <c r="V110" s="167"/>
      <c r="W110" s="168"/>
      <c r="X110" s="168"/>
      <c r="Y110" s="168"/>
      <c r="Z110" s="168"/>
      <c r="AA110" s="168"/>
      <c r="AB110" s="93"/>
      <c r="AC110" s="174">
        <f t="shared" si="17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18"/>
        <v>0</v>
      </c>
      <c r="AT110" s="174">
        <f t="shared" si="19"/>
        <v>0</v>
      </c>
      <c r="AU110" s="174">
        <f t="shared" si="20"/>
        <v>0</v>
      </c>
      <c r="AV110" s="99"/>
      <c r="AW110" s="106"/>
      <c r="AX110" s="106"/>
      <c r="AY110" s="106"/>
      <c r="AZ110" s="106"/>
      <c r="BA110" s="174">
        <f t="shared" si="21"/>
        <v>0</v>
      </c>
      <c r="BB110" s="178"/>
      <c r="BC110" s="180"/>
      <c r="BD110" s="163" t="str">
        <f t="shared" si="22"/>
        <v>正确</v>
      </c>
    </row>
    <row r="111" s="6" customFormat="1" ht="33" customHeight="1" spans="1:56">
      <c r="A111" s="59">
        <f t="shared" si="14"/>
        <v>107</v>
      </c>
      <c r="B111" s="60"/>
      <c r="C111" s="47"/>
      <c r="D111" s="154"/>
      <c r="E111" s="60"/>
      <c r="F111" s="125">
        <f t="shared" si="15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16"/>
        <v>0</v>
      </c>
      <c r="T111" s="170"/>
      <c r="U111" s="80"/>
      <c r="V111" s="167"/>
      <c r="W111" s="168"/>
      <c r="X111" s="168"/>
      <c r="Y111" s="168"/>
      <c r="Z111" s="168"/>
      <c r="AA111" s="168"/>
      <c r="AB111" s="93"/>
      <c r="AC111" s="174">
        <f t="shared" si="17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18"/>
        <v>0</v>
      </c>
      <c r="AT111" s="174">
        <f t="shared" si="19"/>
        <v>0</v>
      </c>
      <c r="AU111" s="174">
        <f t="shared" si="20"/>
        <v>0</v>
      </c>
      <c r="AV111" s="99"/>
      <c r="AW111" s="106"/>
      <c r="AX111" s="106"/>
      <c r="AY111" s="106"/>
      <c r="AZ111" s="106"/>
      <c r="BA111" s="174">
        <f t="shared" si="21"/>
        <v>0</v>
      </c>
      <c r="BB111" s="178"/>
      <c r="BC111" s="180"/>
      <c r="BD111" s="163" t="str">
        <f t="shared" si="22"/>
        <v>正确</v>
      </c>
    </row>
    <row r="112" s="6" customFormat="1" ht="33" customHeight="1" spans="1:56">
      <c r="A112" s="59">
        <f t="shared" si="14"/>
        <v>108</v>
      </c>
      <c r="B112" s="60"/>
      <c r="C112" s="47"/>
      <c r="D112" s="154"/>
      <c r="E112" s="60"/>
      <c r="F112" s="125">
        <f t="shared" si="15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16"/>
        <v>0</v>
      </c>
      <c r="T112" s="170"/>
      <c r="U112" s="80"/>
      <c r="V112" s="167"/>
      <c r="W112" s="168"/>
      <c r="X112" s="168"/>
      <c r="Y112" s="168"/>
      <c r="Z112" s="168"/>
      <c r="AA112" s="168"/>
      <c r="AB112" s="93"/>
      <c r="AC112" s="174">
        <f t="shared" si="17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18"/>
        <v>0</v>
      </c>
      <c r="AT112" s="174">
        <f t="shared" si="19"/>
        <v>0</v>
      </c>
      <c r="AU112" s="174">
        <f t="shared" si="20"/>
        <v>0</v>
      </c>
      <c r="AV112" s="99"/>
      <c r="AW112" s="106"/>
      <c r="AX112" s="106"/>
      <c r="AY112" s="106"/>
      <c r="AZ112" s="106"/>
      <c r="BA112" s="174">
        <f t="shared" si="21"/>
        <v>0</v>
      </c>
      <c r="BB112" s="178"/>
      <c r="BC112" s="180"/>
      <c r="BD112" s="163" t="str">
        <f t="shared" si="22"/>
        <v>正确</v>
      </c>
    </row>
    <row r="113" s="6" customFormat="1" ht="33" customHeight="1" spans="1:56">
      <c r="A113" s="59">
        <f t="shared" si="14"/>
        <v>109</v>
      </c>
      <c r="B113" s="60"/>
      <c r="C113" s="47"/>
      <c r="D113" s="154"/>
      <c r="E113" s="60"/>
      <c r="F113" s="125">
        <f t="shared" si="15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16"/>
        <v>0</v>
      </c>
      <c r="T113" s="170"/>
      <c r="U113" s="80"/>
      <c r="V113" s="167"/>
      <c r="W113" s="168"/>
      <c r="X113" s="168"/>
      <c r="Y113" s="168"/>
      <c r="Z113" s="168"/>
      <c r="AA113" s="168"/>
      <c r="AB113" s="93"/>
      <c r="AC113" s="174">
        <f t="shared" si="17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175">
        <f t="shared" si="18"/>
        <v>0</v>
      </c>
      <c r="AT113" s="174">
        <f t="shared" si="19"/>
        <v>0</v>
      </c>
      <c r="AU113" s="174">
        <f t="shared" si="20"/>
        <v>0</v>
      </c>
      <c r="AV113" s="99"/>
      <c r="AW113" s="106"/>
      <c r="AX113" s="106"/>
      <c r="AY113" s="106"/>
      <c r="AZ113" s="106"/>
      <c r="BA113" s="174">
        <f t="shared" si="21"/>
        <v>0</v>
      </c>
      <c r="BB113" s="178"/>
      <c r="BC113" s="180"/>
      <c r="BD113" s="163" t="str">
        <f t="shared" si="22"/>
        <v>正确</v>
      </c>
    </row>
    <row r="114" s="6" customFormat="1" ht="33" customHeight="1" spans="1:56">
      <c r="A114" s="59">
        <f t="shared" si="14"/>
        <v>110</v>
      </c>
      <c r="B114" s="60"/>
      <c r="C114" s="47"/>
      <c r="D114" s="154"/>
      <c r="E114" s="60"/>
      <c r="F114" s="125">
        <f t="shared" si="15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16"/>
        <v>0</v>
      </c>
      <c r="T114" s="170"/>
      <c r="U114" s="80"/>
      <c r="V114" s="167"/>
      <c r="W114" s="168"/>
      <c r="X114" s="168"/>
      <c r="Y114" s="168"/>
      <c r="Z114" s="168"/>
      <c r="AA114" s="168"/>
      <c r="AB114" s="93"/>
      <c r="AC114" s="174">
        <f t="shared" si="17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18"/>
        <v>0</v>
      </c>
      <c r="AT114" s="174">
        <f t="shared" si="19"/>
        <v>0</v>
      </c>
      <c r="AU114" s="174">
        <f t="shared" si="20"/>
        <v>0</v>
      </c>
      <c r="AV114" s="99"/>
      <c r="AW114" s="106"/>
      <c r="AX114" s="106"/>
      <c r="AY114" s="106"/>
      <c r="AZ114" s="106"/>
      <c r="BA114" s="174">
        <f t="shared" si="21"/>
        <v>0</v>
      </c>
      <c r="BB114" s="178"/>
      <c r="BC114" s="180"/>
      <c r="BD114" s="163" t="str">
        <f t="shared" si="22"/>
        <v>正确</v>
      </c>
    </row>
    <row r="115" s="6" customFormat="1" ht="33" customHeight="1" spans="1:56">
      <c r="A115" s="59">
        <f t="shared" si="14"/>
        <v>111</v>
      </c>
      <c r="B115" s="60"/>
      <c r="C115" s="47"/>
      <c r="D115" s="154"/>
      <c r="E115" s="60"/>
      <c r="F115" s="125">
        <f t="shared" si="15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16"/>
        <v>0</v>
      </c>
      <c r="T115" s="170"/>
      <c r="U115" s="80"/>
      <c r="V115" s="167"/>
      <c r="W115" s="168"/>
      <c r="X115" s="168"/>
      <c r="Y115" s="168"/>
      <c r="Z115" s="168"/>
      <c r="AA115" s="168"/>
      <c r="AB115" s="93"/>
      <c r="AC115" s="174">
        <f t="shared" si="17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18"/>
        <v>0</v>
      </c>
      <c r="AT115" s="174">
        <f t="shared" si="19"/>
        <v>0</v>
      </c>
      <c r="AU115" s="174">
        <f t="shared" si="20"/>
        <v>0</v>
      </c>
      <c r="AV115" s="99"/>
      <c r="AW115" s="106"/>
      <c r="AX115" s="106"/>
      <c r="AY115" s="106"/>
      <c r="AZ115" s="106"/>
      <c r="BA115" s="174">
        <f t="shared" si="21"/>
        <v>0</v>
      </c>
      <c r="BB115" s="178"/>
      <c r="BC115" s="180"/>
      <c r="BD115" s="163" t="str">
        <f t="shared" si="22"/>
        <v>正确</v>
      </c>
    </row>
    <row r="116" s="6" customFormat="1" ht="33" customHeight="1" spans="1:56">
      <c r="A116" s="59">
        <f t="shared" si="14"/>
        <v>112</v>
      </c>
      <c r="B116" s="60"/>
      <c r="C116" s="47"/>
      <c r="D116" s="154"/>
      <c r="E116" s="60"/>
      <c r="F116" s="125">
        <f t="shared" si="15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16"/>
        <v>0</v>
      </c>
      <c r="T116" s="170"/>
      <c r="U116" s="80"/>
      <c r="V116" s="167"/>
      <c r="W116" s="168"/>
      <c r="X116" s="168"/>
      <c r="Y116" s="168"/>
      <c r="Z116" s="168"/>
      <c r="AA116" s="168"/>
      <c r="AB116" s="93"/>
      <c r="AC116" s="174">
        <f t="shared" si="17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18"/>
        <v>0</v>
      </c>
      <c r="AT116" s="174">
        <f t="shared" si="19"/>
        <v>0</v>
      </c>
      <c r="AU116" s="174">
        <f t="shared" si="20"/>
        <v>0</v>
      </c>
      <c r="AV116" s="99"/>
      <c r="AW116" s="106"/>
      <c r="AX116" s="106"/>
      <c r="AY116" s="106"/>
      <c r="AZ116" s="106"/>
      <c r="BA116" s="174">
        <f t="shared" si="21"/>
        <v>0</v>
      </c>
      <c r="BB116" s="178"/>
      <c r="BC116" s="180"/>
      <c r="BD116" s="163" t="str">
        <f t="shared" si="22"/>
        <v>正确</v>
      </c>
    </row>
    <row r="117" s="6" customFormat="1" ht="33" customHeight="1" spans="1:56">
      <c r="A117" s="59">
        <f t="shared" si="14"/>
        <v>113</v>
      </c>
      <c r="B117" s="60"/>
      <c r="C117" s="47"/>
      <c r="D117" s="154"/>
      <c r="E117" s="60"/>
      <c r="F117" s="125">
        <f t="shared" si="15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16"/>
        <v>0</v>
      </c>
      <c r="T117" s="170"/>
      <c r="U117" s="80"/>
      <c r="V117" s="167"/>
      <c r="W117" s="168"/>
      <c r="X117" s="168"/>
      <c r="Y117" s="168"/>
      <c r="Z117" s="168"/>
      <c r="AA117" s="168"/>
      <c r="AB117" s="93"/>
      <c r="AC117" s="174">
        <f t="shared" si="17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175">
        <f t="shared" si="18"/>
        <v>0</v>
      </c>
      <c r="AT117" s="174">
        <f t="shared" si="19"/>
        <v>0</v>
      </c>
      <c r="AU117" s="174">
        <f t="shared" si="20"/>
        <v>0</v>
      </c>
      <c r="AV117" s="99"/>
      <c r="AW117" s="106"/>
      <c r="AX117" s="106"/>
      <c r="AY117" s="106"/>
      <c r="AZ117" s="106"/>
      <c r="BA117" s="174">
        <f t="shared" si="21"/>
        <v>0</v>
      </c>
      <c r="BB117" s="178"/>
      <c r="BC117" s="180"/>
      <c r="BD117" s="163" t="str">
        <f t="shared" si="22"/>
        <v>正确</v>
      </c>
    </row>
    <row r="118" s="6" customFormat="1" ht="33" customHeight="1" spans="1:56">
      <c r="A118" s="59">
        <f t="shared" si="14"/>
        <v>114</v>
      </c>
      <c r="B118" s="60"/>
      <c r="C118" s="47"/>
      <c r="D118" s="154"/>
      <c r="E118" s="60"/>
      <c r="F118" s="125">
        <f t="shared" si="15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16"/>
        <v>0</v>
      </c>
      <c r="T118" s="170"/>
      <c r="U118" s="80"/>
      <c r="V118" s="167"/>
      <c r="W118" s="168"/>
      <c r="X118" s="168"/>
      <c r="Y118" s="168"/>
      <c r="Z118" s="168"/>
      <c r="AA118" s="168"/>
      <c r="AB118" s="93"/>
      <c r="AC118" s="174">
        <f t="shared" si="17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18"/>
        <v>0</v>
      </c>
      <c r="AT118" s="174">
        <f t="shared" si="19"/>
        <v>0</v>
      </c>
      <c r="AU118" s="174">
        <f t="shared" si="20"/>
        <v>0</v>
      </c>
      <c r="AV118" s="99"/>
      <c r="AW118" s="106"/>
      <c r="AX118" s="106"/>
      <c r="AY118" s="106"/>
      <c r="AZ118" s="106"/>
      <c r="BA118" s="174">
        <f t="shared" si="21"/>
        <v>0</v>
      </c>
      <c r="BB118" s="178"/>
      <c r="BC118" s="180"/>
      <c r="BD118" s="163" t="str">
        <f t="shared" si="22"/>
        <v>正确</v>
      </c>
    </row>
    <row r="119" s="6" customFormat="1" ht="33" customHeight="1" spans="1:56">
      <c r="A119" s="59">
        <f t="shared" si="14"/>
        <v>115</v>
      </c>
      <c r="B119" s="60"/>
      <c r="C119" s="47"/>
      <c r="D119" s="154"/>
      <c r="E119" s="60"/>
      <c r="F119" s="125">
        <f t="shared" si="15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16"/>
        <v>0</v>
      </c>
      <c r="T119" s="170"/>
      <c r="U119" s="80"/>
      <c r="V119" s="167"/>
      <c r="W119" s="168"/>
      <c r="X119" s="168"/>
      <c r="Y119" s="168"/>
      <c r="Z119" s="168"/>
      <c r="AA119" s="168"/>
      <c r="AB119" s="93"/>
      <c r="AC119" s="174">
        <f t="shared" si="17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18"/>
        <v>0</v>
      </c>
      <c r="AT119" s="174">
        <f t="shared" si="19"/>
        <v>0</v>
      </c>
      <c r="AU119" s="174">
        <f t="shared" si="20"/>
        <v>0</v>
      </c>
      <c r="AV119" s="99"/>
      <c r="AW119" s="106"/>
      <c r="AX119" s="106"/>
      <c r="AY119" s="106"/>
      <c r="AZ119" s="106"/>
      <c r="BA119" s="174">
        <f t="shared" si="21"/>
        <v>0</v>
      </c>
      <c r="BB119" s="178"/>
      <c r="BC119" s="180"/>
      <c r="BD119" s="163" t="str">
        <f t="shared" si="22"/>
        <v>正确</v>
      </c>
    </row>
    <row r="120" s="6" customFormat="1" ht="33" customHeight="1" spans="1:56">
      <c r="A120" s="59">
        <f t="shared" si="14"/>
        <v>116</v>
      </c>
      <c r="B120" s="60"/>
      <c r="C120" s="47"/>
      <c r="D120" s="154"/>
      <c r="E120" s="60"/>
      <c r="F120" s="125">
        <f t="shared" si="15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16"/>
        <v>0</v>
      </c>
      <c r="T120" s="170"/>
      <c r="U120" s="80"/>
      <c r="V120" s="167"/>
      <c r="W120" s="168"/>
      <c r="X120" s="168"/>
      <c r="Y120" s="168"/>
      <c r="Z120" s="168"/>
      <c r="AA120" s="168"/>
      <c r="AB120" s="93"/>
      <c r="AC120" s="174">
        <f t="shared" si="17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18"/>
        <v>0</v>
      </c>
      <c r="AT120" s="174">
        <f t="shared" si="19"/>
        <v>0</v>
      </c>
      <c r="AU120" s="174">
        <f t="shared" si="20"/>
        <v>0</v>
      </c>
      <c r="AV120" s="99"/>
      <c r="AW120" s="106"/>
      <c r="AX120" s="106"/>
      <c r="AY120" s="106"/>
      <c r="AZ120" s="106"/>
      <c r="BA120" s="174">
        <f t="shared" si="21"/>
        <v>0</v>
      </c>
      <c r="BB120" s="178"/>
      <c r="BC120" s="180"/>
      <c r="BD120" s="163" t="str">
        <f t="shared" si="22"/>
        <v>正确</v>
      </c>
    </row>
    <row r="121" s="6" customFormat="1" ht="33" customHeight="1" spans="1:56">
      <c r="A121" s="59">
        <f t="shared" si="14"/>
        <v>117</v>
      </c>
      <c r="B121" s="60"/>
      <c r="C121" s="47"/>
      <c r="D121" s="154"/>
      <c r="E121" s="60"/>
      <c r="F121" s="125">
        <f t="shared" si="15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16"/>
        <v>0</v>
      </c>
      <c r="T121" s="170"/>
      <c r="U121" s="80"/>
      <c r="V121" s="167"/>
      <c r="W121" s="168"/>
      <c r="X121" s="168"/>
      <c r="Y121" s="168"/>
      <c r="Z121" s="168"/>
      <c r="AA121" s="168"/>
      <c r="AB121" s="93"/>
      <c r="AC121" s="174">
        <f t="shared" si="17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18"/>
        <v>0</v>
      </c>
      <c r="AT121" s="174">
        <f t="shared" si="19"/>
        <v>0</v>
      </c>
      <c r="AU121" s="174">
        <f t="shared" si="20"/>
        <v>0</v>
      </c>
      <c r="AV121" s="99"/>
      <c r="AW121" s="106"/>
      <c r="AX121" s="106"/>
      <c r="AY121" s="106"/>
      <c r="AZ121" s="106"/>
      <c r="BA121" s="174">
        <f t="shared" si="21"/>
        <v>0</v>
      </c>
      <c r="BB121" s="178"/>
      <c r="BC121" s="180"/>
      <c r="BD121" s="163" t="str">
        <f t="shared" si="22"/>
        <v>正确</v>
      </c>
    </row>
    <row r="122" s="6" customFormat="1" ht="33" customHeight="1" spans="1:56">
      <c r="A122" s="59">
        <f t="shared" si="14"/>
        <v>118</v>
      </c>
      <c r="B122" s="60"/>
      <c r="C122" s="47"/>
      <c r="D122" s="154"/>
      <c r="E122" s="60"/>
      <c r="F122" s="125">
        <f t="shared" si="15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16"/>
        <v>0</v>
      </c>
      <c r="T122" s="170"/>
      <c r="U122" s="80"/>
      <c r="V122" s="167"/>
      <c r="W122" s="168"/>
      <c r="X122" s="168"/>
      <c r="Y122" s="168"/>
      <c r="Z122" s="168"/>
      <c r="AA122" s="168"/>
      <c r="AB122" s="93"/>
      <c r="AC122" s="174">
        <f t="shared" si="17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18"/>
        <v>0</v>
      </c>
      <c r="AT122" s="174">
        <f t="shared" si="19"/>
        <v>0</v>
      </c>
      <c r="AU122" s="174">
        <f t="shared" si="20"/>
        <v>0</v>
      </c>
      <c r="AV122" s="99"/>
      <c r="AW122" s="106"/>
      <c r="AX122" s="106"/>
      <c r="AY122" s="106"/>
      <c r="AZ122" s="106"/>
      <c r="BA122" s="174">
        <f t="shared" si="21"/>
        <v>0</v>
      </c>
      <c r="BB122" s="178"/>
      <c r="BC122" s="180"/>
      <c r="BD122" s="163" t="str">
        <f t="shared" si="22"/>
        <v>正确</v>
      </c>
    </row>
    <row r="123" s="6" customFormat="1" ht="33" customHeight="1" spans="1:56">
      <c r="A123" s="59">
        <f t="shared" si="14"/>
        <v>119</v>
      </c>
      <c r="B123" s="60"/>
      <c r="C123" s="47"/>
      <c r="D123" s="154"/>
      <c r="E123" s="60"/>
      <c r="F123" s="125">
        <f t="shared" si="15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16"/>
        <v>0</v>
      </c>
      <c r="T123" s="170"/>
      <c r="U123" s="80"/>
      <c r="V123" s="167"/>
      <c r="W123" s="168"/>
      <c r="X123" s="168"/>
      <c r="Y123" s="168"/>
      <c r="Z123" s="168"/>
      <c r="AA123" s="168"/>
      <c r="AB123" s="93"/>
      <c r="AC123" s="174">
        <f t="shared" si="17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18"/>
        <v>0</v>
      </c>
      <c r="AT123" s="174">
        <f t="shared" si="19"/>
        <v>0</v>
      </c>
      <c r="AU123" s="174">
        <f t="shared" si="20"/>
        <v>0</v>
      </c>
      <c r="AV123" s="99"/>
      <c r="AW123" s="106"/>
      <c r="AX123" s="106"/>
      <c r="AY123" s="106"/>
      <c r="AZ123" s="106"/>
      <c r="BA123" s="174">
        <f t="shared" si="21"/>
        <v>0</v>
      </c>
      <c r="BB123" s="178"/>
      <c r="BC123" s="180"/>
      <c r="BD123" s="163" t="str">
        <f t="shared" si="22"/>
        <v>正确</v>
      </c>
    </row>
    <row r="124" s="6" customFormat="1" ht="33" customHeight="1" spans="1:56">
      <c r="A124" s="59">
        <f t="shared" si="14"/>
        <v>120</v>
      </c>
      <c r="B124" s="60"/>
      <c r="C124" s="47"/>
      <c r="D124" s="154"/>
      <c r="E124" s="60"/>
      <c r="F124" s="125">
        <f t="shared" si="15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16"/>
        <v>0</v>
      </c>
      <c r="T124" s="170"/>
      <c r="U124" s="80"/>
      <c r="V124" s="167"/>
      <c r="W124" s="168"/>
      <c r="X124" s="168"/>
      <c r="Y124" s="168"/>
      <c r="Z124" s="168"/>
      <c r="AA124" s="168"/>
      <c r="AB124" s="93"/>
      <c r="AC124" s="174">
        <f t="shared" si="17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18"/>
        <v>0</v>
      </c>
      <c r="AT124" s="174">
        <f t="shared" si="19"/>
        <v>0</v>
      </c>
      <c r="AU124" s="174">
        <f t="shared" si="20"/>
        <v>0</v>
      </c>
      <c r="AV124" s="99"/>
      <c r="AW124" s="106"/>
      <c r="AX124" s="106"/>
      <c r="AY124" s="106"/>
      <c r="AZ124" s="106"/>
      <c r="BA124" s="174">
        <f t="shared" si="21"/>
        <v>0</v>
      </c>
      <c r="BB124" s="178"/>
      <c r="BC124" s="180"/>
      <c r="BD124" s="163" t="str">
        <f t="shared" si="22"/>
        <v>正确</v>
      </c>
    </row>
    <row r="125" s="6" customFormat="1" ht="33" customHeight="1" spans="1:56">
      <c r="A125" s="59">
        <f t="shared" si="14"/>
        <v>121</v>
      </c>
      <c r="B125" s="60"/>
      <c r="C125" s="47"/>
      <c r="D125" s="154"/>
      <c r="E125" s="60"/>
      <c r="F125" s="125">
        <f t="shared" si="15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16"/>
        <v>0</v>
      </c>
      <c r="T125" s="170"/>
      <c r="U125" s="80"/>
      <c r="V125" s="167"/>
      <c r="W125" s="168"/>
      <c r="X125" s="168"/>
      <c r="Y125" s="168"/>
      <c r="Z125" s="168"/>
      <c r="AA125" s="168"/>
      <c r="AB125" s="93"/>
      <c r="AC125" s="174">
        <f t="shared" si="17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18"/>
        <v>0</v>
      </c>
      <c r="AT125" s="174">
        <f t="shared" si="19"/>
        <v>0</v>
      </c>
      <c r="AU125" s="174">
        <f t="shared" si="20"/>
        <v>0</v>
      </c>
      <c r="AV125" s="99"/>
      <c r="AW125" s="106"/>
      <c r="AX125" s="106"/>
      <c r="AY125" s="106"/>
      <c r="AZ125" s="106"/>
      <c r="BA125" s="174">
        <f t="shared" si="21"/>
        <v>0</v>
      </c>
      <c r="BB125" s="178"/>
      <c r="BC125" s="180"/>
      <c r="BD125" s="163" t="str">
        <f t="shared" si="22"/>
        <v>正确</v>
      </c>
    </row>
    <row r="126" s="6" customFormat="1" ht="33" customHeight="1" spans="1:56">
      <c r="A126" s="59">
        <f t="shared" si="14"/>
        <v>122</v>
      </c>
      <c r="B126" s="60"/>
      <c r="C126" s="47"/>
      <c r="D126" s="154"/>
      <c r="E126" s="60"/>
      <c r="F126" s="125">
        <f t="shared" si="15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16"/>
        <v>0</v>
      </c>
      <c r="T126" s="170"/>
      <c r="U126" s="80"/>
      <c r="V126" s="167"/>
      <c r="W126" s="168"/>
      <c r="X126" s="168"/>
      <c r="Y126" s="168"/>
      <c r="Z126" s="168"/>
      <c r="AA126" s="168"/>
      <c r="AB126" s="93"/>
      <c r="AC126" s="174">
        <f t="shared" si="17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18"/>
        <v>0</v>
      </c>
      <c r="AT126" s="174">
        <f t="shared" si="19"/>
        <v>0</v>
      </c>
      <c r="AU126" s="174">
        <f t="shared" si="20"/>
        <v>0</v>
      </c>
      <c r="AV126" s="99"/>
      <c r="AW126" s="106"/>
      <c r="AX126" s="106"/>
      <c r="AY126" s="106"/>
      <c r="AZ126" s="106"/>
      <c r="BA126" s="174">
        <f t="shared" si="21"/>
        <v>0</v>
      </c>
      <c r="BB126" s="178"/>
      <c r="BC126" s="180"/>
      <c r="BD126" s="163" t="str">
        <f t="shared" si="22"/>
        <v>正确</v>
      </c>
    </row>
    <row r="127" s="6" customFormat="1" ht="33" customHeight="1" spans="1:56">
      <c r="A127" s="59">
        <f t="shared" si="14"/>
        <v>123</v>
      </c>
      <c r="B127" s="60"/>
      <c r="C127" s="47"/>
      <c r="D127" s="154"/>
      <c r="E127" s="60"/>
      <c r="F127" s="125">
        <f t="shared" si="15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16"/>
        <v>0</v>
      </c>
      <c r="T127" s="170"/>
      <c r="U127" s="80"/>
      <c r="V127" s="167"/>
      <c r="W127" s="168"/>
      <c r="X127" s="168"/>
      <c r="Y127" s="168"/>
      <c r="Z127" s="168"/>
      <c r="AA127" s="168"/>
      <c r="AB127" s="93"/>
      <c r="AC127" s="174">
        <f t="shared" si="17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18"/>
        <v>0</v>
      </c>
      <c r="AT127" s="174">
        <f t="shared" si="19"/>
        <v>0</v>
      </c>
      <c r="AU127" s="174">
        <f t="shared" si="20"/>
        <v>0</v>
      </c>
      <c r="AV127" s="99"/>
      <c r="AW127" s="106"/>
      <c r="AX127" s="106"/>
      <c r="AY127" s="106"/>
      <c r="AZ127" s="106"/>
      <c r="BA127" s="174">
        <f t="shared" si="21"/>
        <v>0</v>
      </c>
      <c r="BB127" s="178"/>
      <c r="BC127" s="180"/>
      <c r="BD127" s="163" t="str">
        <f t="shared" si="22"/>
        <v>正确</v>
      </c>
    </row>
    <row r="128" s="6" customFormat="1" ht="33" customHeight="1" spans="1:56">
      <c r="A128" s="59">
        <f t="shared" si="14"/>
        <v>124</v>
      </c>
      <c r="B128" s="60"/>
      <c r="C128" s="47"/>
      <c r="D128" s="154"/>
      <c r="E128" s="60"/>
      <c r="F128" s="125">
        <f t="shared" si="15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16"/>
        <v>0</v>
      </c>
      <c r="T128" s="170"/>
      <c r="U128" s="80"/>
      <c r="V128" s="167"/>
      <c r="W128" s="168"/>
      <c r="X128" s="168"/>
      <c r="Y128" s="168"/>
      <c r="Z128" s="168"/>
      <c r="AA128" s="168"/>
      <c r="AB128" s="93"/>
      <c r="AC128" s="174">
        <f t="shared" si="17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18"/>
        <v>0</v>
      </c>
      <c r="AT128" s="174">
        <f t="shared" si="19"/>
        <v>0</v>
      </c>
      <c r="AU128" s="174">
        <f t="shared" si="20"/>
        <v>0</v>
      </c>
      <c r="AV128" s="99"/>
      <c r="AW128" s="106"/>
      <c r="AX128" s="106"/>
      <c r="AY128" s="106"/>
      <c r="AZ128" s="106"/>
      <c r="BA128" s="174">
        <f t="shared" si="21"/>
        <v>0</v>
      </c>
      <c r="BB128" s="178"/>
      <c r="BC128" s="180"/>
      <c r="BD128" s="163" t="str">
        <f t="shared" si="22"/>
        <v>正确</v>
      </c>
    </row>
    <row r="129" s="6" customFormat="1" ht="33" customHeight="1" spans="1:56">
      <c r="A129" s="59">
        <f t="shared" si="14"/>
        <v>125</v>
      </c>
      <c r="B129" s="60"/>
      <c r="C129" s="47"/>
      <c r="D129" s="154"/>
      <c r="E129" s="60"/>
      <c r="F129" s="125">
        <f t="shared" si="15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16"/>
        <v>0</v>
      </c>
      <c r="T129" s="170"/>
      <c r="U129" s="80"/>
      <c r="V129" s="167"/>
      <c r="W129" s="168"/>
      <c r="X129" s="168"/>
      <c r="Y129" s="168"/>
      <c r="Z129" s="168"/>
      <c r="AA129" s="168"/>
      <c r="AB129" s="93"/>
      <c r="AC129" s="174">
        <f t="shared" si="17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18"/>
        <v>0</v>
      </c>
      <c r="AT129" s="174">
        <f t="shared" si="19"/>
        <v>0</v>
      </c>
      <c r="AU129" s="174">
        <f t="shared" si="20"/>
        <v>0</v>
      </c>
      <c r="AV129" s="99"/>
      <c r="AW129" s="106"/>
      <c r="AX129" s="106"/>
      <c r="AY129" s="106"/>
      <c r="AZ129" s="106"/>
      <c r="BA129" s="174">
        <f t="shared" si="21"/>
        <v>0</v>
      </c>
      <c r="BB129" s="178"/>
      <c r="BC129" s="180"/>
      <c r="BD129" s="163" t="str">
        <f t="shared" si="22"/>
        <v>正确</v>
      </c>
    </row>
    <row r="130" s="6" customFormat="1" ht="33" customHeight="1" spans="1:56">
      <c r="A130" s="59">
        <f t="shared" si="14"/>
        <v>126</v>
      </c>
      <c r="B130" s="60"/>
      <c r="C130" s="47"/>
      <c r="D130" s="154"/>
      <c r="E130" s="60"/>
      <c r="F130" s="125">
        <f t="shared" si="15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16"/>
        <v>0</v>
      </c>
      <c r="T130" s="170"/>
      <c r="U130" s="80"/>
      <c r="V130" s="167"/>
      <c r="W130" s="168"/>
      <c r="X130" s="168"/>
      <c r="Y130" s="168"/>
      <c r="Z130" s="168"/>
      <c r="AA130" s="168"/>
      <c r="AB130" s="93"/>
      <c r="AC130" s="174">
        <f t="shared" si="17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18"/>
        <v>0</v>
      </c>
      <c r="AT130" s="174">
        <f t="shared" si="19"/>
        <v>0</v>
      </c>
      <c r="AU130" s="174">
        <f t="shared" si="20"/>
        <v>0</v>
      </c>
      <c r="AV130" s="99"/>
      <c r="AW130" s="106"/>
      <c r="AX130" s="106"/>
      <c r="AY130" s="106"/>
      <c r="AZ130" s="106"/>
      <c r="BA130" s="174">
        <f t="shared" si="21"/>
        <v>0</v>
      </c>
      <c r="BB130" s="178"/>
      <c r="BC130" s="180"/>
      <c r="BD130" s="163" t="str">
        <f t="shared" si="22"/>
        <v>正确</v>
      </c>
    </row>
    <row r="131" s="6" customFormat="1" ht="33" customHeight="1" spans="1:56">
      <c r="A131" s="59">
        <f t="shared" si="14"/>
        <v>127</v>
      </c>
      <c r="B131" s="60"/>
      <c r="C131" s="47"/>
      <c r="D131" s="154"/>
      <c r="E131" s="60"/>
      <c r="F131" s="125">
        <f t="shared" si="15"/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si="16"/>
        <v>0</v>
      </c>
      <c r="T131" s="170"/>
      <c r="U131" s="80"/>
      <c r="V131" s="167"/>
      <c r="W131" s="168"/>
      <c r="X131" s="168"/>
      <c r="Y131" s="168"/>
      <c r="Z131" s="168"/>
      <c r="AA131" s="168"/>
      <c r="AB131" s="93"/>
      <c r="AC131" s="174">
        <f t="shared" si="17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si="18"/>
        <v>0</v>
      </c>
      <c r="AT131" s="174">
        <f t="shared" si="19"/>
        <v>0</v>
      </c>
      <c r="AU131" s="174">
        <f t="shared" si="20"/>
        <v>0</v>
      </c>
      <c r="AV131" s="99"/>
      <c r="AW131" s="106"/>
      <c r="AX131" s="106"/>
      <c r="AY131" s="106"/>
      <c r="AZ131" s="106"/>
      <c r="BA131" s="174">
        <f t="shared" si="21"/>
        <v>0</v>
      </c>
      <c r="BB131" s="178"/>
      <c r="BC131" s="180"/>
      <c r="BD131" s="163" t="str">
        <f t="shared" si="22"/>
        <v>正确</v>
      </c>
    </row>
    <row r="132" s="6" customFormat="1" ht="33" customHeight="1" spans="1:56">
      <c r="A132" s="59">
        <f t="shared" si="14"/>
        <v>128</v>
      </c>
      <c r="B132" s="60"/>
      <c r="C132" s="47"/>
      <c r="D132" s="154"/>
      <c r="E132" s="60"/>
      <c r="F132" s="125">
        <f t="shared" si="15"/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si="16"/>
        <v>0</v>
      </c>
      <c r="T132" s="170"/>
      <c r="U132" s="80"/>
      <c r="V132" s="167"/>
      <c r="W132" s="168"/>
      <c r="X132" s="168"/>
      <c r="Y132" s="168"/>
      <c r="Z132" s="168"/>
      <c r="AA132" s="168"/>
      <c r="AB132" s="93"/>
      <c r="AC132" s="174">
        <f t="shared" si="17"/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si="18"/>
        <v>0</v>
      </c>
      <c r="AT132" s="174">
        <f t="shared" si="19"/>
        <v>0</v>
      </c>
      <c r="AU132" s="174">
        <f t="shared" si="20"/>
        <v>0</v>
      </c>
      <c r="AV132" s="99"/>
      <c r="AW132" s="106"/>
      <c r="AX132" s="106"/>
      <c r="AY132" s="106"/>
      <c r="AZ132" s="106"/>
      <c r="BA132" s="174">
        <f t="shared" si="21"/>
        <v>0</v>
      </c>
      <c r="BB132" s="178"/>
      <c r="BC132" s="180"/>
      <c r="BD132" s="163" t="str">
        <f t="shared" si="22"/>
        <v>正确</v>
      </c>
    </row>
    <row r="133" s="6" customFormat="1" ht="33" customHeight="1" spans="1:56">
      <c r="A133" s="59">
        <f t="shared" ref="A133:A164" si="23">ROW()-4</f>
        <v>129</v>
      </c>
      <c r="B133" s="60"/>
      <c r="C133" s="47"/>
      <c r="D133" s="154"/>
      <c r="E133" s="60"/>
      <c r="F133" s="125">
        <f t="shared" ref="F133:F164" si="24">IF($C$2-D133+1&lt;$E$2,$C$2-D133+1,$E$2)</f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ref="S133:S164" si="25">P133+Q133-R133</f>
        <v>0</v>
      </c>
      <c r="T133" s="170"/>
      <c r="U133" s="80"/>
      <c r="V133" s="167"/>
      <c r="W133" s="168"/>
      <c r="X133" s="168"/>
      <c r="Y133" s="168"/>
      <c r="Z133" s="168"/>
      <c r="AA133" s="168"/>
      <c r="AB133" s="93"/>
      <c r="AC133" s="174">
        <f t="shared" ref="AC133:AC164" si="26">IF(G133="是",30,0)</f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ref="AS133:AS164" si="27">IFERROR(U133/$E$2*2*H133+I133*2,0)</f>
        <v>0</v>
      </c>
      <c r="AT133" s="174">
        <f t="shared" ref="AT133:AT164" si="28">IFERROR(U133/$E$2*(J133+K133*0.2+L133+M133*0.5),0)</f>
        <v>0</v>
      </c>
      <c r="AU133" s="174">
        <f t="shared" ref="AU133:AU164" si="29">ROUND(SUM(V133:AP133)-SUM(AQ133:AT133),2)</f>
        <v>0</v>
      </c>
      <c r="AV133" s="99"/>
      <c r="AW133" s="106"/>
      <c r="AX133" s="106"/>
      <c r="AY133" s="106"/>
      <c r="AZ133" s="106"/>
      <c r="BA133" s="174">
        <f t="shared" ref="BA133:BA164" si="30">ROUND(AU133-SUM(AV133:AZ133),2)</f>
        <v>0</v>
      </c>
      <c r="BB133" s="178"/>
      <c r="BC133" s="180"/>
      <c r="BD133" s="163" t="str">
        <f t="shared" ref="BD133:BD164" si="31">IF(U133-SUM(V133:AB133)=0,"正确","错误")</f>
        <v>正确</v>
      </c>
    </row>
    <row r="134" s="6" customFormat="1" ht="33" customHeight="1" spans="1:56">
      <c r="A134" s="59">
        <f t="shared" si="23"/>
        <v>130</v>
      </c>
      <c r="B134" s="60"/>
      <c r="C134" s="47"/>
      <c r="D134" s="154"/>
      <c r="E134" s="60"/>
      <c r="F134" s="125">
        <f t="shared" si="24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25"/>
        <v>0</v>
      </c>
      <c r="T134" s="170"/>
      <c r="U134" s="80"/>
      <c r="V134" s="167"/>
      <c r="W134" s="168"/>
      <c r="X134" s="168"/>
      <c r="Y134" s="168"/>
      <c r="Z134" s="168"/>
      <c r="AA134" s="168"/>
      <c r="AB134" s="93"/>
      <c r="AC134" s="174">
        <f t="shared" si="26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27"/>
        <v>0</v>
      </c>
      <c r="AT134" s="174">
        <f t="shared" si="28"/>
        <v>0</v>
      </c>
      <c r="AU134" s="174">
        <f t="shared" si="29"/>
        <v>0</v>
      </c>
      <c r="AV134" s="99"/>
      <c r="AW134" s="106"/>
      <c r="AX134" s="106"/>
      <c r="AY134" s="106"/>
      <c r="AZ134" s="106"/>
      <c r="BA134" s="174">
        <f t="shared" si="30"/>
        <v>0</v>
      </c>
      <c r="BB134" s="178"/>
      <c r="BC134" s="180"/>
      <c r="BD134" s="163" t="str">
        <f t="shared" si="31"/>
        <v>正确</v>
      </c>
    </row>
    <row r="135" s="6" customFormat="1" ht="33" customHeight="1" spans="1:56">
      <c r="A135" s="59">
        <f t="shared" si="23"/>
        <v>131</v>
      </c>
      <c r="B135" s="60"/>
      <c r="C135" s="47"/>
      <c r="D135" s="154"/>
      <c r="E135" s="60"/>
      <c r="F135" s="125">
        <f t="shared" si="24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25"/>
        <v>0</v>
      </c>
      <c r="T135" s="170"/>
      <c r="U135" s="80"/>
      <c r="V135" s="167"/>
      <c r="W135" s="168"/>
      <c r="X135" s="168"/>
      <c r="Y135" s="168"/>
      <c r="Z135" s="168"/>
      <c r="AA135" s="168"/>
      <c r="AB135" s="93"/>
      <c r="AC135" s="174">
        <f t="shared" si="26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27"/>
        <v>0</v>
      </c>
      <c r="AT135" s="174">
        <f t="shared" si="28"/>
        <v>0</v>
      </c>
      <c r="AU135" s="174">
        <f t="shared" si="29"/>
        <v>0</v>
      </c>
      <c r="AV135" s="99"/>
      <c r="AW135" s="106"/>
      <c r="AX135" s="106"/>
      <c r="AY135" s="106"/>
      <c r="AZ135" s="106"/>
      <c r="BA135" s="174">
        <f t="shared" si="30"/>
        <v>0</v>
      </c>
      <c r="BB135" s="178"/>
      <c r="BC135" s="180"/>
      <c r="BD135" s="163" t="str">
        <f t="shared" si="31"/>
        <v>正确</v>
      </c>
    </row>
    <row r="136" s="6" customFormat="1" ht="33" customHeight="1" spans="1:56">
      <c r="A136" s="59">
        <f t="shared" si="23"/>
        <v>132</v>
      </c>
      <c r="B136" s="60"/>
      <c r="C136" s="47"/>
      <c r="D136" s="154"/>
      <c r="E136" s="60"/>
      <c r="F136" s="125">
        <f t="shared" si="24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25"/>
        <v>0</v>
      </c>
      <c r="T136" s="170"/>
      <c r="U136" s="80"/>
      <c r="V136" s="167"/>
      <c r="W136" s="168"/>
      <c r="X136" s="168"/>
      <c r="Y136" s="168"/>
      <c r="Z136" s="168"/>
      <c r="AA136" s="168"/>
      <c r="AB136" s="93"/>
      <c r="AC136" s="174">
        <f t="shared" si="26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27"/>
        <v>0</v>
      </c>
      <c r="AT136" s="174">
        <f t="shared" si="28"/>
        <v>0</v>
      </c>
      <c r="AU136" s="174">
        <f t="shared" si="29"/>
        <v>0</v>
      </c>
      <c r="AV136" s="99"/>
      <c r="AW136" s="106"/>
      <c r="AX136" s="106"/>
      <c r="AY136" s="106"/>
      <c r="AZ136" s="106"/>
      <c r="BA136" s="174">
        <f t="shared" si="30"/>
        <v>0</v>
      </c>
      <c r="BB136" s="178"/>
      <c r="BC136" s="180"/>
      <c r="BD136" s="163" t="str">
        <f t="shared" si="31"/>
        <v>正确</v>
      </c>
    </row>
    <row r="137" s="6" customFormat="1" ht="33" customHeight="1" spans="1:56">
      <c r="A137" s="59">
        <f t="shared" si="23"/>
        <v>133</v>
      </c>
      <c r="B137" s="60"/>
      <c r="C137" s="47"/>
      <c r="D137" s="154"/>
      <c r="E137" s="60"/>
      <c r="F137" s="125">
        <f t="shared" si="24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25"/>
        <v>0</v>
      </c>
      <c r="T137" s="170"/>
      <c r="U137" s="80"/>
      <c r="V137" s="167"/>
      <c r="W137" s="168"/>
      <c r="X137" s="168"/>
      <c r="Y137" s="168"/>
      <c r="Z137" s="168"/>
      <c r="AA137" s="168"/>
      <c r="AB137" s="93"/>
      <c r="AC137" s="174">
        <f t="shared" si="26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27"/>
        <v>0</v>
      </c>
      <c r="AT137" s="174">
        <f t="shared" si="28"/>
        <v>0</v>
      </c>
      <c r="AU137" s="174">
        <f t="shared" si="29"/>
        <v>0</v>
      </c>
      <c r="AV137" s="99"/>
      <c r="AW137" s="106"/>
      <c r="AX137" s="106"/>
      <c r="AY137" s="106"/>
      <c r="AZ137" s="106"/>
      <c r="BA137" s="174">
        <f t="shared" si="30"/>
        <v>0</v>
      </c>
      <c r="BB137" s="178"/>
      <c r="BC137" s="180"/>
      <c r="BD137" s="163" t="str">
        <f t="shared" si="31"/>
        <v>正确</v>
      </c>
    </row>
    <row r="138" s="6" customFormat="1" ht="33" customHeight="1" spans="1:56">
      <c r="A138" s="59">
        <f t="shared" si="23"/>
        <v>134</v>
      </c>
      <c r="B138" s="60"/>
      <c r="C138" s="47"/>
      <c r="D138" s="154"/>
      <c r="E138" s="60"/>
      <c r="F138" s="125">
        <f t="shared" si="24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25"/>
        <v>0</v>
      </c>
      <c r="T138" s="170"/>
      <c r="U138" s="80"/>
      <c r="V138" s="167"/>
      <c r="W138" s="168"/>
      <c r="X138" s="168"/>
      <c r="Y138" s="168"/>
      <c r="Z138" s="168"/>
      <c r="AA138" s="168"/>
      <c r="AB138" s="93"/>
      <c r="AC138" s="174">
        <f t="shared" si="26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175">
        <f t="shared" si="27"/>
        <v>0</v>
      </c>
      <c r="AT138" s="174">
        <f t="shared" si="28"/>
        <v>0</v>
      </c>
      <c r="AU138" s="174">
        <f t="shared" si="29"/>
        <v>0</v>
      </c>
      <c r="AV138" s="99"/>
      <c r="AW138" s="106"/>
      <c r="AX138" s="106"/>
      <c r="AY138" s="106"/>
      <c r="AZ138" s="106"/>
      <c r="BA138" s="174">
        <f t="shared" si="30"/>
        <v>0</v>
      </c>
      <c r="BB138" s="178"/>
      <c r="BC138" s="180"/>
      <c r="BD138" s="163" t="str">
        <f t="shared" si="31"/>
        <v>正确</v>
      </c>
    </row>
    <row r="139" s="6" customFormat="1" ht="33" customHeight="1" spans="1:56">
      <c r="A139" s="59">
        <f t="shared" si="23"/>
        <v>135</v>
      </c>
      <c r="B139" s="60"/>
      <c r="C139" s="47"/>
      <c r="D139" s="154"/>
      <c r="E139" s="60"/>
      <c r="F139" s="125">
        <f t="shared" si="24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25"/>
        <v>0</v>
      </c>
      <c r="T139" s="170"/>
      <c r="U139" s="80"/>
      <c r="V139" s="167"/>
      <c r="W139" s="168"/>
      <c r="X139" s="168"/>
      <c r="Y139" s="168"/>
      <c r="Z139" s="168"/>
      <c r="AA139" s="168"/>
      <c r="AB139" s="93"/>
      <c r="AC139" s="174">
        <f t="shared" si="26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175">
        <f t="shared" si="27"/>
        <v>0</v>
      </c>
      <c r="AT139" s="174">
        <f t="shared" si="28"/>
        <v>0</v>
      </c>
      <c r="AU139" s="174">
        <f t="shared" si="29"/>
        <v>0</v>
      </c>
      <c r="AV139" s="99"/>
      <c r="AW139" s="106"/>
      <c r="AX139" s="106"/>
      <c r="AY139" s="106"/>
      <c r="AZ139" s="106"/>
      <c r="BA139" s="174">
        <f t="shared" si="30"/>
        <v>0</v>
      </c>
      <c r="BB139" s="178"/>
      <c r="BC139" s="180"/>
      <c r="BD139" s="163" t="str">
        <f t="shared" si="31"/>
        <v>正确</v>
      </c>
    </row>
    <row r="140" s="6" customFormat="1" ht="33" customHeight="1" spans="1:56">
      <c r="A140" s="59">
        <f t="shared" si="23"/>
        <v>136</v>
      </c>
      <c r="B140" s="60"/>
      <c r="C140" s="47"/>
      <c r="D140" s="154"/>
      <c r="E140" s="60"/>
      <c r="F140" s="125">
        <f t="shared" si="24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25"/>
        <v>0</v>
      </c>
      <c r="T140" s="170"/>
      <c r="U140" s="80"/>
      <c r="V140" s="167"/>
      <c r="W140" s="168"/>
      <c r="X140" s="168"/>
      <c r="Y140" s="168"/>
      <c r="Z140" s="168"/>
      <c r="AA140" s="168"/>
      <c r="AB140" s="93"/>
      <c r="AC140" s="174">
        <f t="shared" si="26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27"/>
        <v>0</v>
      </c>
      <c r="AT140" s="174">
        <f t="shared" si="28"/>
        <v>0</v>
      </c>
      <c r="AU140" s="174">
        <f t="shared" si="29"/>
        <v>0</v>
      </c>
      <c r="AV140" s="99"/>
      <c r="AW140" s="106"/>
      <c r="AX140" s="106"/>
      <c r="AY140" s="106"/>
      <c r="AZ140" s="106"/>
      <c r="BA140" s="174">
        <f t="shared" si="30"/>
        <v>0</v>
      </c>
      <c r="BB140" s="178"/>
      <c r="BC140" s="180"/>
      <c r="BD140" s="163" t="str">
        <f t="shared" si="31"/>
        <v>正确</v>
      </c>
    </row>
    <row r="141" s="6" customFormat="1" ht="33" customHeight="1" spans="1:56">
      <c r="A141" s="59">
        <f t="shared" si="23"/>
        <v>137</v>
      </c>
      <c r="B141" s="60"/>
      <c r="C141" s="47"/>
      <c r="D141" s="154"/>
      <c r="E141" s="60"/>
      <c r="F141" s="125">
        <f t="shared" si="24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25"/>
        <v>0</v>
      </c>
      <c r="T141" s="170"/>
      <c r="U141" s="80"/>
      <c r="V141" s="167"/>
      <c r="W141" s="168"/>
      <c r="X141" s="168"/>
      <c r="Y141" s="168"/>
      <c r="Z141" s="168"/>
      <c r="AA141" s="168"/>
      <c r="AB141" s="93"/>
      <c r="AC141" s="174">
        <f t="shared" si="26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27"/>
        <v>0</v>
      </c>
      <c r="AT141" s="174">
        <f t="shared" si="28"/>
        <v>0</v>
      </c>
      <c r="AU141" s="174">
        <f t="shared" si="29"/>
        <v>0</v>
      </c>
      <c r="AV141" s="99"/>
      <c r="AW141" s="106"/>
      <c r="AX141" s="106"/>
      <c r="AY141" s="106"/>
      <c r="AZ141" s="106"/>
      <c r="BA141" s="174">
        <f t="shared" si="30"/>
        <v>0</v>
      </c>
      <c r="BB141" s="178"/>
      <c r="BC141" s="180"/>
      <c r="BD141" s="163" t="str">
        <f t="shared" si="31"/>
        <v>正确</v>
      </c>
    </row>
    <row r="142" s="6" customFormat="1" ht="33" customHeight="1" spans="1:56">
      <c r="A142" s="59">
        <f t="shared" si="23"/>
        <v>138</v>
      </c>
      <c r="B142" s="60"/>
      <c r="C142" s="47"/>
      <c r="D142" s="154"/>
      <c r="E142" s="60"/>
      <c r="F142" s="125">
        <f t="shared" si="24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25"/>
        <v>0</v>
      </c>
      <c r="T142" s="170"/>
      <c r="U142" s="80"/>
      <c r="V142" s="167"/>
      <c r="W142" s="168"/>
      <c r="X142" s="168"/>
      <c r="Y142" s="168"/>
      <c r="Z142" s="168"/>
      <c r="AA142" s="168"/>
      <c r="AB142" s="93"/>
      <c r="AC142" s="174">
        <f t="shared" si="26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27"/>
        <v>0</v>
      </c>
      <c r="AT142" s="174">
        <f t="shared" si="28"/>
        <v>0</v>
      </c>
      <c r="AU142" s="174">
        <f t="shared" si="29"/>
        <v>0</v>
      </c>
      <c r="AV142" s="99"/>
      <c r="AW142" s="106"/>
      <c r="AX142" s="106"/>
      <c r="AY142" s="106"/>
      <c r="AZ142" s="106"/>
      <c r="BA142" s="174">
        <f t="shared" si="30"/>
        <v>0</v>
      </c>
      <c r="BB142" s="178"/>
      <c r="BC142" s="180"/>
      <c r="BD142" s="163" t="str">
        <f t="shared" si="31"/>
        <v>正确</v>
      </c>
    </row>
    <row r="143" s="6" customFormat="1" ht="33" customHeight="1" spans="1:56">
      <c r="A143" s="59">
        <f t="shared" si="23"/>
        <v>139</v>
      </c>
      <c r="B143" s="60"/>
      <c r="C143" s="47"/>
      <c r="D143" s="154"/>
      <c r="E143" s="60"/>
      <c r="F143" s="125">
        <f t="shared" si="24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25"/>
        <v>0</v>
      </c>
      <c r="T143" s="170"/>
      <c r="U143" s="80"/>
      <c r="V143" s="167"/>
      <c r="W143" s="168"/>
      <c r="X143" s="168"/>
      <c r="Y143" s="168"/>
      <c r="Z143" s="168"/>
      <c r="AA143" s="168"/>
      <c r="AB143" s="93"/>
      <c r="AC143" s="174">
        <f t="shared" si="26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27"/>
        <v>0</v>
      </c>
      <c r="AT143" s="174">
        <f t="shared" si="28"/>
        <v>0</v>
      </c>
      <c r="AU143" s="174">
        <f t="shared" si="29"/>
        <v>0</v>
      </c>
      <c r="AV143" s="99"/>
      <c r="AW143" s="106"/>
      <c r="AX143" s="106"/>
      <c r="AY143" s="106"/>
      <c r="AZ143" s="106"/>
      <c r="BA143" s="174">
        <f t="shared" si="30"/>
        <v>0</v>
      </c>
      <c r="BB143" s="178"/>
      <c r="BC143" s="180"/>
      <c r="BD143" s="163" t="str">
        <f t="shared" si="31"/>
        <v>正确</v>
      </c>
    </row>
    <row r="144" s="6" customFormat="1" ht="33" customHeight="1" spans="1:56">
      <c r="A144" s="59">
        <f t="shared" si="23"/>
        <v>140</v>
      </c>
      <c r="B144" s="60"/>
      <c r="C144" s="47"/>
      <c r="D144" s="154"/>
      <c r="E144" s="60"/>
      <c r="F144" s="125">
        <f t="shared" si="24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25"/>
        <v>0</v>
      </c>
      <c r="T144" s="170"/>
      <c r="U144" s="80"/>
      <c r="V144" s="167"/>
      <c r="W144" s="168"/>
      <c r="X144" s="168"/>
      <c r="Y144" s="168"/>
      <c r="Z144" s="168"/>
      <c r="AA144" s="168"/>
      <c r="AB144" s="93"/>
      <c r="AC144" s="174">
        <f t="shared" si="26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27"/>
        <v>0</v>
      </c>
      <c r="AT144" s="174">
        <f t="shared" si="28"/>
        <v>0</v>
      </c>
      <c r="AU144" s="174">
        <f t="shared" si="29"/>
        <v>0</v>
      </c>
      <c r="AV144" s="99"/>
      <c r="AW144" s="106"/>
      <c r="AX144" s="106"/>
      <c r="AY144" s="106"/>
      <c r="AZ144" s="106"/>
      <c r="BA144" s="174">
        <f t="shared" si="30"/>
        <v>0</v>
      </c>
      <c r="BB144" s="178"/>
      <c r="BC144" s="180"/>
      <c r="BD144" s="163" t="str">
        <f t="shared" si="31"/>
        <v>正确</v>
      </c>
    </row>
    <row r="145" s="6" customFormat="1" ht="33" customHeight="1" spans="1:56">
      <c r="A145" s="59">
        <f t="shared" si="23"/>
        <v>141</v>
      </c>
      <c r="B145" s="60"/>
      <c r="C145" s="47"/>
      <c r="D145" s="154"/>
      <c r="E145" s="60"/>
      <c r="F145" s="125">
        <f t="shared" si="24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25"/>
        <v>0</v>
      </c>
      <c r="T145" s="170"/>
      <c r="U145" s="80"/>
      <c r="V145" s="167"/>
      <c r="W145" s="168"/>
      <c r="X145" s="168"/>
      <c r="Y145" s="168"/>
      <c r="Z145" s="168"/>
      <c r="AA145" s="168"/>
      <c r="AB145" s="93"/>
      <c r="AC145" s="174">
        <f t="shared" si="26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27"/>
        <v>0</v>
      </c>
      <c r="AT145" s="174">
        <f t="shared" si="28"/>
        <v>0</v>
      </c>
      <c r="AU145" s="174">
        <f t="shared" si="29"/>
        <v>0</v>
      </c>
      <c r="AV145" s="99"/>
      <c r="AW145" s="106"/>
      <c r="AX145" s="106"/>
      <c r="AY145" s="106"/>
      <c r="AZ145" s="106"/>
      <c r="BA145" s="174">
        <f t="shared" si="30"/>
        <v>0</v>
      </c>
      <c r="BB145" s="178"/>
      <c r="BC145" s="180"/>
      <c r="BD145" s="163" t="str">
        <f t="shared" si="31"/>
        <v>正确</v>
      </c>
    </row>
    <row r="146" s="6" customFormat="1" ht="33" customHeight="1" spans="1:56">
      <c r="A146" s="59">
        <f t="shared" si="23"/>
        <v>142</v>
      </c>
      <c r="B146" s="60"/>
      <c r="C146" s="47"/>
      <c r="D146" s="154"/>
      <c r="E146" s="60"/>
      <c r="F146" s="125">
        <f t="shared" si="24"/>
        <v>30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25"/>
        <v>0</v>
      </c>
      <c r="T146" s="170"/>
      <c r="U146" s="80"/>
      <c r="V146" s="167"/>
      <c r="W146" s="168"/>
      <c r="X146" s="168"/>
      <c r="Y146" s="168"/>
      <c r="Z146" s="168"/>
      <c r="AA146" s="168"/>
      <c r="AB146" s="93"/>
      <c r="AC146" s="174">
        <f t="shared" si="26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27"/>
        <v>0</v>
      </c>
      <c r="AT146" s="174">
        <f t="shared" si="28"/>
        <v>0</v>
      </c>
      <c r="AU146" s="174">
        <f t="shared" si="29"/>
        <v>0</v>
      </c>
      <c r="AV146" s="99"/>
      <c r="AW146" s="106"/>
      <c r="AX146" s="106"/>
      <c r="AY146" s="106"/>
      <c r="AZ146" s="106"/>
      <c r="BA146" s="174">
        <f t="shared" si="30"/>
        <v>0</v>
      </c>
      <c r="BB146" s="178"/>
      <c r="BC146" s="180"/>
      <c r="BD146" s="163" t="str">
        <f t="shared" si="31"/>
        <v>正确</v>
      </c>
    </row>
    <row r="147" s="6" customFormat="1" ht="33" customHeight="1" spans="1:56">
      <c r="A147" s="59">
        <f t="shared" si="23"/>
        <v>143</v>
      </c>
      <c r="B147" s="60"/>
      <c r="C147" s="47"/>
      <c r="D147" s="154"/>
      <c r="E147" s="60"/>
      <c r="F147" s="125">
        <f t="shared" si="24"/>
        <v>30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25"/>
        <v>0</v>
      </c>
      <c r="T147" s="170"/>
      <c r="U147" s="80"/>
      <c r="V147" s="167"/>
      <c r="W147" s="168"/>
      <c r="X147" s="168"/>
      <c r="Y147" s="168"/>
      <c r="Z147" s="168"/>
      <c r="AA147" s="168"/>
      <c r="AB147" s="93"/>
      <c r="AC147" s="174">
        <f t="shared" si="26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27"/>
        <v>0</v>
      </c>
      <c r="AT147" s="174">
        <f t="shared" si="28"/>
        <v>0</v>
      </c>
      <c r="AU147" s="174">
        <f t="shared" si="29"/>
        <v>0</v>
      </c>
      <c r="AV147" s="99"/>
      <c r="AW147" s="106"/>
      <c r="AX147" s="106"/>
      <c r="AY147" s="106"/>
      <c r="AZ147" s="106"/>
      <c r="BA147" s="174">
        <f t="shared" si="30"/>
        <v>0</v>
      </c>
      <c r="BB147" s="178"/>
      <c r="BC147" s="180"/>
      <c r="BD147" s="163" t="str">
        <f t="shared" si="31"/>
        <v>正确</v>
      </c>
    </row>
    <row r="148" s="6" customFormat="1" ht="33" customHeight="1" spans="1:56">
      <c r="A148" s="59">
        <f t="shared" si="23"/>
        <v>144</v>
      </c>
      <c r="B148" s="60"/>
      <c r="C148" s="47"/>
      <c r="D148" s="154"/>
      <c r="E148" s="60"/>
      <c r="F148" s="125">
        <f t="shared" si="24"/>
        <v>30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25"/>
        <v>0</v>
      </c>
      <c r="T148" s="170"/>
      <c r="U148" s="80"/>
      <c r="V148" s="167"/>
      <c r="W148" s="168"/>
      <c r="X148" s="168"/>
      <c r="Y148" s="168"/>
      <c r="Z148" s="168"/>
      <c r="AA148" s="168"/>
      <c r="AB148" s="93"/>
      <c r="AC148" s="174">
        <f t="shared" si="26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27"/>
        <v>0</v>
      </c>
      <c r="AT148" s="174">
        <f t="shared" si="28"/>
        <v>0</v>
      </c>
      <c r="AU148" s="174">
        <f t="shared" si="29"/>
        <v>0</v>
      </c>
      <c r="AV148" s="99"/>
      <c r="AW148" s="106"/>
      <c r="AX148" s="106"/>
      <c r="AY148" s="106"/>
      <c r="AZ148" s="106"/>
      <c r="BA148" s="174">
        <f t="shared" si="30"/>
        <v>0</v>
      </c>
      <c r="BB148" s="178"/>
      <c r="BC148" s="180"/>
      <c r="BD148" s="163" t="str">
        <f t="shared" si="31"/>
        <v>正确</v>
      </c>
    </row>
    <row r="149" s="6" customFormat="1" ht="33" customHeight="1" spans="1:56">
      <c r="A149" s="59">
        <f t="shared" si="23"/>
        <v>145</v>
      </c>
      <c r="B149" s="60"/>
      <c r="C149" s="47"/>
      <c r="D149" s="154"/>
      <c r="E149" s="60"/>
      <c r="F149" s="125">
        <f t="shared" si="24"/>
        <v>30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25"/>
        <v>0</v>
      </c>
      <c r="T149" s="170"/>
      <c r="U149" s="80"/>
      <c r="V149" s="167"/>
      <c r="W149" s="168"/>
      <c r="X149" s="168"/>
      <c r="Y149" s="168"/>
      <c r="Z149" s="168"/>
      <c r="AA149" s="168"/>
      <c r="AB149" s="93"/>
      <c r="AC149" s="174">
        <f t="shared" si="26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27"/>
        <v>0</v>
      </c>
      <c r="AT149" s="174">
        <f t="shared" si="28"/>
        <v>0</v>
      </c>
      <c r="AU149" s="174">
        <f t="shared" si="29"/>
        <v>0</v>
      </c>
      <c r="AV149" s="99"/>
      <c r="AW149" s="106"/>
      <c r="AX149" s="106"/>
      <c r="AY149" s="106"/>
      <c r="AZ149" s="106"/>
      <c r="BA149" s="174">
        <f t="shared" si="30"/>
        <v>0</v>
      </c>
      <c r="BB149" s="178"/>
      <c r="BC149" s="180"/>
      <c r="BD149" s="163" t="str">
        <f t="shared" si="31"/>
        <v>正确</v>
      </c>
    </row>
    <row r="150" s="6" customFormat="1" ht="33" customHeight="1" spans="1:56">
      <c r="A150" s="59">
        <f t="shared" si="23"/>
        <v>146</v>
      </c>
      <c r="B150" s="60"/>
      <c r="C150" s="47"/>
      <c r="D150" s="154"/>
      <c r="E150" s="60"/>
      <c r="F150" s="125">
        <f t="shared" si="24"/>
        <v>30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25"/>
        <v>0</v>
      </c>
      <c r="T150" s="170"/>
      <c r="U150" s="80"/>
      <c r="V150" s="167"/>
      <c r="W150" s="168"/>
      <c r="X150" s="168"/>
      <c r="Y150" s="168"/>
      <c r="Z150" s="168"/>
      <c r="AA150" s="168"/>
      <c r="AB150" s="93"/>
      <c r="AC150" s="174">
        <f t="shared" si="26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27"/>
        <v>0</v>
      </c>
      <c r="AT150" s="174">
        <f t="shared" si="28"/>
        <v>0</v>
      </c>
      <c r="AU150" s="174">
        <f t="shared" si="29"/>
        <v>0</v>
      </c>
      <c r="AV150" s="99"/>
      <c r="AW150" s="106"/>
      <c r="AX150" s="106"/>
      <c r="AY150" s="106"/>
      <c r="AZ150" s="106"/>
      <c r="BA150" s="174">
        <f t="shared" si="30"/>
        <v>0</v>
      </c>
      <c r="BB150" s="178"/>
      <c r="BC150" s="180"/>
      <c r="BD150" s="163" t="str">
        <f t="shared" si="31"/>
        <v>正确</v>
      </c>
    </row>
    <row r="151" s="6" customFormat="1" ht="33" customHeight="1" spans="1:56">
      <c r="A151" s="59">
        <f t="shared" si="23"/>
        <v>147</v>
      </c>
      <c r="B151" s="60"/>
      <c r="C151" s="47"/>
      <c r="D151" s="154"/>
      <c r="E151" s="60"/>
      <c r="F151" s="125">
        <f t="shared" si="24"/>
        <v>30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25"/>
        <v>0</v>
      </c>
      <c r="T151" s="170"/>
      <c r="U151" s="80"/>
      <c r="V151" s="167"/>
      <c r="W151" s="168"/>
      <c r="X151" s="168"/>
      <c r="Y151" s="168"/>
      <c r="Z151" s="168"/>
      <c r="AA151" s="168"/>
      <c r="AB151" s="93"/>
      <c r="AC151" s="174">
        <f t="shared" si="26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27"/>
        <v>0</v>
      </c>
      <c r="AT151" s="174">
        <f t="shared" si="28"/>
        <v>0</v>
      </c>
      <c r="AU151" s="174">
        <f t="shared" si="29"/>
        <v>0</v>
      </c>
      <c r="AV151" s="99"/>
      <c r="AW151" s="106"/>
      <c r="AX151" s="106"/>
      <c r="AY151" s="106"/>
      <c r="AZ151" s="106"/>
      <c r="BA151" s="174">
        <f t="shared" si="30"/>
        <v>0</v>
      </c>
      <c r="BB151" s="178"/>
      <c r="BC151" s="180"/>
      <c r="BD151" s="163" t="str">
        <f t="shared" si="31"/>
        <v>正确</v>
      </c>
    </row>
    <row r="152" s="6" customFormat="1" ht="33" customHeight="1" spans="1:56">
      <c r="A152" s="59">
        <f t="shared" si="23"/>
        <v>148</v>
      </c>
      <c r="B152" s="60"/>
      <c r="C152" s="47"/>
      <c r="D152" s="154"/>
      <c r="E152" s="60"/>
      <c r="F152" s="125">
        <f t="shared" si="24"/>
        <v>30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25"/>
        <v>0</v>
      </c>
      <c r="T152" s="170"/>
      <c r="U152" s="80"/>
      <c r="V152" s="167"/>
      <c r="W152" s="168"/>
      <c r="X152" s="168"/>
      <c r="Y152" s="168"/>
      <c r="Z152" s="168"/>
      <c r="AA152" s="168"/>
      <c r="AB152" s="93"/>
      <c r="AC152" s="174">
        <f t="shared" si="26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27"/>
        <v>0</v>
      </c>
      <c r="AT152" s="174">
        <f t="shared" si="28"/>
        <v>0</v>
      </c>
      <c r="AU152" s="174">
        <f t="shared" si="29"/>
        <v>0</v>
      </c>
      <c r="AV152" s="99"/>
      <c r="AW152" s="106"/>
      <c r="AX152" s="106"/>
      <c r="AY152" s="106"/>
      <c r="AZ152" s="106"/>
      <c r="BA152" s="174">
        <f t="shared" si="30"/>
        <v>0</v>
      </c>
      <c r="BB152" s="178"/>
      <c r="BC152" s="180"/>
      <c r="BD152" s="163" t="str">
        <f t="shared" si="31"/>
        <v>正确</v>
      </c>
    </row>
    <row r="153" s="6" customFormat="1" ht="33" customHeight="1" spans="1:56">
      <c r="A153" s="59">
        <f t="shared" si="23"/>
        <v>149</v>
      </c>
      <c r="B153" s="60"/>
      <c r="C153" s="47"/>
      <c r="D153" s="154"/>
      <c r="E153" s="60"/>
      <c r="F153" s="125">
        <f t="shared" si="24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25"/>
        <v>0</v>
      </c>
      <c r="T153" s="170"/>
      <c r="U153" s="80"/>
      <c r="V153" s="167"/>
      <c r="W153" s="168"/>
      <c r="X153" s="168"/>
      <c r="Y153" s="168"/>
      <c r="Z153" s="168"/>
      <c r="AA153" s="168"/>
      <c r="AB153" s="93"/>
      <c r="AC153" s="174">
        <f t="shared" si="26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27"/>
        <v>0</v>
      </c>
      <c r="AT153" s="174">
        <f t="shared" si="28"/>
        <v>0</v>
      </c>
      <c r="AU153" s="174">
        <f t="shared" si="29"/>
        <v>0</v>
      </c>
      <c r="AV153" s="99"/>
      <c r="AW153" s="106"/>
      <c r="AX153" s="106"/>
      <c r="AY153" s="106"/>
      <c r="AZ153" s="106"/>
      <c r="BA153" s="174">
        <f t="shared" si="30"/>
        <v>0</v>
      </c>
      <c r="BB153" s="178"/>
      <c r="BC153" s="180"/>
      <c r="BD153" s="163" t="str">
        <f t="shared" si="31"/>
        <v>正确</v>
      </c>
    </row>
    <row r="154" s="6" customFormat="1" ht="33" customHeight="1" spans="1:56">
      <c r="A154" s="59">
        <f t="shared" si="23"/>
        <v>150</v>
      </c>
      <c r="B154" s="60"/>
      <c r="C154" s="47"/>
      <c r="D154" s="154"/>
      <c r="E154" s="60"/>
      <c r="F154" s="125">
        <f t="shared" si="24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25"/>
        <v>0</v>
      </c>
      <c r="T154" s="170"/>
      <c r="U154" s="80"/>
      <c r="V154" s="167"/>
      <c r="W154" s="168"/>
      <c r="X154" s="168"/>
      <c r="Y154" s="168"/>
      <c r="Z154" s="168"/>
      <c r="AA154" s="168"/>
      <c r="AB154" s="93"/>
      <c r="AC154" s="174">
        <f t="shared" si="26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175">
        <f t="shared" si="27"/>
        <v>0</v>
      </c>
      <c r="AT154" s="174">
        <f t="shared" si="28"/>
        <v>0</v>
      </c>
      <c r="AU154" s="174">
        <f t="shared" si="29"/>
        <v>0</v>
      </c>
      <c r="AV154" s="99"/>
      <c r="AW154" s="106"/>
      <c r="AX154" s="106"/>
      <c r="AY154" s="106"/>
      <c r="AZ154" s="106"/>
      <c r="BA154" s="174">
        <f t="shared" si="30"/>
        <v>0</v>
      </c>
      <c r="BB154" s="178"/>
      <c r="BC154" s="180"/>
      <c r="BD154" s="163" t="str">
        <f t="shared" si="31"/>
        <v>正确</v>
      </c>
    </row>
    <row r="155" s="6" customFormat="1" ht="33" customHeight="1" spans="1:56">
      <c r="A155" s="59">
        <f t="shared" si="23"/>
        <v>151</v>
      </c>
      <c r="B155" s="60"/>
      <c r="C155" s="47"/>
      <c r="D155" s="154"/>
      <c r="E155" s="60"/>
      <c r="F155" s="125">
        <f t="shared" si="24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25"/>
        <v>0</v>
      </c>
      <c r="T155" s="170"/>
      <c r="U155" s="80"/>
      <c r="V155" s="167"/>
      <c r="W155" s="168"/>
      <c r="X155" s="168"/>
      <c r="Y155" s="168"/>
      <c r="Z155" s="168"/>
      <c r="AA155" s="168"/>
      <c r="AB155" s="93"/>
      <c r="AC155" s="174">
        <f t="shared" si="26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27"/>
        <v>0</v>
      </c>
      <c r="AT155" s="174">
        <f t="shared" si="28"/>
        <v>0</v>
      </c>
      <c r="AU155" s="174">
        <f t="shared" si="29"/>
        <v>0</v>
      </c>
      <c r="AV155" s="99"/>
      <c r="AW155" s="106"/>
      <c r="AX155" s="106"/>
      <c r="AY155" s="106"/>
      <c r="AZ155" s="106"/>
      <c r="BA155" s="174">
        <f t="shared" si="30"/>
        <v>0</v>
      </c>
      <c r="BB155" s="178"/>
      <c r="BC155" s="180"/>
      <c r="BD155" s="163" t="str">
        <f t="shared" si="31"/>
        <v>正确</v>
      </c>
    </row>
    <row r="156" s="6" customFormat="1" ht="33" customHeight="1" spans="1:56">
      <c r="A156" s="59">
        <f t="shared" si="23"/>
        <v>152</v>
      </c>
      <c r="B156" s="60"/>
      <c r="C156" s="47"/>
      <c r="D156" s="154"/>
      <c r="E156" s="60"/>
      <c r="F156" s="125">
        <f t="shared" si="24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25"/>
        <v>0</v>
      </c>
      <c r="T156" s="170"/>
      <c r="U156" s="80"/>
      <c r="V156" s="167"/>
      <c r="W156" s="168"/>
      <c r="X156" s="168"/>
      <c r="Y156" s="168"/>
      <c r="Z156" s="168"/>
      <c r="AA156" s="168"/>
      <c r="AB156" s="93"/>
      <c r="AC156" s="174">
        <f t="shared" si="26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27"/>
        <v>0</v>
      </c>
      <c r="AT156" s="174">
        <f t="shared" si="28"/>
        <v>0</v>
      </c>
      <c r="AU156" s="174">
        <f t="shared" si="29"/>
        <v>0</v>
      </c>
      <c r="AV156" s="99"/>
      <c r="AW156" s="106"/>
      <c r="AX156" s="106"/>
      <c r="AY156" s="106"/>
      <c r="AZ156" s="106"/>
      <c r="BA156" s="174">
        <f t="shared" si="30"/>
        <v>0</v>
      </c>
      <c r="BB156" s="178"/>
      <c r="BC156" s="180"/>
      <c r="BD156" s="163" t="str">
        <f t="shared" si="31"/>
        <v>正确</v>
      </c>
    </row>
    <row r="157" s="6" customFormat="1" ht="33" customHeight="1" spans="1:56">
      <c r="A157" s="59">
        <f t="shared" si="23"/>
        <v>153</v>
      </c>
      <c r="B157" s="60"/>
      <c r="C157" s="47"/>
      <c r="D157" s="154"/>
      <c r="E157" s="60"/>
      <c r="F157" s="125">
        <f t="shared" si="24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25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26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27"/>
        <v>0</v>
      </c>
      <c r="AT157" s="174">
        <f t="shared" si="28"/>
        <v>0</v>
      </c>
      <c r="AU157" s="174">
        <f t="shared" si="29"/>
        <v>0</v>
      </c>
      <c r="AV157" s="99"/>
      <c r="AW157" s="106"/>
      <c r="AX157" s="106"/>
      <c r="AY157" s="106"/>
      <c r="AZ157" s="106"/>
      <c r="BA157" s="174">
        <f t="shared" si="30"/>
        <v>0</v>
      </c>
      <c r="BB157" s="178"/>
      <c r="BC157" s="180"/>
      <c r="BD157" s="163" t="str">
        <f t="shared" si="31"/>
        <v>正确</v>
      </c>
    </row>
    <row r="158" s="6" customFormat="1" ht="33" customHeight="1" spans="1:56">
      <c r="A158" s="59">
        <f t="shared" si="23"/>
        <v>154</v>
      </c>
      <c r="B158" s="60"/>
      <c r="C158" s="47"/>
      <c r="D158" s="154"/>
      <c r="E158" s="60"/>
      <c r="F158" s="125">
        <f t="shared" si="24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25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26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27"/>
        <v>0</v>
      </c>
      <c r="AT158" s="174">
        <f t="shared" si="28"/>
        <v>0</v>
      </c>
      <c r="AU158" s="174">
        <f t="shared" si="29"/>
        <v>0</v>
      </c>
      <c r="AV158" s="99"/>
      <c r="AW158" s="106"/>
      <c r="AX158" s="106"/>
      <c r="AY158" s="106"/>
      <c r="AZ158" s="106"/>
      <c r="BA158" s="174">
        <f t="shared" si="30"/>
        <v>0</v>
      </c>
      <c r="BB158" s="178"/>
      <c r="BC158" s="180"/>
      <c r="BD158" s="163" t="str">
        <f t="shared" si="31"/>
        <v>正确</v>
      </c>
    </row>
    <row r="159" s="6" customFormat="1" ht="33" customHeight="1" spans="1:56">
      <c r="A159" s="59">
        <f t="shared" si="23"/>
        <v>155</v>
      </c>
      <c r="B159" s="60"/>
      <c r="C159" s="47"/>
      <c r="D159" s="154"/>
      <c r="E159" s="60"/>
      <c r="F159" s="125">
        <f t="shared" si="24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25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26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27"/>
        <v>0</v>
      </c>
      <c r="AT159" s="174">
        <f t="shared" si="28"/>
        <v>0</v>
      </c>
      <c r="AU159" s="174">
        <f t="shared" si="29"/>
        <v>0</v>
      </c>
      <c r="AV159" s="99"/>
      <c r="AW159" s="106"/>
      <c r="AX159" s="106"/>
      <c r="AY159" s="106"/>
      <c r="AZ159" s="106"/>
      <c r="BA159" s="174">
        <f t="shared" si="30"/>
        <v>0</v>
      </c>
      <c r="BB159" s="178"/>
      <c r="BC159" s="180"/>
      <c r="BD159" s="163" t="str">
        <f t="shared" si="31"/>
        <v>正确</v>
      </c>
    </row>
    <row r="160" s="6" customFormat="1" ht="33" customHeight="1" spans="1:56">
      <c r="A160" s="59">
        <f t="shared" si="23"/>
        <v>156</v>
      </c>
      <c r="B160" s="60"/>
      <c r="C160" s="47"/>
      <c r="D160" s="154"/>
      <c r="E160" s="60"/>
      <c r="F160" s="125">
        <f t="shared" si="24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25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26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27"/>
        <v>0</v>
      </c>
      <c r="AT160" s="174">
        <f t="shared" si="28"/>
        <v>0</v>
      </c>
      <c r="AU160" s="174">
        <f t="shared" si="29"/>
        <v>0</v>
      </c>
      <c r="AV160" s="99"/>
      <c r="AW160" s="106"/>
      <c r="AX160" s="106"/>
      <c r="AY160" s="106"/>
      <c r="AZ160" s="106"/>
      <c r="BA160" s="174">
        <f t="shared" si="30"/>
        <v>0</v>
      </c>
      <c r="BB160" s="178"/>
      <c r="BC160" s="180"/>
      <c r="BD160" s="163" t="str">
        <f t="shared" si="31"/>
        <v>正确</v>
      </c>
    </row>
    <row r="161" s="6" customFormat="1" ht="33" customHeight="1" spans="1:56">
      <c r="A161" s="59">
        <f t="shared" si="23"/>
        <v>157</v>
      </c>
      <c r="B161" s="60"/>
      <c r="C161" s="47"/>
      <c r="D161" s="154"/>
      <c r="E161" s="60"/>
      <c r="F161" s="125">
        <f t="shared" si="24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25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26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27"/>
        <v>0</v>
      </c>
      <c r="AT161" s="174">
        <f t="shared" si="28"/>
        <v>0</v>
      </c>
      <c r="AU161" s="174">
        <f t="shared" si="29"/>
        <v>0</v>
      </c>
      <c r="AV161" s="99"/>
      <c r="AW161" s="106"/>
      <c r="AX161" s="106"/>
      <c r="AY161" s="106"/>
      <c r="AZ161" s="106"/>
      <c r="BA161" s="174">
        <f t="shared" si="30"/>
        <v>0</v>
      </c>
      <c r="BB161" s="178"/>
      <c r="BC161" s="180"/>
      <c r="BD161" s="163" t="str">
        <f t="shared" si="31"/>
        <v>正确</v>
      </c>
    </row>
    <row r="162" s="6" customFormat="1" ht="33" customHeight="1" spans="1:56">
      <c r="A162" s="59">
        <f t="shared" si="23"/>
        <v>158</v>
      </c>
      <c r="B162" s="60"/>
      <c r="C162" s="47"/>
      <c r="D162" s="154"/>
      <c r="E162" s="60"/>
      <c r="F162" s="125">
        <f t="shared" si="24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25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26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27"/>
        <v>0</v>
      </c>
      <c r="AT162" s="174">
        <f t="shared" si="28"/>
        <v>0</v>
      </c>
      <c r="AU162" s="174">
        <f t="shared" si="29"/>
        <v>0</v>
      </c>
      <c r="AV162" s="99"/>
      <c r="AW162" s="106"/>
      <c r="AX162" s="106"/>
      <c r="AY162" s="106"/>
      <c r="AZ162" s="106"/>
      <c r="BA162" s="174">
        <f t="shared" si="30"/>
        <v>0</v>
      </c>
      <c r="BB162" s="178"/>
      <c r="BC162" s="180"/>
      <c r="BD162" s="163" t="str">
        <f t="shared" si="31"/>
        <v>正确</v>
      </c>
    </row>
    <row r="163" s="6" customFormat="1" ht="33" customHeight="1" spans="1:56">
      <c r="A163" s="59">
        <f t="shared" si="23"/>
        <v>159</v>
      </c>
      <c r="B163" s="60"/>
      <c r="C163" s="47"/>
      <c r="D163" s="154"/>
      <c r="E163" s="60"/>
      <c r="F163" s="125">
        <f t="shared" si="24"/>
        <v>30</v>
      </c>
      <c r="G163" s="57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64">
        <f t="shared" si="25"/>
        <v>0</v>
      </c>
      <c r="T163" s="170"/>
      <c r="U163" s="80"/>
      <c r="V163" s="167"/>
      <c r="W163" s="168"/>
      <c r="X163" s="168"/>
      <c r="Y163" s="168"/>
      <c r="Z163" s="168"/>
      <c r="AA163" s="168"/>
      <c r="AB163" s="93"/>
      <c r="AC163" s="174">
        <f t="shared" si="26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175">
        <f t="shared" si="27"/>
        <v>0</v>
      </c>
      <c r="AT163" s="174">
        <f t="shared" si="28"/>
        <v>0</v>
      </c>
      <c r="AU163" s="174">
        <f t="shared" si="29"/>
        <v>0</v>
      </c>
      <c r="AV163" s="99"/>
      <c r="AW163" s="106"/>
      <c r="AX163" s="106"/>
      <c r="AY163" s="106"/>
      <c r="AZ163" s="106"/>
      <c r="BA163" s="174">
        <f t="shared" si="30"/>
        <v>0</v>
      </c>
      <c r="BB163" s="178"/>
      <c r="BC163" s="180"/>
      <c r="BD163" s="163" t="str">
        <f t="shared" si="31"/>
        <v>正确</v>
      </c>
    </row>
    <row r="164" s="6" customFormat="1" ht="33" customHeight="1" spans="1:56">
      <c r="A164" s="59">
        <f t="shared" si="23"/>
        <v>160</v>
      </c>
      <c r="B164" s="60"/>
      <c r="C164" s="47"/>
      <c r="D164" s="154"/>
      <c r="E164" s="60"/>
      <c r="F164" s="125">
        <f t="shared" si="24"/>
        <v>30</v>
      </c>
      <c r="G164" s="57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64">
        <f t="shared" si="25"/>
        <v>0</v>
      </c>
      <c r="T164" s="170"/>
      <c r="U164" s="80"/>
      <c r="V164" s="167"/>
      <c r="W164" s="168"/>
      <c r="X164" s="168"/>
      <c r="Y164" s="168"/>
      <c r="Z164" s="168"/>
      <c r="AA164" s="168"/>
      <c r="AB164" s="93"/>
      <c r="AC164" s="174">
        <f t="shared" si="26"/>
        <v>0</v>
      </c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175">
        <f t="shared" si="27"/>
        <v>0</v>
      </c>
      <c r="AT164" s="174">
        <f t="shared" si="28"/>
        <v>0</v>
      </c>
      <c r="AU164" s="174">
        <f t="shared" si="29"/>
        <v>0</v>
      </c>
      <c r="AV164" s="99"/>
      <c r="AW164" s="106"/>
      <c r="AX164" s="106"/>
      <c r="AY164" s="106"/>
      <c r="AZ164" s="106"/>
      <c r="BA164" s="174">
        <f t="shared" si="30"/>
        <v>0</v>
      </c>
      <c r="BB164" s="178"/>
      <c r="BC164" s="180"/>
      <c r="BD164" s="163" t="str">
        <f t="shared" si="31"/>
        <v>正确</v>
      </c>
    </row>
  </sheetData>
  <sheetProtection algorithmName="SHA-512" hashValue="9/1I6z0n20rL+fA5+siDAQycjy4KYdx1s+yRLyVQ5noRm1//rmNZC9hoJ+gsPb9iHmOJsKRsZAYGS8SPHET96g==" saltValue="EQlwrXr8YykKK5S73N9bXg==" spinCount="100000" sheet="1" objects="1"/>
  <mergeCells count="2">
    <mergeCell ref="A1:BB1"/>
    <mergeCell ref="A4:E4"/>
  </mergeCells>
  <conditionalFormatting sqref="B5">
    <cfRule type="duplicateValues" dxfId="0" priority="4"/>
  </conditionalFormatting>
  <conditionalFormatting sqref="C5">
    <cfRule type="duplicateValues" dxfId="0" priority="3"/>
  </conditionalFormatting>
  <conditionalFormatting sqref="B6">
    <cfRule type="duplicateValues" dxfId="0" priority="6"/>
  </conditionalFormatting>
  <conditionalFormatting sqref="C6">
    <cfRule type="duplicateValues" dxfId="0" priority="5"/>
  </conditionalFormatting>
  <conditionalFormatting sqref="B7">
    <cfRule type="duplicateValues" dxfId="0" priority="8"/>
  </conditionalFormatting>
  <conditionalFormatting sqref="C7">
    <cfRule type="duplicateValues" dxfId="0" priority="7"/>
  </conditionalFormatting>
  <conditionalFormatting sqref="B8">
    <cfRule type="duplicateValues" dxfId="0" priority="37"/>
  </conditionalFormatting>
  <conditionalFormatting sqref="B9">
    <cfRule type="duplicateValues" dxfId="0" priority="35"/>
  </conditionalFormatting>
  <conditionalFormatting sqref="B16">
    <cfRule type="duplicateValues" dxfId="0" priority="12"/>
  </conditionalFormatting>
  <conditionalFormatting sqref="C16">
    <cfRule type="duplicateValues" dxfId="0" priority="11"/>
  </conditionalFormatting>
  <conditionalFormatting sqref="C27">
    <cfRule type="duplicateValues" dxfId="0" priority="28"/>
  </conditionalFormatting>
  <conditionalFormatting sqref="B28">
    <cfRule type="duplicateValues" dxfId="0" priority="14"/>
  </conditionalFormatting>
  <conditionalFormatting sqref="C28">
    <cfRule type="duplicateValues" dxfId="0" priority="13"/>
  </conditionalFormatting>
  <conditionalFormatting sqref="B39">
    <cfRule type="duplicateValues" dxfId="0" priority="16"/>
  </conditionalFormatting>
  <conditionalFormatting sqref="C39">
    <cfRule type="duplicateValues" dxfId="0" priority="15"/>
  </conditionalFormatting>
  <conditionalFormatting sqref="B50">
    <cfRule type="duplicateValues" dxfId="0" priority="20"/>
  </conditionalFormatting>
  <conditionalFormatting sqref="C50">
    <cfRule type="duplicateValues" dxfId="0" priority="19"/>
  </conditionalFormatting>
  <conditionalFormatting sqref="B10:B15">
    <cfRule type="duplicateValues" dxfId="0" priority="34"/>
  </conditionalFormatting>
  <conditionalFormatting sqref="B17:B27">
    <cfRule type="duplicateValues" dxfId="0" priority="31"/>
  </conditionalFormatting>
  <conditionalFormatting sqref="B29:B38">
    <cfRule type="duplicateValues" dxfId="0" priority="26"/>
  </conditionalFormatting>
  <conditionalFormatting sqref="B40:B47">
    <cfRule type="duplicateValues" dxfId="0" priority="24"/>
  </conditionalFormatting>
  <conditionalFormatting sqref="B48:B49">
    <cfRule type="duplicateValues" dxfId="0" priority="22"/>
  </conditionalFormatting>
  <conditionalFormatting sqref="B51:B54">
    <cfRule type="duplicateValues" dxfId="0" priority="18"/>
  </conditionalFormatting>
  <conditionalFormatting sqref="B55:B164">
    <cfRule type="duplicateValues" dxfId="0" priority="41"/>
  </conditionalFormatting>
  <conditionalFormatting sqref="C8:C9">
    <cfRule type="duplicateValues" dxfId="0" priority="36"/>
  </conditionalFormatting>
  <conditionalFormatting sqref="C10:C12">
    <cfRule type="duplicateValues" dxfId="0" priority="32"/>
  </conditionalFormatting>
  <conditionalFormatting sqref="C13:C15">
    <cfRule type="duplicateValues" dxfId="0" priority="33"/>
  </conditionalFormatting>
  <conditionalFormatting sqref="C17:C21">
    <cfRule type="duplicateValues" dxfId="0" priority="27"/>
  </conditionalFormatting>
  <conditionalFormatting sqref="C22:C24">
    <cfRule type="duplicateValues" dxfId="0" priority="29"/>
  </conditionalFormatting>
  <conditionalFormatting sqref="C25:C26">
    <cfRule type="duplicateValues" dxfId="0" priority="30"/>
  </conditionalFormatting>
  <conditionalFormatting sqref="C29:C38">
    <cfRule type="duplicateValues" dxfId="0" priority="25"/>
  </conditionalFormatting>
  <conditionalFormatting sqref="C40:C47">
    <cfRule type="duplicateValues" dxfId="0" priority="23"/>
  </conditionalFormatting>
  <conditionalFormatting sqref="C48:C49">
    <cfRule type="duplicateValues" dxfId="0" priority="21"/>
  </conditionalFormatting>
  <conditionalFormatting sqref="C51:C54">
    <cfRule type="duplicateValues" dxfId="0" priority="17"/>
  </conditionalFormatting>
  <conditionalFormatting sqref="C55:C164">
    <cfRule type="duplicateValues" dxfId="0" priority="40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85" zoomScaleNormal="85" workbookViewId="0">
      <pane xSplit="6" ySplit="4" topLeftCell="AS5" activePane="bottomRight" state="frozen"/>
      <selection/>
      <selection pane="topRight"/>
      <selection pane="bottomLeft"/>
      <selection pane="bottomRight" activeCell="BC15" sqref="BC15"/>
    </sheetView>
  </sheetViews>
  <sheetFormatPr defaultColWidth="12.7583333333333" defaultRowHeight="16.5"/>
  <cols>
    <col min="1" max="1" width="8.5" style="5" customWidth="1"/>
    <col min="2" max="2" width="16.5" style="6" customWidth="1"/>
    <col min="3" max="3" width="11.5" style="6" customWidth="1"/>
    <col min="4" max="4" width="11.125" style="110" customWidth="1"/>
    <col min="5" max="5" width="9.875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75" style="6" customWidth="1"/>
    <col min="10" max="10" width="11.875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75" style="6" customWidth="1"/>
    <col min="15" max="15" width="8.75833333333333" style="6" customWidth="1"/>
    <col min="16" max="16" width="7.875" style="6" customWidth="1"/>
    <col min="17" max="17" width="8.375" style="6" customWidth="1"/>
    <col min="18" max="18" width="7.875" style="6" customWidth="1"/>
    <col min="19" max="19" width="8.5" style="6" customWidth="1"/>
    <col min="20" max="20" width="36" style="112" customWidth="1"/>
    <col min="21" max="21" width="13.5" style="113" customWidth="1"/>
    <col min="22" max="28" width="10.125" style="6" customWidth="1"/>
    <col min="29" max="29" width="10.125" style="114" customWidth="1"/>
    <col min="30" max="32" width="10" style="6" customWidth="1"/>
    <col min="33" max="33" width="10.125" style="6" customWidth="1"/>
    <col min="34" max="34" width="11.375" style="6" customWidth="1"/>
    <col min="35" max="35" width="14.5" style="6" customWidth="1"/>
    <col min="36" max="36" width="15" style="6" customWidth="1"/>
    <col min="37" max="37" width="10" style="6" customWidth="1"/>
    <col min="38" max="38" width="9.625" style="6" customWidth="1"/>
    <col min="39" max="39" width="8.875" style="6" customWidth="1"/>
    <col min="40" max="40" width="9.5" style="6" customWidth="1"/>
    <col min="41" max="41" width="9.125" style="6" customWidth="1"/>
    <col min="42" max="42" width="12.125" style="6" customWidth="1"/>
    <col min="43" max="43" width="16" style="6" customWidth="1"/>
    <col min="44" max="44" width="20.2583333333333" style="6" customWidth="1"/>
    <col min="45" max="45" width="13.875" style="6" customWidth="1"/>
    <col min="46" max="46" width="14" style="6" customWidth="1"/>
    <col min="47" max="47" width="16.375" style="6" customWidth="1"/>
    <col min="48" max="48" width="10.375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2916666666667" style="6" customWidth="1"/>
    <col min="57" max="62" width="12.7583333333333" style="116" customWidth="1"/>
    <col min="63" max="16383" width="12.7583333333333" style="116" hidden="1" customWidth="1"/>
    <col min="16384" max="16384" width="12.7583333333333" style="116"/>
  </cols>
  <sheetData>
    <row r="1" s="6" customFormat="1" ht="38" customHeight="1" spans="1:56">
      <c r="A1" s="13" t="s">
        <v>218</v>
      </c>
      <c r="B1" s="14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160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18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23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28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 t="shared" ref="V4:BA4" si="0">SUBTOTAL(9,V5:V164)</f>
        <v>28753.3333333333</v>
      </c>
      <c r="W4" s="163">
        <f t="shared" si="0"/>
        <v>6500</v>
      </c>
      <c r="X4" s="163">
        <f t="shared" si="0"/>
        <v>6500</v>
      </c>
      <c r="Y4" s="163">
        <f t="shared" si="0"/>
        <v>3900</v>
      </c>
      <c r="Z4" s="163">
        <f t="shared" si="0"/>
        <v>2800</v>
      </c>
      <c r="AA4" s="163">
        <f t="shared" si="0"/>
        <v>2600</v>
      </c>
      <c r="AB4" s="163">
        <f t="shared" si="0"/>
        <v>4200</v>
      </c>
      <c r="AC4" s="163">
        <f t="shared" si="0"/>
        <v>0</v>
      </c>
      <c r="AD4" s="163">
        <f t="shared" si="0"/>
        <v>0</v>
      </c>
      <c r="AE4" s="163">
        <f t="shared" si="0"/>
        <v>0</v>
      </c>
      <c r="AF4" s="163">
        <f t="shared" si="0"/>
        <v>0</v>
      </c>
      <c r="AG4" s="163">
        <f t="shared" si="0"/>
        <v>0</v>
      </c>
      <c r="AH4" s="163">
        <f t="shared" si="0"/>
        <v>0</v>
      </c>
      <c r="AI4" s="163">
        <f t="shared" si="0"/>
        <v>0</v>
      </c>
      <c r="AJ4" s="163">
        <f t="shared" si="0"/>
        <v>720</v>
      </c>
      <c r="AK4" s="163">
        <f t="shared" si="0"/>
        <v>0</v>
      </c>
      <c r="AL4" s="163">
        <f t="shared" si="0"/>
        <v>0</v>
      </c>
      <c r="AM4" s="163">
        <f t="shared" si="0"/>
        <v>0</v>
      </c>
      <c r="AN4" s="163">
        <f t="shared" si="0"/>
        <v>0</v>
      </c>
      <c r="AO4" s="163">
        <f t="shared" si="0"/>
        <v>10</v>
      </c>
      <c r="AP4" s="163">
        <f t="shared" si="0"/>
        <v>0</v>
      </c>
      <c r="AQ4" s="163">
        <f t="shared" si="0"/>
        <v>0</v>
      </c>
      <c r="AR4" s="163">
        <f t="shared" si="0"/>
        <v>0</v>
      </c>
      <c r="AS4" s="163">
        <f t="shared" si="0"/>
        <v>0</v>
      </c>
      <c r="AT4" s="163">
        <f t="shared" si="0"/>
        <v>0</v>
      </c>
      <c r="AU4" s="163">
        <f t="shared" si="0"/>
        <v>55983.34</v>
      </c>
      <c r="AV4" s="163">
        <f t="shared" si="0"/>
        <v>549.9</v>
      </c>
      <c r="AW4" s="163">
        <f t="shared" si="0"/>
        <v>85</v>
      </c>
      <c r="AX4" s="163">
        <f t="shared" si="0"/>
        <v>0</v>
      </c>
      <c r="AY4" s="163">
        <f t="shared" si="0"/>
        <v>0</v>
      </c>
      <c r="AZ4" s="163">
        <f t="shared" si="0"/>
        <v>0</v>
      </c>
      <c r="BA4" s="163">
        <f t="shared" si="0"/>
        <v>55348.44</v>
      </c>
      <c r="BB4" s="163"/>
      <c r="BC4" s="177"/>
      <c r="BD4" s="163"/>
    </row>
    <row r="5" s="6" customFormat="1" ht="31" customHeight="1" spans="1:56">
      <c r="A5" s="186">
        <f t="shared" ref="A5:A17" si="1">ROW()-4</f>
        <v>1</v>
      </c>
      <c r="B5" s="34" t="s">
        <v>219</v>
      </c>
      <c r="C5" s="47" t="s">
        <v>104</v>
      </c>
      <c r="D5" s="374">
        <v>45492</v>
      </c>
      <c r="E5" s="215" t="s">
        <v>74</v>
      </c>
      <c r="F5" s="191">
        <f t="shared" ref="F5:F17" si="2">IF($C$2-D5+1&lt;$E$2,$C$2-D5+1,$E$2)</f>
        <v>30</v>
      </c>
      <c r="G5" s="192" t="s">
        <v>75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64">
        <f t="shared" ref="S5:S17" si="3">P5+Q5-R5</f>
        <v>0</v>
      </c>
      <c r="T5" s="170"/>
      <c r="U5" s="80" t="s">
        <v>80</v>
      </c>
      <c r="V5" s="167">
        <v>2500</v>
      </c>
      <c r="W5" s="168">
        <v>500</v>
      </c>
      <c r="X5" s="168">
        <v>500</v>
      </c>
      <c r="Y5" s="168">
        <v>300</v>
      </c>
      <c r="Z5" s="168">
        <v>400</v>
      </c>
      <c r="AA5" s="168">
        <v>200</v>
      </c>
      <c r="AB5" s="93">
        <v>600</v>
      </c>
      <c r="AC5" s="174">
        <f t="shared" ref="AC5:AC17" si="4">IF(G5="是",30,0)</f>
        <v>0</v>
      </c>
      <c r="AD5" s="93"/>
      <c r="AE5" s="93"/>
      <c r="AF5" s="93"/>
      <c r="AG5" s="93"/>
      <c r="AH5" s="93"/>
      <c r="AI5" s="93"/>
      <c r="AJ5" s="93">
        <v>720</v>
      </c>
      <c r="AK5" s="93"/>
      <c r="AL5" s="93"/>
      <c r="AM5" s="93"/>
      <c r="AN5" s="93"/>
      <c r="AO5" s="93">
        <v>10</v>
      </c>
      <c r="AP5" s="93"/>
      <c r="AQ5" s="93"/>
      <c r="AR5" s="93"/>
      <c r="AS5" s="175">
        <f t="shared" ref="AS5:AS17" si="5">IFERROR(U5/$E$2*2*H5+I5*2,0)</f>
        <v>0</v>
      </c>
      <c r="AT5" s="174">
        <f t="shared" ref="AT5:AT17" si="6">IFERROR(U5/$E$2*(J5+K5*0.2+L5+M5*0.5),0)</f>
        <v>0</v>
      </c>
      <c r="AU5" s="174">
        <f t="shared" ref="AU5:AU17" si="7">ROUND(SUM(V5:AP5)-SUM(AQ5:AT5),2)</f>
        <v>5730</v>
      </c>
      <c r="AV5" s="99">
        <v>549.9</v>
      </c>
      <c r="AW5" s="106">
        <v>85</v>
      </c>
      <c r="AX5" s="106"/>
      <c r="AY5" s="106"/>
      <c r="AZ5" s="106"/>
      <c r="BA5" s="174">
        <f t="shared" ref="BA5:BA17" si="8">ROUND(AU5-SUM(AV5:AZ5),2)</f>
        <v>5095.1</v>
      </c>
      <c r="BB5" s="178"/>
      <c r="BC5" s="180"/>
      <c r="BD5" s="163" t="str">
        <f t="shared" ref="BD5:BD17" si="9">IF(U5-SUM(V5:AB5)=0,"正确","错误")</f>
        <v>正确</v>
      </c>
    </row>
    <row r="6" s="6" customFormat="1" ht="33" customHeight="1" spans="1:56">
      <c r="A6" s="59">
        <f t="shared" si="1"/>
        <v>2</v>
      </c>
      <c r="B6" s="60" t="s">
        <v>220</v>
      </c>
      <c r="C6" s="47" t="s">
        <v>221</v>
      </c>
      <c r="D6" s="154">
        <v>45444</v>
      </c>
      <c r="E6" s="60" t="s">
        <v>74</v>
      </c>
      <c r="F6" s="125">
        <f t="shared" si="2"/>
        <v>30</v>
      </c>
      <c r="G6" s="57" t="s">
        <v>75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64">
        <f t="shared" si="3"/>
        <v>0</v>
      </c>
      <c r="T6" s="209" t="s">
        <v>222</v>
      </c>
      <c r="U6" s="87" t="s">
        <v>223</v>
      </c>
      <c r="V6" s="167">
        <v>1200</v>
      </c>
      <c r="W6" s="168">
        <v>500</v>
      </c>
      <c r="X6" s="168">
        <v>500</v>
      </c>
      <c r="Y6" s="168">
        <v>300</v>
      </c>
      <c r="Z6" s="168">
        <v>200</v>
      </c>
      <c r="AA6" s="168">
        <v>200</v>
      </c>
      <c r="AB6" s="93">
        <v>300</v>
      </c>
      <c r="AC6" s="174">
        <f t="shared" si="4"/>
        <v>0</v>
      </c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175">
        <f t="shared" si="5"/>
        <v>0</v>
      </c>
      <c r="AT6" s="174">
        <f t="shared" si="6"/>
        <v>0</v>
      </c>
      <c r="AU6" s="174">
        <f t="shared" si="7"/>
        <v>3200</v>
      </c>
      <c r="AV6" s="99"/>
      <c r="AW6" s="106"/>
      <c r="AX6" s="106"/>
      <c r="AY6" s="106"/>
      <c r="AZ6" s="106"/>
      <c r="BA6" s="174">
        <f t="shared" si="8"/>
        <v>3200</v>
      </c>
      <c r="BB6" s="178"/>
      <c r="BC6" s="180"/>
      <c r="BD6" s="163" t="str">
        <f t="shared" si="9"/>
        <v>正确</v>
      </c>
    </row>
    <row r="7" s="6" customFormat="1" ht="33" customHeight="1" spans="1:56">
      <c r="A7" s="59">
        <f t="shared" si="1"/>
        <v>3</v>
      </c>
      <c r="B7" s="48" t="s">
        <v>224</v>
      </c>
      <c r="C7" s="51" t="s">
        <v>221</v>
      </c>
      <c r="D7" s="52">
        <v>45456</v>
      </c>
      <c r="E7" s="48" t="s">
        <v>74</v>
      </c>
      <c r="F7" s="125">
        <f t="shared" si="2"/>
        <v>30</v>
      </c>
      <c r="G7" s="57" t="s">
        <v>75</v>
      </c>
      <c r="H7" s="126"/>
      <c r="I7" s="126"/>
      <c r="J7" s="126"/>
      <c r="K7" s="126"/>
      <c r="L7" s="126"/>
      <c r="M7" s="126"/>
      <c r="N7" s="126"/>
      <c r="O7" s="158"/>
      <c r="P7" s="126"/>
      <c r="Q7" s="126"/>
      <c r="R7" s="126"/>
      <c r="S7" s="164">
        <f t="shared" si="3"/>
        <v>0</v>
      </c>
      <c r="T7" s="209" t="s">
        <v>222</v>
      </c>
      <c r="U7" s="87" t="s">
        <v>223</v>
      </c>
      <c r="V7" s="167">
        <v>1200</v>
      </c>
      <c r="W7" s="168">
        <v>500</v>
      </c>
      <c r="X7" s="168">
        <v>500</v>
      </c>
      <c r="Y7" s="168">
        <v>300</v>
      </c>
      <c r="Z7" s="168">
        <v>200</v>
      </c>
      <c r="AA7" s="168">
        <v>200</v>
      </c>
      <c r="AB7" s="93">
        <v>300</v>
      </c>
      <c r="AC7" s="174">
        <f t="shared" si="4"/>
        <v>0</v>
      </c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175">
        <f t="shared" si="5"/>
        <v>0</v>
      </c>
      <c r="AT7" s="174">
        <f t="shared" si="6"/>
        <v>0</v>
      </c>
      <c r="AU7" s="174">
        <f t="shared" si="7"/>
        <v>3200</v>
      </c>
      <c r="AV7" s="99"/>
      <c r="AW7" s="106"/>
      <c r="AX7" s="106"/>
      <c r="AY7" s="106"/>
      <c r="AZ7" s="106"/>
      <c r="BA7" s="174">
        <f t="shared" si="8"/>
        <v>3200</v>
      </c>
      <c r="BB7" s="178"/>
      <c r="BC7" s="180"/>
      <c r="BD7" s="163" t="str">
        <f t="shared" si="9"/>
        <v>正确</v>
      </c>
    </row>
    <row r="8" s="6" customFormat="1" ht="33" customHeight="1" spans="1:56">
      <c r="A8" s="59">
        <f t="shared" si="1"/>
        <v>4</v>
      </c>
      <c r="B8" s="48" t="s">
        <v>225</v>
      </c>
      <c r="C8" s="51" t="s">
        <v>221</v>
      </c>
      <c r="D8" s="52">
        <v>45456</v>
      </c>
      <c r="E8" s="48" t="s">
        <v>74</v>
      </c>
      <c r="F8" s="125">
        <f t="shared" si="2"/>
        <v>30</v>
      </c>
      <c r="G8" s="57" t="s">
        <v>75</v>
      </c>
      <c r="H8" s="126"/>
      <c r="I8" s="126"/>
      <c r="J8" s="126"/>
      <c r="K8" s="126"/>
      <c r="L8" s="126"/>
      <c r="M8" s="126"/>
      <c r="N8" s="126"/>
      <c r="O8" s="157"/>
      <c r="P8" s="126"/>
      <c r="Q8" s="126"/>
      <c r="R8" s="126"/>
      <c r="S8" s="164">
        <f t="shared" si="3"/>
        <v>0</v>
      </c>
      <c r="T8" s="209" t="s">
        <v>222</v>
      </c>
      <c r="U8" s="80" t="s">
        <v>223</v>
      </c>
      <c r="V8" s="167">
        <v>1200</v>
      </c>
      <c r="W8" s="168">
        <v>500</v>
      </c>
      <c r="X8" s="168">
        <v>500</v>
      </c>
      <c r="Y8" s="168">
        <v>300</v>
      </c>
      <c r="Z8" s="168">
        <v>200</v>
      </c>
      <c r="AA8" s="168">
        <v>200</v>
      </c>
      <c r="AB8" s="93">
        <v>300</v>
      </c>
      <c r="AC8" s="174">
        <f t="shared" si="4"/>
        <v>0</v>
      </c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175">
        <f t="shared" si="5"/>
        <v>0</v>
      </c>
      <c r="AT8" s="174">
        <f t="shared" si="6"/>
        <v>0</v>
      </c>
      <c r="AU8" s="174">
        <f t="shared" si="7"/>
        <v>3200</v>
      </c>
      <c r="AV8" s="99"/>
      <c r="AW8" s="106"/>
      <c r="AX8" s="106"/>
      <c r="AY8" s="106"/>
      <c r="AZ8" s="106"/>
      <c r="BA8" s="174">
        <f t="shared" si="8"/>
        <v>3200</v>
      </c>
      <c r="BB8" s="178"/>
      <c r="BC8" s="180"/>
      <c r="BD8" s="163" t="str">
        <f t="shared" si="9"/>
        <v>正确</v>
      </c>
    </row>
    <row r="9" s="6" customFormat="1" ht="33" customHeight="1" spans="1:56">
      <c r="A9" s="59">
        <f t="shared" si="1"/>
        <v>5</v>
      </c>
      <c r="B9" s="148" t="s">
        <v>226</v>
      </c>
      <c r="C9" s="47" t="s">
        <v>227</v>
      </c>
      <c r="D9" s="154">
        <v>45466</v>
      </c>
      <c r="E9" s="60" t="s">
        <v>74</v>
      </c>
      <c r="F9" s="125">
        <f t="shared" si="2"/>
        <v>30</v>
      </c>
      <c r="G9" s="57" t="s">
        <v>75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64">
        <f t="shared" si="3"/>
        <v>0</v>
      </c>
      <c r="T9" s="209" t="s">
        <v>228</v>
      </c>
      <c r="U9" s="375" t="s">
        <v>93</v>
      </c>
      <c r="V9" s="167">
        <v>1500</v>
      </c>
      <c r="W9" s="168">
        <v>500</v>
      </c>
      <c r="X9" s="168">
        <v>500</v>
      </c>
      <c r="Y9" s="168">
        <v>300</v>
      </c>
      <c r="Z9" s="168">
        <v>200</v>
      </c>
      <c r="AA9" s="168">
        <v>200</v>
      </c>
      <c r="AB9" s="93">
        <v>300</v>
      </c>
      <c r="AC9" s="174">
        <f t="shared" si="4"/>
        <v>0</v>
      </c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175">
        <f t="shared" si="5"/>
        <v>0</v>
      </c>
      <c r="AT9" s="174">
        <f t="shared" si="6"/>
        <v>0</v>
      </c>
      <c r="AU9" s="174">
        <f t="shared" si="7"/>
        <v>3500</v>
      </c>
      <c r="AV9" s="99"/>
      <c r="AW9" s="106"/>
      <c r="AX9" s="106"/>
      <c r="AY9" s="106"/>
      <c r="AZ9" s="106"/>
      <c r="BA9" s="174">
        <f t="shared" si="8"/>
        <v>3500</v>
      </c>
      <c r="BB9" s="178"/>
      <c r="BC9" s="180"/>
      <c r="BD9" s="163" t="str">
        <f t="shared" si="9"/>
        <v>正确</v>
      </c>
    </row>
    <row r="10" s="6" customFormat="1" ht="33" customHeight="1" spans="1:56">
      <c r="A10" s="59">
        <f t="shared" si="1"/>
        <v>6</v>
      </c>
      <c r="B10" s="151" t="s">
        <v>229</v>
      </c>
      <c r="C10" s="51" t="s">
        <v>230</v>
      </c>
      <c r="D10" s="52">
        <v>45464</v>
      </c>
      <c r="E10" s="48" t="s">
        <v>74</v>
      </c>
      <c r="F10" s="125">
        <f t="shared" si="2"/>
        <v>30</v>
      </c>
      <c r="G10" s="57" t="s">
        <v>75</v>
      </c>
      <c r="H10" s="126"/>
      <c r="I10" s="126"/>
      <c r="J10" s="126"/>
      <c r="K10" s="126"/>
      <c r="L10" s="126"/>
      <c r="M10" s="126"/>
      <c r="N10" s="126"/>
      <c r="O10" s="156"/>
      <c r="P10" s="126"/>
      <c r="Q10" s="126"/>
      <c r="R10" s="126"/>
      <c r="S10" s="164">
        <f t="shared" si="3"/>
        <v>0</v>
      </c>
      <c r="T10" s="209" t="s">
        <v>228</v>
      </c>
      <c r="U10" s="87" t="s">
        <v>93</v>
      </c>
      <c r="V10" s="167">
        <v>1500</v>
      </c>
      <c r="W10" s="168">
        <v>500</v>
      </c>
      <c r="X10" s="168">
        <v>500</v>
      </c>
      <c r="Y10" s="168">
        <v>300</v>
      </c>
      <c r="Z10" s="168">
        <v>200</v>
      </c>
      <c r="AA10" s="168">
        <v>200</v>
      </c>
      <c r="AB10" s="93">
        <v>300</v>
      </c>
      <c r="AC10" s="174">
        <f t="shared" si="4"/>
        <v>0</v>
      </c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175">
        <f t="shared" si="5"/>
        <v>0</v>
      </c>
      <c r="AT10" s="174">
        <f t="shared" si="6"/>
        <v>0</v>
      </c>
      <c r="AU10" s="174">
        <f t="shared" si="7"/>
        <v>3500</v>
      </c>
      <c r="AV10" s="99"/>
      <c r="AW10" s="106"/>
      <c r="AX10" s="106"/>
      <c r="AY10" s="106"/>
      <c r="AZ10" s="106"/>
      <c r="BA10" s="174">
        <f t="shared" si="8"/>
        <v>3500</v>
      </c>
      <c r="BB10" s="178"/>
      <c r="BC10" s="180"/>
      <c r="BD10" s="163" t="str">
        <f t="shared" si="9"/>
        <v>正确</v>
      </c>
    </row>
    <row r="11" s="6" customFormat="1" ht="33" customHeight="1" spans="1:56">
      <c r="A11" s="59">
        <f t="shared" si="1"/>
        <v>7</v>
      </c>
      <c r="B11" s="60" t="s">
        <v>231</v>
      </c>
      <c r="C11" s="47" t="s">
        <v>221</v>
      </c>
      <c r="D11" s="154">
        <v>45463</v>
      </c>
      <c r="E11" s="60" t="s">
        <v>74</v>
      </c>
      <c r="F11" s="125">
        <f t="shared" si="2"/>
        <v>30</v>
      </c>
      <c r="G11" s="57" t="s">
        <v>75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64">
        <f t="shared" si="3"/>
        <v>0</v>
      </c>
      <c r="T11" s="209" t="s">
        <v>232</v>
      </c>
      <c r="U11" s="87" t="s">
        <v>233</v>
      </c>
      <c r="V11" s="167">
        <v>1000</v>
      </c>
      <c r="W11" s="168">
        <v>500</v>
      </c>
      <c r="X11" s="168">
        <v>500</v>
      </c>
      <c r="Y11" s="168">
        <v>300</v>
      </c>
      <c r="Z11" s="168">
        <v>200</v>
      </c>
      <c r="AA11" s="168">
        <v>200</v>
      </c>
      <c r="AB11" s="93">
        <v>300</v>
      </c>
      <c r="AC11" s="174">
        <f t="shared" si="4"/>
        <v>0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175">
        <f t="shared" si="5"/>
        <v>0</v>
      </c>
      <c r="AT11" s="174">
        <f t="shared" si="6"/>
        <v>0</v>
      </c>
      <c r="AU11" s="174">
        <f t="shared" si="7"/>
        <v>3000</v>
      </c>
      <c r="AV11" s="99"/>
      <c r="AW11" s="106"/>
      <c r="AX11" s="106"/>
      <c r="AY11" s="106"/>
      <c r="AZ11" s="106"/>
      <c r="BA11" s="174">
        <f t="shared" si="8"/>
        <v>3000</v>
      </c>
      <c r="BB11" s="178"/>
      <c r="BC11" s="180"/>
      <c r="BD11" s="163" t="str">
        <f t="shared" si="9"/>
        <v>正确</v>
      </c>
    </row>
    <row r="12" s="6" customFormat="1" ht="33" customHeight="1" spans="1:56">
      <c r="A12" s="59">
        <f t="shared" si="1"/>
        <v>8</v>
      </c>
      <c r="B12" s="60" t="s">
        <v>234</v>
      </c>
      <c r="C12" s="47" t="s">
        <v>221</v>
      </c>
      <c r="D12" s="154">
        <v>45466</v>
      </c>
      <c r="E12" s="60" t="s">
        <v>74</v>
      </c>
      <c r="F12" s="125">
        <f t="shared" si="2"/>
        <v>30</v>
      </c>
      <c r="G12" s="57" t="s">
        <v>75</v>
      </c>
      <c r="H12" s="126"/>
      <c r="I12" s="126"/>
      <c r="J12" s="126"/>
      <c r="K12" s="126"/>
      <c r="L12" s="126"/>
      <c r="M12" s="126"/>
      <c r="N12" s="126">
        <v>30</v>
      </c>
      <c r="O12" s="126"/>
      <c r="P12" s="126"/>
      <c r="Q12" s="126"/>
      <c r="R12" s="126"/>
      <c r="S12" s="164">
        <f t="shared" si="3"/>
        <v>0</v>
      </c>
      <c r="T12" s="376" t="s">
        <v>235</v>
      </c>
      <c r="U12" s="80" t="s">
        <v>236</v>
      </c>
      <c r="V12" s="167">
        <v>800</v>
      </c>
      <c r="W12" s="168">
        <v>500</v>
      </c>
      <c r="X12" s="168">
        <v>500</v>
      </c>
      <c r="Y12" s="168">
        <v>300</v>
      </c>
      <c r="Z12" s="168">
        <v>200</v>
      </c>
      <c r="AA12" s="168">
        <v>200</v>
      </c>
      <c r="AB12" s="93">
        <v>300</v>
      </c>
      <c r="AC12" s="174">
        <f t="shared" si="4"/>
        <v>0</v>
      </c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175">
        <f t="shared" si="5"/>
        <v>0</v>
      </c>
      <c r="AT12" s="174">
        <f t="shared" si="6"/>
        <v>0</v>
      </c>
      <c r="AU12" s="174">
        <f t="shared" si="7"/>
        <v>2800</v>
      </c>
      <c r="AV12" s="99"/>
      <c r="AW12" s="106"/>
      <c r="AX12" s="106"/>
      <c r="AY12" s="106"/>
      <c r="AZ12" s="106"/>
      <c r="BA12" s="174">
        <f t="shared" si="8"/>
        <v>2800</v>
      </c>
      <c r="BB12" s="178"/>
      <c r="BC12" s="180" t="s">
        <v>237</v>
      </c>
      <c r="BD12" s="163" t="str">
        <f t="shared" si="9"/>
        <v>正确</v>
      </c>
    </row>
    <row r="13" s="6" customFormat="1" ht="33" customHeight="1" spans="1:56">
      <c r="A13" s="59">
        <f t="shared" si="1"/>
        <v>9</v>
      </c>
      <c r="B13" s="148" t="s">
        <v>238</v>
      </c>
      <c r="C13" s="47" t="s">
        <v>227</v>
      </c>
      <c r="D13" s="154">
        <v>45467</v>
      </c>
      <c r="E13" s="60" t="s">
        <v>74</v>
      </c>
      <c r="F13" s="125">
        <f t="shared" si="2"/>
        <v>30</v>
      </c>
      <c r="G13" s="57" t="s">
        <v>75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64">
        <f t="shared" si="3"/>
        <v>0</v>
      </c>
      <c r="T13" s="209" t="s">
        <v>228</v>
      </c>
      <c r="U13" s="87" t="s">
        <v>93</v>
      </c>
      <c r="V13" s="167">
        <v>1500</v>
      </c>
      <c r="W13" s="168">
        <v>500</v>
      </c>
      <c r="X13" s="168">
        <v>500</v>
      </c>
      <c r="Y13" s="168">
        <v>300</v>
      </c>
      <c r="Z13" s="168">
        <v>200</v>
      </c>
      <c r="AA13" s="168">
        <v>200</v>
      </c>
      <c r="AB13" s="93">
        <v>300</v>
      </c>
      <c r="AC13" s="174">
        <f t="shared" si="4"/>
        <v>0</v>
      </c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175">
        <f t="shared" si="5"/>
        <v>0</v>
      </c>
      <c r="AT13" s="174">
        <f t="shared" si="6"/>
        <v>0</v>
      </c>
      <c r="AU13" s="174">
        <f t="shared" si="7"/>
        <v>3500</v>
      </c>
      <c r="AV13" s="99"/>
      <c r="AW13" s="106"/>
      <c r="AX13" s="106"/>
      <c r="AY13" s="106"/>
      <c r="AZ13" s="106"/>
      <c r="BA13" s="174">
        <f t="shared" si="8"/>
        <v>3500</v>
      </c>
      <c r="BB13" s="178"/>
      <c r="BC13" s="180"/>
      <c r="BD13" s="163" t="str">
        <f t="shared" si="9"/>
        <v>正确</v>
      </c>
    </row>
    <row r="14" s="6" customFormat="1" ht="31" customHeight="1" spans="1:56">
      <c r="A14" s="59">
        <f t="shared" si="1"/>
        <v>10</v>
      </c>
      <c r="B14" s="48" t="s">
        <v>239</v>
      </c>
      <c r="C14" s="51" t="s">
        <v>240</v>
      </c>
      <c r="D14" s="52">
        <v>45736</v>
      </c>
      <c r="E14" s="48" t="s">
        <v>74</v>
      </c>
      <c r="F14" s="125">
        <f t="shared" si="2"/>
        <v>30</v>
      </c>
      <c r="G14" s="57" t="s">
        <v>75</v>
      </c>
      <c r="H14" s="126"/>
      <c r="I14" s="126"/>
      <c r="J14" s="126"/>
      <c r="K14" s="126"/>
      <c r="L14" s="126"/>
      <c r="M14" s="126"/>
      <c r="N14" s="126"/>
      <c r="O14" s="208"/>
      <c r="P14" s="126"/>
      <c r="Q14" s="126"/>
      <c r="R14" s="126"/>
      <c r="S14" s="164">
        <f t="shared" si="3"/>
        <v>0</v>
      </c>
      <c r="T14" s="170"/>
      <c r="U14" s="80" t="s">
        <v>93</v>
      </c>
      <c r="V14" s="167">
        <v>1500</v>
      </c>
      <c r="W14" s="168">
        <v>500</v>
      </c>
      <c r="X14" s="168">
        <v>500</v>
      </c>
      <c r="Y14" s="168">
        <v>300</v>
      </c>
      <c r="Z14" s="168">
        <v>200</v>
      </c>
      <c r="AA14" s="168">
        <v>200</v>
      </c>
      <c r="AB14" s="93">
        <v>300</v>
      </c>
      <c r="AC14" s="174">
        <f t="shared" si="4"/>
        <v>0</v>
      </c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175">
        <f t="shared" si="5"/>
        <v>0</v>
      </c>
      <c r="AT14" s="174">
        <f t="shared" si="6"/>
        <v>0</v>
      </c>
      <c r="AU14" s="174">
        <f t="shared" si="7"/>
        <v>3500</v>
      </c>
      <c r="AV14" s="99"/>
      <c r="AW14" s="106"/>
      <c r="AX14" s="106"/>
      <c r="AY14" s="106"/>
      <c r="AZ14" s="106"/>
      <c r="BA14" s="174">
        <f t="shared" si="8"/>
        <v>3500</v>
      </c>
      <c r="BB14" s="178"/>
      <c r="BC14" s="180"/>
      <c r="BD14" s="163" t="str">
        <f t="shared" si="9"/>
        <v>正确</v>
      </c>
    </row>
    <row r="15" s="6" customFormat="1" ht="33" customHeight="1" spans="1:56">
      <c r="A15" s="59">
        <f t="shared" si="1"/>
        <v>11</v>
      </c>
      <c r="B15" s="148" t="s">
        <v>241</v>
      </c>
      <c r="C15" s="47" t="s">
        <v>242</v>
      </c>
      <c r="D15" s="154">
        <v>45465</v>
      </c>
      <c r="E15" s="60" t="s">
        <v>74</v>
      </c>
      <c r="F15" s="125">
        <f t="shared" si="2"/>
        <v>30</v>
      </c>
      <c r="G15" s="57" t="s">
        <v>75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64">
        <f t="shared" si="3"/>
        <v>0</v>
      </c>
      <c r="T15" s="209" t="s">
        <v>228</v>
      </c>
      <c r="U15" s="87" t="s">
        <v>93</v>
      </c>
      <c r="V15" s="167">
        <v>1500</v>
      </c>
      <c r="W15" s="168">
        <v>500</v>
      </c>
      <c r="X15" s="168">
        <v>500</v>
      </c>
      <c r="Y15" s="168">
        <v>300</v>
      </c>
      <c r="Z15" s="168">
        <v>200</v>
      </c>
      <c r="AA15" s="168">
        <v>200</v>
      </c>
      <c r="AB15" s="93">
        <v>300</v>
      </c>
      <c r="AC15" s="174">
        <f t="shared" si="4"/>
        <v>0</v>
      </c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175">
        <f t="shared" si="5"/>
        <v>0</v>
      </c>
      <c r="AT15" s="174">
        <f t="shared" si="6"/>
        <v>0</v>
      </c>
      <c r="AU15" s="174">
        <f t="shared" si="7"/>
        <v>3500</v>
      </c>
      <c r="AV15" s="99"/>
      <c r="AW15" s="106"/>
      <c r="AX15" s="106"/>
      <c r="AY15" s="106"/>
      <c r="AZ15" s="106"/>
      <c r="BA15" s="174">
        <f t="shared" si="8"/>
        <v>3500</v>
      </c>
      <c r="BB15" s="178"/>
      <c r="BC15" s="180"/>
      <c r="BD15" s="163" t="str">
        <f t="shared" si="9"/>
        <v>正确</v>
      </c>
    </row>
    <row r="16" s="6" customFormat="1" ht="33" customHeight="1" spans="1:56">
      <c r="A16" s="59">
        <f t="shared" si="1"/>
        <v>12</v>
      </c>
      <c r="B16" s="60" t="s">
        <v>243</v>
      </c>
      <c r="C16" s="47" t="s">
        <v>221</v>
      </c>
      <c r="D16" s="154">
        <v>45722</v>
      </c>
      <c r="E16" s="60" t="s">
        <v>74</v>
      </c>
      <c r="F16" s="125">
        <f t="shared" si="2"/>
        <v>30</v>
      </c>
      <c r="G16" s="57" t="s">
        <v>75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64">
        <f t="shared" si="3"/>
        <v>0</v>
      </c>
      <c r="T16" s="209" t="s">
        <v>222</v>
      </c>
      <c r="U16" s="87" t="s">
        <v>223</v>
      </c>
      <c r="V16" s="167">
        <v>1200</v>
      </c>
      <c r="W16" s="168">
        <v>500</v>
      </c>
      <c r="X16" s="168">
        <v>500</v>
      </c>
      <c r="Y16" s="168">
        <v>300</v>
      </c>
      <c r="Z16" s="168">
        <v>200</v>
      </c>
      <c r="AA16" s="168">
        <v>200</v>
      </c>
      <c r="AB16" s="93">
        <v>300</v>
      </c>
      <c r="AC16" s="174">
        <f t="shared" si="4"/>
        <v>0</v>
      </c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175">
        <f t="shared" si="5"/>
        <v>0</v>
      </c>
      <c r="AT16" s="174">
        <f t="shared" si="6"/>
        <v>0</v>
      </c>
      <c r="AU16" s="174">
        <f t="shared" si="7"/>
        <v>3200</v>
      </c>
      <c r="AV16" s="99"/>
      <c r="AW16" s="106"/>
      <c r="AX16" s="106"/>
      <c r="AY16" s="106"/>
      <c r="AZ16" s="106"/>
      <c r="BA16" s="174">
        <f t="shared" si="8"/>
        <v>3200</v>
      </c>
      <c r="BB16" s="178"/>
      <c r="BC16" s="180"/>
      <c r="BD16" s="163" t="str">
        <f t="shared" si="9"/>
        <v>正确</v>
      </c>
    </row>
    <row r="17" s="6" customFormat="1" ht="33" customHeight="1" spans="1:56">
      <c r="A17" s="59">
        <f t="shared" si="1"/>
        <v>13</v>
      </c>
      <c r="B17" s="151" t="s">
        <v>244</v>
      </c>
      <c r="C17" s="51" t="s">
        <v>227</v>
      </c>
      <c r="D17" s="52">
        <v>45466</v>
      </c>
      <c r="E17" s="48" t="s">
        <v>74</v>
      </c>
      <c r="F17" s="125">
        <f t="shared" si="2"/>
        <v>30</v>
      </c>
      <c r="G17" s="57" t="s">
        <v>75</v>
      </c>
      <c r="H17" s="126"/>
      <c r="I17" s="126"/>
      <c r="J17" s="126"/>
      <c r="L17" s="126"/>
      <c r="M17" s="126"/>
      <c r="N17" s="126"/>
      <c r="O17" s="158"/>
      <c r="P17" s="126"/>
      <c r="Q17" s="126"/>
      <c r="R17" s="126"/>
      <c r="S17" s="164">
        <f t="shared" si="3"/>
        <v>0</v>
      </c>
      <c r="T17" s="209" t="s">
        <v>228</v>
      </c>
      <c r="U17" s="87" t="s">
        <v>93</v>
      </c>
      <c r="V17" s="167">
        <v>1500</v>
      </c>
      <c r="W17" s="168">
        <v>500</v>
      </c>
      <c r="X17" s="168">
        <v>500</v>
      </c>
      <c r="Y17" s="168">
        <v>300</v>
      </c>
      <c r="Z17" s="168">
        <v>200</v>
      </c>
      <c r="AA17" s="168">
        <v>200</v>
      </c>
      <c r="AB17" s="93">
        <v>300</v>
      </c>
      <c r="AC17" s="174">
        <f t="shared" si="4"/>
        <v>0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175">
        <f t="shared" si="5"/>
        <v>0</v>
      </c>
      <c r="AT17" s="174">
        <f t="shared" si="6"/>
        <v>0</v>
      </c>
      <c r="AU17" s="174">
        <f t="shared" si="7"/>
        <v>3500</v>
      </c>
      <c r="AV17" s="99"/>
      <c r="AW17" s="106"/>
      <c r="AX17" s="106"/>
      <c r="AY17" s="106"/>
      <c r="AZ17" s="106"/>
      <c r="BA17" s="174">
        <f t="shared" si="8"/>
        <v>3500</v>
      </c>
      <c r="BB17" s="178"/>
      <c r="BC17" s="180"/>
      <c r="BD17" s="163" t="str">
        <f t="shared" si="9"/>
        <v>正确</v>
      </c>
    </row>
    <row r="18" s="6" customFormat="1" ht="33" customHeight="1" spans="1:56">
      <c r="A18" s="59">
        <f t="shared" ref="A18:A68" si="10">ROW()-4</f>
        <v>14</v>
      </c>
      <c r="B18" s="212" t="s">
        <v>245</v>
      </c>
      <c r="C18" s="47" t="s">
        <v>221</v>
      </c>
      <c r="D18" s="61">
        <v>45819</v>
      </c>
      <c r="E18" s="212" t="s">
        <v>74</v>
      </c>
      <c r="F18" s="125">
        <f t="shared" ref="F18:F68" si="11">IF($C$2-D18+1&lt;$E$2,$C$2-D18+1,$E$2)</f>
        <v>20</v>
      </c>
      <c r="G18" s="57" t="s">
        <v>75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64">
        <f t="shared" ref="S18:S68" si="12">P18+Q18-R18</f>
        <v>0</v>
      </c>
      <c r="T18" s="170"/>
      <c r="U18" s="80" t="s">
        <v>223</v>
      </c>
      <c r="V18" s="167">
        <f>U18/E2*F18</f>
        <v>2133.33333333333</v>
      </c>
      <c r="W18" s="168"/>
      <c r="X18" s="168"/>
      <c r="Y18" s="168"/>
      <c r="Z18" s="168"/>
      <c r="AA18" s="168"/>
      <c r="AB18" s="93"/>
      <c r="AC18" s="174">
        <f t="shared" ref="AC18:AC68" si="13">IF(G18="是",30,0)</f>
        <v>0</v>
      </c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175">
        <f t="shared" ref="AS18:AS68" si="14">IFERROR(U18/$E$2*2*H18+I18*2,0)</f>
        <v>0</v>
      </c>
      <c r="AT18" s="174">
        <f t="shared" ref="AT18:AT68" si="15">IFERROR(U18/$E$2*(J18+K18*0.2+L18+M18*0.5),0)</f>
        <v>0</v>
      </c>
      <c r="AU18" s="174">
        <f t="shared" ref="AU18:AU68" si="16">ROUND(SUM(V18:AP18)-SUM(AQ18:AT18),2)</f>
        <v>2133.33</v>
      </c>
      <c r="AV18" s="99"/>
      <c r="AW18" s="106"/>
      <c r="AX18" s="106"/>
      <c r="AY18" s="106"/>
      <c r="AZ18" s="106"/>
      <c r="BA18" s="174">
        <f t="shared" ref="BA18:BA68" si="17">ROUND(AU18-SUM(AV18:AZ18),2)</f>
        <v>2133.33</v>
      </c>
      <c r="BB18" s="178"/>
      <c r="BC18" s="180"/>
      <c r="BD18" s="163" t="str">
        <f t="shared" ref="BD18:BD68" si="18">IF(U18-SUM(V18:AB18)=0,"正确","错误")</f>
        <v>错误</v>
      </c>
    </row>
    <row r="19" s="6" customFormat="1" ht="33" customHeight="1" spans="1:56">
      <c r="A19" s="59">
        <f t="shared" si="10"/>
        <v>15</v>
      </c>
      <c r="B19" s="212" t="s">
        <v>246</v>
      </c>
      <c r="C19" s="47" t="s">
        <v>221</v>
      </c>
      <c r="D19" s="61">
        <v>45815</v>
      </c>
      <c r="E19" s="212" t="s">
        <v>74</v>
      </c>
      <c r="F19" s="125">
        <f t="shared" si="11"/>
        <v>24</v>
      </c>
      <c r="G19" s="57" t="s">
        <v>75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64">
        <f t="shared" si="12"/>
        <v>0</v>
      </c>
      <c r="T19" s="170"/>
      <c r="U19" s="80" t="s">
        <v>223</v>
      </c>
      <c r="V19" s="167">
        <f>U19/E2*F19</f>
        <v>2560</v>
      </c>
      <c r="W19" s="168"/>
      <c r="X19" s="168"/>
      <c r="Y19" s="168"/>
      <c r="Z19" s="168"/>
      <c r="AA19" s="168"/>
      <c r="AB19" s="93"/>
      <c r="AC19" s="174">
        <f t="shared" si="13"/>
        <v>0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175">
        <f t="shared" si="14"/>
        <v>0</v>
      </c>
      <c r="AT19" s="174">
        <f t="shared" si="15"/>
        <v>0</v>
      </c>
      <c r="AU19" s="174">
        <f t="shared" si="16"/>
        <v>2560</v>
      </c>
      <c r="AV19" s="99"/>
      <c r="AW19" s="106"/>
      <c r="AX19" s="106"/>
      <c r="AY19" s="106"/>
      <c r="AZ19" s="106"/>
      <c r="BA19" s="174">
        <f t="shared" si="17"/>
        <v>2560</v>
      </c>
      <c r="BB19" s="178"/>
      <c r="BC19" s="180"/>
      <c r="BD19" s="163" t="str">
        <f t="shared" si="18"/>
        <v>错误</v>
      </c>
    </row>
    <row r="20" s="6" customFormat="1" ht="33" customHeight="1" spans="1:56">
      <c r="A20" s="59">
        <f t="shared" si="10"/>
        <v>16</v>
      </c>
      <c r="B20" s="212" t="s">
        <v>247</v>
      </c>
      <c r="C20" s="47" t="s">
        <v>221</v>
      </c>
      <c r="D20" s="61">
        <v>45817</v>
      </c>
      <c r="E20" s="212" t="s">
        <v>74</v>
      </c>
      <c r="F20" s="125">
        <f t="shared" si="11"/>
        <v>22</v>
      </c>
      <c r="G20" s="57" t="s">
        <v>75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64">
        <f t="shared" si="12"/>
        <v>0</v>
      </c>
      <c r="T20" s="170"/>
      <c r="U20" s="80" t="s">
        <v>223</v>
      </c>
      <c r="V20" s="167">
        <f>SUM(U20/30*F20)</f>
        <v>2346.66666666667</v>
      </c>
      <c r="W20" s="168"/>
      <c r="X20" s="168"/>
      <c r="Y20" s="168"/>
      <c r="Z20" s="168"/>
      <c r="AA20" s="168"/>
      <c r="AB20" s="93"/>
      <c r="AC20" s="174">
        <f t="shared" si="13"/>
        <v>0</v>
      </c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175">
        <f t="shared" si="14"/>
        <v>0</v>
      </c>
      <c r="AT20" s="174">
        <f t="shared" si="15"/>
        <v>0</v>
      </c>
      <c r="AU20" s="174">
        <f t="shared" si="16"/>
        <v>2346.67</v>
      </c>
      <c r="AV20" s="99"/>
      <c r="AW20" s="106"/>
      <c r="AX20" s="106"/>
      <c r="AY20" s="106"/>
      <c r="AZ20" s="106"/>
      <c r="BA20" s="174">
        <f t="shared" si="17"/>
        <v>2346.67</v>
      </c>
      <c r="BB20" s="178"/>
      <c r="BC20" s="180"/>
      <c r="BD20" s="163" t="str">
        <f t="shared" si="18"/>
        <v>错误</v>
      </c>
    </row>
    <row r="21" s="6" customFormat="1" ht="33" customHeight="1" spans="1:56">
      <c r="A21" s="59">
        <f t="shared" si="10"/>
        <v>17</v>
      </c>
      <c r="B21" s="212" t="s">
        <v>248</v>
      </c>
      <c r="C21" s="47" t="s">
        <v>221</v>
      </c>
      <c r="D21" s="61">
        <v>45821</v>
      </c>
      <c r="E21" s="212" t="s">
        <v>74</v>
      </c>
      <c r="F21" s="125">
        <f t="shared" si="11"/>
        <v>18</v>
      </c>
      <c r="G21" s="57" t="s">
        <v>75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64">
        <f t="shared" si="12"/>
        <v>0</v>
      </c>
      <c r="T21" s="170"/>
      <c r="U21" s="80" t="s">
        <v>233</v>
      </c>
      <c r="V21" s="167">
        <f>U21/E2*F21</f>
        <v>1800</v>
      </c>
      <c r="W21" s="168"/>
      <c r="X21" s="168"/>
      <c r="Y21" s="168"/>
      <c r="Z21" s="168"/>
      <c r="AA21" s="168"/>
      <c r="AB21" s="93"/>
      <c r="AC21" s="174">
        <f t="shared" si="13"/>
        <v>0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175">
        <f t="shared" si="14"/>
        <v>0</v>
      </c>
      <c r="AT21" s="174">
        <f t="shared" si="15"/>
        <v>0</v>
      </c>
      <c r="AU21" s="174">
        <f t="shared" si="16"/>
        <v>1800</v>
      </c>
      <c r="AV21" s="99"/>
      <c r="AW21" s="106"/>
      <c r="AX21" s="106"/>
      <c r="AY21" s="106"/>
      <c r="AZ21" s="106"/>
      <c r="BA21" s="174">
        <f t="shared" si="17"/>
        <v>1800</v>
      </c>
      <c r="BB21" s="178"/>
      <c r="BC21" s="180"/>
      <c r="BD21" s="163" t="str">
        <f t="shared" si="18"/>
        <v>错误</v>
      </c>
    </row>
    <row r="22" s="6" customFormat="1" ht="33" customHeight="1" spans="1:56">
      <c r="A22" s="59">
        <f t="shared" si="10"/>
        <v>18</v>
      </c>
      <c r="B22" s="212" t="s">
        <v>249</v>
      </c>
      <c r="C22" s="47" t="s">
        <v>221</v>
      </c>
      <c r="D22" s="61">
        <v>45823</v>
      </c>
      <c r="E22" s="212" t="s">
        <v>74</v>
      </c>
      <c r="F22" s="125">
        <f t="shared" si="11"/>
        <v>16</v>
      </c>
      <c r="G22" s="57" t="s">
        <v>75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64">
        <f t="shared" si="12"/>
        <v>0</v>
      </c>
      <c r="T22" s="170"/>
      <c r="U22" s="80" t="s">
        <v>223</v>
      </c>
      <c r="V22" s="167">
        <f>U22/E2*F22</f>
        <v>1706.66666666667</v>
      </c>
      <c r="W22" s="168"/>
      <c r="X22" s="168"/>
      <c r="Y22" s="168"/>
      <c r="Z22" s="168"/>
      <c r="AA22" s="168"/>
      <c r="AB22" s="93"/>
      <c r="AC22" s="174">
        <f t="shared" si="13"/>
        <v>0</v>
      </c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175">
        <f t="shared" si="14"/>
        <v>0</v>
      </c>
      <c r="AT22" s="174">
        <f t="shared" si="15"/>
        <v>0</v>
      </c>
      <c r="AU22" s="174">
        <f t="shared" si="16"/>
        <v>1706.67</v>
      </c>
      <c r="AV22" s="99"/>
      <c r="AW22" s="106"/>
      <c r="AX22" s="106"/>
      <c r="AY22" s="106"/>
      <c r="AZ22" s="106"/>
      <c r="BA22" s="174">
        <f t="shared" si="17"/>
        <v>1706.67</v>
      </c>
      <c r="BB22" s="178"/>
      <c r="BC22" s="180"/>
      <c r="BD22" s="163" t="str">
        <f t="shared" si="18"/>
        <v>错误</v>
      </c>
    </row>
    <row r="23" s="6" customFormat="1" ht="33" customHeight="1" spans="1:56">
      <c r="A23" s="59">
        <f t="shared" si="10"/>
        <v>19</v>
      </c>
      <c r="B23" s="212" t="s">
        <v>250</v>
      </c>
      <c r="C23" s="47" t="s">
        <v>251</v>
      </c>
      <c r="D23" s="61">
        <v>45838</v>
      </c>
      <c r="E23" s="212" t="s">
        <v>92</v>
      </c>
      <c r="F23" s="125">
        <f t="shared" si="11"/>
        <v>1</v>
      </c>
      <c r="G23" s="57" t="s">
        <v>75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64">
        <f t="shared" si="12"/>
        <v>0</v>
      </c>
      <c r="T23" s="170"/>
      <c r="U23" s="80" t="s">
        <v>223</v>
      </c>
      <c r="V23" s="167">
        <f>U23/E2*F23</f>
        <v>106.666666666667</v>
      </c>
      <c r="W23" s="168"/>
      <c r="X23" s="168"/>
      <c r="Y23" s="168"/>
      <c r="Z23" s="168"/>
      <c r="AA23" s="168"/>
      <c r="AB23" s="93"/>
      <c r="AC23" s="174">
        <f t="shared" si="13"/>
        <v>0</v>
      </c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175">
        <f t="shared" si="14"/>
        <v>0</v>
      </c>
      <c r="AT23" s="174">
        <f t="shared" si="15"/>
        <v>0</v>
      </c>
      <c r="AU23" s="174">
        <f t="shared" si="16"/>
        <v>106.67</v>
      </c>
      <c r="AV23" s="99"/>
      <c r="AW23" s="106"/>
      <c r="AX23" s="106"/>
      <c r="AY23" s="106"/>
      <c r="AZ23" s="106"/>
      <c r="BA23" s="174">
        <f t="shared" si="17"/>
        <v>106.67</v>
      </c>
      <c r="BB23" s="178"/>
      <c r="BC23" s="180"/>
      <c r="BD23" s="163" t="str">
        <f t="shared" si="18"/>
        <v>错误</v>
      </c>
    </row>
    <row r="24" s="6" customFormat="1" ht="33" customHeight="1" spans="1:56">
      <c r="A24" s="59">
        <f t="shared" si="10"/>
        <v>20</v>
      </c>
      <c r="B24" s="60"/>
      <c r="C24" s="47"/>
      <c r="D24" s="154"/>
      <c r="E24" s="60"/>
      <c r="F24" s="125">
        <f t="shared" si="11"/>
        <v>30</v>
      </c>
      <c r="G24" s="57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64">
        <f t="shared" si="12"/>
        <v>0</v>
      </c>
      <c r="T24" s="170"/>
      <c r="U24" s="80"/>
      <c r="V24" s="167"/>
      <c r="W24" s="168"/>
      <c r="X24" s="168"/>
      <c r="Y24" s="168"/>
      <c r="Z24" s="168"/>
      <c r="AA24" s="168"/>
      <c r="AB24" s="93"/>
      <c r="AC24" s="174">
        <f t="shared" si="13"/>
        <v>0</v>
      </c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175">
        <f t="shared" si="14"/>
        <v>0</v>
      </c>
      <c r="AT24" s="174">
        <f t="shared" si="15"/>
        <v>0</v>
      </c>
      <c r="AU24" s="174">
        <f t="shared" si="16"/>
        <v>0</v>
      </c>
      <c r="AV24" s="99"/>
      <c r="AW24" s="106"/>
      <c r="AX24" s="106"/>
      <c r="AY24" s="106"/>
      <c r="AZ24" s="106"/>
      <c r="BA24" s="174">
        <f t="shared" si="17"/>
        <v>0</v>
      </c>
      <c r="BB24" s="178"/>
      <c r="BC24" s="180"/>
      <c r="BD24" s="163" t="str">
        <f t="shared" si="18"/>
        <v>正确</v>
      </c>
    </row>
    <row r="25" s="6" customFormat="1" ht="33" customHeight="1" spans="1:56">
      <c r="A25" s="59">
        <f t="shared" si="10"/>
        <v>21</v>
      </c>
      <c r="B25" s="60"/>
      <c r="C25" s="47"/>
      <c r="D25" s="154"/>
      <c r="E25" s="60"/>
      <c r="F25" s="125">
        <f t="shared" si="11"/>
        <v>30</v>
      </c>
      <c r="G25" s="57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64">
        <f t="shared" si="12"/>
        <v>0</v>
      </c>
      <c r="T25" s="170"/>
      <c r="U25" s="80"/>
      <c r="V25" s="167"/>
      <c r="W25" s="168"/>
      <c r="X25" s="168"/>
      <c r="Y25" s="168"/>
      <c r="Z25" s="168"/>
      <c r="AA25" s="168"/>
      <c r="AB25" s="93"/>
      <c r="AC25" s="174">
        <f t="shared" si="13"/>
        <v>0</v>
      </c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175">
        <f t="shared" si="14"/>
        <v>0</v>
      </c>
      <c r="AT25" s="174">
        <f t="shared" si="15"/>
        <v>0</v>
      </c>
      <c r="AU25" s="174">
        <f t="shared" si="16"/>
        <v>0</v>
      </c>
      <c r="AV25" s="99"/>
      <c r="AW25" s="106"/>
      <c r="AX25" s="106"/>
      <c r="AY25" s="106"/>
      <c r="AZ25" s="106"/>
      <c r="BA25" s="174">
        <f t="shared" si="17"/>
        <v>0</v>
      </c>
      <c r="BB25" s="178"/>
      <c r="BC25" s="180"/>
      <c r="BD25" s="163" t="str">
        <f t="shared" si="18"/>
        <v>正确</v>
      </c>
    </row>
    <row r="26" s="6" customFormat="1" ht="33" customHeight="1" spans="1:56">
      <c r="A26" s="59">
        <f t="shared" si="10"/>
        <v>22</v>
      </c>
      <c r="B26" s="60"/>
      <c r="C26" s="47"/>
      <c r="D26" s="154"/>
      <c r="E26" s="60"/>
      <c r="F26" s="125">
        <f t="shared" si="11"/>
        <v>30</v>
      </c>
      <c r="G26" s="57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64">
        <f t="shared" si="12"/>
        <v>0</v>
      </c>
      <c r="T26" s="170"/>
      <c r="U26" s="80"/>
      <c r="V26" s="167"/>
      <c r="W26" s="168"/>
      <c r="X26" s="168"/>
      <c r="Y26" s="168"/>
      <c r="Z26" s="168"/>
      <c r="AA26" s="168"/>
      <c r="AB26" s="93"/>
      <c r="AC26" s="174">
        <f t="shared" si="13"/>
        <v>0</v>
      </c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175">
        <f t="shared" si="14"/>
        <v>0</v>
      </c>
      <c r="AT26" s="174">
        <f t="shared" si="15"/>
        <v>0</v>
      </c>
      <c r="AU26" s="174">
        <f t="shared" si="16"/>
        <v>0</v>
      </c>
      <c r="AV26" s="99"/>
      <c r="AW26" s="106"/>
      <c r="AX26" s="106"/>
      <c r="AY26" s="106"/>
      <c r="AZ26" s="106"/>
      <c r="BA26" s="174">
        <f t="shared" si="17"/>
        <v>0</v>
      </c>
      <c r="BB26" s="178"/>
      <c r="BC26" s="180"/>
      <c r="BD26" s="163" t="str">
        <f t="shared" si="18"/>
        <v>正确</v>
      </c>
    </row>
    <row r="27" s="6" customFormat="1" ht="33" customHeight="1" spans="1:56">
      <c r="A27" s="59">
        <f t="shared" si="10"/>
        <v>23</v>
      </c>
      <c r="B27" s="60"/>
      <c r="C27" s="47"/>
      <c r="D27" s="154"/>
      <c r="E27" s="60"/>
      <c r="F27" s="125">
        <f t="shared" si="11"/>
        <v>30</v>
      </c>
      <c r="G27" s="57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64">
        <f t="shared" si="12"/>
        <v>0</v>
      </c>
      <c r="T27" s="170"/>
      <c r="U27" s="80"/>
      <c r="V27" s="167"/>
      <c r="W27" s="168"/>
      <c r="X27" s="168"/>
      <c r="Y27" s="168"/>
      <c r="Z27" s="168"/>
      <c r="AA27" s="168"/>
      <c r="AB27" s="93"/>
      <c r="AC27" s="174">
        <f t="shared" si="13"/>
        <v>0</v>
      </c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175">
        <f t="shared" si="14"/>
        <v>0</v>
      </c>
      <c r="AT27" s="174">
        <f t="shared" si="15"/>
        <v>0</v>
      </c>
      <c r="AU27" s="174">
        <f t="shared" si="16"/>
        <v>0</v>
      </c>
      <c r="AV27" s="99"/>
      <c r="AW27" s="106"/>
      <c r="AX27" s="106"/>
      <c r="AY27" s="106"/>
      <c r="AZ27" s="106"/>
      <c r="BA27" s="174">
        <f t="shared" si="17"/>
        <v>0</v>
      </c>
      <c r="BB27" s="178"/>
      <c r="BC27" s="180"/>
      <c r="BD27" s="163" t="str">
        <f t="shared" si="18"/>
        <v>正确</v>
      </c>
    </row>
    <row r="28" s="6" customFormat="1" ht="33" customHeight="1" spans="1:56">
      <c r="A28" s="59">
        <f t="shared" si="10"/>
        <v>24</v>
      </c>
      <c r="B28" s="60"/>
      <c r="C28" s="47"/>
      <c r="D28" s="154"/>
      <c r="E28" s="60"/>
      <c r="F28" s="125">
        <f t="shared" si="11"/>
        <v>30</v>
      </c>
      <c r="G28" s="57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64">
        <f t="shared" si="12"/>
        <v>0</v>
      </c>
      <c r="T28" s="170"/>
      <c r="U28" s="80"/>
      <c r="V28" s="167"/>
      <c r="W28" s="168"/>
      <c r="X28" s="168"/>
      <c r="Y28" s="168"/>
      <c r="Z28" s="168"/>
      <c r="AA28" s="168"/>
      <c r="AB28" s="93"/>
      <c r="AC28" s="174">
        <f t="shared" si="13"/>
        <v>0</v>
      </c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175">
        <f t="shared" si="14"/>
        <v>0</v>
      </c>
      <c r="AT28" s="174">
        <f t="shared" si="15"/>
        <v>0</v>
      </c>
      <c r="AU28" s="174">
        <f t="shared" si="16"/>
        <v>0</v>
      </c>
      <c r="AV28" s="99"/>
      <c r="AW28" s="106"/>
      <c r="AX28" s="106"/>
      <c r="AY28" s="106"/>
      <c r="AZ28" s="106"/>
      <c r="BA28" s="174">
        <f t="shared" si="17"/>
        <v>0</v>
      </c>
      <c r="BB28" s="178"/>
      <c r="BC28" s="180"/>
      <c r="BD28" s="163" t="str">
        <f t="shared" si="18"/>
        <v>正确</v>
      </c>
    </row>
    <row r="29" s="6" customFormat="1" ht="33" customHeight="1" spans="1:56">
      <c r="A29" s="59">
        <f t="shared" si="10"/>
        <v>25</v>
      </c>
      <c r="B29" s="60"/>
      <c r="C29" s="47"/>
      <c r="D29" s="154"/>
      <c r="E29" s="60"/>
      <c r="F29" s="125">
        <f t="shared" si="11"/>
        <v>30</v>
      </c>
      <c r="G29" s="57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64">
        <f t="shared" si="12"/>
        <v>0</v>
      </c>
      <c r="T29" s="170"/>
      <c r="U29" s="80"/>
      <c r="V29" s="167"/>
      <c r="W29" s="168"/>
      <c r="X29" s="168"/>
      <c r="Y29" s="168"/>
      <c r="Z29" s="168"/>
      <c r="AA29" s="168"/>
      <c r="AB29" s="93"/>
      <c r="AC29" s="174">
        <f t="shared" si="13"/>
        <v>0</v>
      </c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175">
        <f t="shared" si="14"/>
        <v>0</v>
      </c>
      <c r="AT29" s="174">
        <f t="shared" si="15"/>
        <v>0</v>
      </c>
      <c r="AU29" s="174">
        <f t="shared" si="16"/>
        <v>0</v>
      </c>
      <c r="AV29" s="99"/>
      <c r="AW29" s="106"/>
      <c r="AX29" s="106"/>
      <c r="AY29" s="106"/>
      <c r="AZ29" s="106"/>
      <c r="BA29" s="174">
        <f t="shared" si="17"/>
        <v>0</v>
      </c>
      <c r="BB29" s="178"/>
      <c r="BC29" s="180"/>
      <c r="BD29" s="163" t="str">
        <f t="shared" si="18"/>
        <v>正确</v>
      </c>
    </row>
    <row r="30" s="6" customFormat="1" ht="33" customHeight="1" spans="1:56">
      <c r="A30" s="59">
        <f t="shared" si="10"/>
        <v>26</v>
      </c>
      <c r="B30" s="60"/>
      <c r="C30" s="47"/>
      <c r="D30" s="154"/>
      <c r="E30" s="60"/>
      <c r="F30" s="125">
        <f t="shared" si="11"/>
        <v>30</v>
      </c>
      <c r="G30" s="57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64">
        <f t="shared" si="12"/>
        <v>0</v>
      </c>
      <c r="T30" s="170"/>
      <c r="U30" s="80"/>
      <c r="V30" s="167"/>
      <c r="W30" s="168"/>
      <c r="X30" s="168"/>
      <c r="Y30" s="168"/>
      <c r="Z30" s="168"/>
      <c r="AA30" s="168"/>
      <c r="AB30" s="93"/>
      <c r="AC30" s="174">
        <f t="shared" si="13"/>
        <v>0</v>
      </c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175">
        <f t="shared" si="14"/>
        <v>0</v>
      </c>
      <c r="AT30" s="174">
        <f t="shared" si="15"/>
        <v>0</v>
      </c>
      <c r="AU30" s="174">
        <f t="shared" si="16"/>
        <v>0</v>
      </c>
      <c r="AV30" s="99"/>
      <c r="AW30" s="106"/>
      <c r="AX30" s="106"/>
      <c r="AY30" s="106"/>
      <c r="AZ30" s="106"/>
      <c r="BA30" s="174">
        <f t="shared" si="17"/>
        <v>0</v>
      </c>
      <c r="BB30" s="178"/>
      <c r="BC30" s="180"/>
      <c r="BD30" s="163" t="str">
        <f t="shared" si="18"/>
        <v>正确</v>
      </c>
    </row>
    <row r="31" s="6" customFormat="1" ht="33" customHeight="1" spans="1:56">
      <c r="A31" s="59">
        <f t="shared" si="10"/>
        <v>27</v>
      </c>
      <c r="B31" s="60"/>
      <c r="C31" s="47"/>
      <c r="D31" s="154"/>
      <c r="E31" s="60"/>
      <c r="F31" s="125">
        <f t="shared" si="11"/>
        <v>30</v>
      </c>
      <c r="G31" s="57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64">
        <f t="shared" si="12"/>
        <v>0</v>
      </c>
      <c r="T31" s="170"/>
      <c r="U31" s="80"/>
      <c r="V31" s="167"/>
      <c r="W31" s="168"/>
      <c r="X31" s="168"/>
      <c r="Y31" s="168"/>
      <c r="Z31" s="168"/>
      <c r="AA31" s="168"/>
      <c r="AB31" s="93"/>
      <c r="AC31" s="174">
        <f t="shared" si="13"/>
        <v>0</v>
      </c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175">
        <f t="shared" si="14"/>
        <v>0</v>
      </c>
      <c r="AT31" s="174">
        <f t="shared" si="15"/>
        <v>0</v>
      </c>
      <c r="AU31" s="174">
        <f t="shared" si="16"/>
        <v>0</v>
      </c>
      <c r="AV31" s="99"/>
      <c r="AW31" s="106"/>
      <c r="AX31" s="106"/>
      <c r="AY31" s="106"/>
      <c r="AZ31" s="106"/>
      <c r="BA31" s="174">
        <f t="shared" si="17"/>
        <v>0</v>
      </c>
      <c r="BB31" s="178"/>
      <c r="BC31" s="180"/>
      <c r="BD31" s="163" t="str">
        <f t="shared" si="18"/>
        <v>正确</v>
      </c>
    </row>
    <row r="32" s="6" customFormat="1" ht="33" customHeight="1" spans="1:56">
      <c r="A32" s="59">
        <f t="shared" si="10"/>
        <v>28</v>
      </c>
      <c r="B32" s="60"/>
      <c r="C32" s="47"/>
      <c r="D32" s="154"/>
      <c r="E32" s="60"/>
      <c r="F32" s="125">
        <f t="shared" si="11"/>
        <v>30</v>
      </c>
      <c r="G32" s="57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64">
        <f t="shared" si="12"/>
        <v>0</v>
      </c>
      <c r="T32" s="170"/>
      <c r="U32" s="80"/>
      <c r="V32" s="167"/>
      <c r="W32" s="168"/>
      <c r="X32" s="168"/>
      <c r="Y32" s="168"/>
      <c r="Z32" s="168"/>
      <c r="AA32" s="168"/>
      <c r="AB32" s="93"/>
      <c r="AC32" s="174">
        <f t="shared" si="13"/>
        <v>0</v>
      </c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175">
        <f t="shared" si="14"/>
        <v>0</v>
      </c>
      <c r="AT32" s="174">
        <f t="shared" si="15"/>
        <v>0</v>
      </c>
      <c r="AU32" s="174">
        <f t="shared" si="16"/>
        <v>0</v>
      </c>
      <c r="AV32" s="99"/>
      <c r="AW32" s="106"/>
      <c r="AX32" s="106"/>
      <c r="AY32" s="106"/>
      <c r="AZ32" s="106"/>
      <c r="BA32" s="174">
        <f t="shared" si="17"/>
        <v>0</v>
      </c>
      <c r="BB32" s="178"/>
      <c r="BC32" s="180"/>
      <c r="BD32" s="163" t="str">
        <f t="shared" si="18"/>
        <v>正确</v>
      </c>
    </row>
    <row r="33" s="6" customFormat="1" ht="33" customHeight="1" spans="1:56">
      <c r="A33" s="59">
        <f t="shared" si="10"/>
        <v>29</v>
      </c>
      <c r="B33" s="60"/>
      <c r="C33" s="47"/>
      <c r="D33" s="154"/>
      <c r="E33" s="60"/>
      <c r="F33" s="125">
        <f t="shared" si="11"/>
        <v>30</v>
      </c>
      <c r="G33" s="57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64">
        <f t="shared" si="12"/>
        <v>0</v>
      </c>
      <c r="T33" s="170"/>
      <c r="U33" s="80"/>
      <c r="V33" s="167"/>
      <c r="W33" s="168"/>
      <c r="X33" s="168"/>
      <c r="Y33" s="168"/>
      <c r="Z33" s="168"/>
      <c r="AA33" s="168"/>
      <c r="AB33" s="93"/>
      <c r="AC33" s="174">
        <f t="shared" si="13"/>
        <v>0</v>
      </c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175">
        <f t="shared" si="14"/>
        <v>0</v>
      </c>
      <c r="AT33" s="174">
        <f t="shared" si="15"/>
        <v>0</v>
      </c>
      <c r="AU33" s="174">
        <f t="shared" si="16"/>
        <v>0</v>
      </c>
      <c r="AV33" s="99"/>
      <c r="AW33" s="106"/>
      <c r="AX33" s="106"/>
      <c r="AY33" s="106"/>
      <c r="AZ33" s="106"/>
      <c r="BA33" s="174">
        <f t="shared" si="17"/>
        <v>0</v>
      </c>
      <c r="BB33" s="178"/>
      <c r="BC33" s="180"/>
      <c r="BD33" s="163" t="str">
        <f t="shared" si="18"/>
        <v>正确</v>
      </c>
    </row>
    <row r="34" s="6" customFormat="1" ht="33" customHeight="1" spans="1:56">
      <c r="A34" s="59">
        <f t="shared" si="10"/>
        <v>30</v>
      </c>
      <c r="B34" s="60"/>
      <c r="C34" s="47"/>
      <c r="D34" s="154"/>
      <c r="E34" s="60"/>
      <c r="F34" s="125">
        <f t="shared" si="11"/>
        <v>30</v>
      </c>
      <c r="G34" s="57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64">
        <f t="shared" si="12"/>
        <v>0</v>
      </c>
      <c r="T34" s="170"/>
      <c r="U34" s="80"/>
      <c r="V34" s="167"/>
      <c r="W34" s="168"/>
      <c r="X34" s="168"/>
      <c r="Y34" s="168"/>
      <c r="Z34" s="168"/>
      <c r="AA34" s="168"/>
      <c r="AB34" s="93"/>
      <c r="AC34" s="174">
        <f t="shared" si="13"/>
        <v>0</v>
      </c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175">
        <f t="shared" si="14"/>
        <v>0</v>
      </c>
      <c r="AT34" s="174">
        <f t="shared" si="15"/>
        <v>0</v>
      </c>
      <c r="AU34" s="174">
        <f t="shared" si="16"/>
        <v>0</v>
      </c>
      <c r="AV34" s="99"/>
      <c r="AW34" s="106"/>
      <c r="AX34" s="106"/>
      <c r="AY34" s="106"/>
      <c r="AZ34" s="106"/>
      <c r="BA34" s="174">
        <f t="shared" si="17"/>
        <v>0</v>
      </c>
      <c r="BB34" s="178"/>
      <c r="BC34" s="180"/>
      <c r="BD34" s="163" t="str">
        <f t="shared" si="18"/>
        <v>正确</v>
      </c>
    </row>
    <row r="35" s="6" customFormat="1" ht="33" customHeight="1" spans="1:56">
      <c r="A35" s="59">
        <f t="shared" si="10"/>
        <v>31</v>
      </c>
      <c r="B35" s="60"/>
      <c r="C35" s="47"/>
      <c r="D35" s="154"/>
      <c r="E35" s="60"/>
      <c r="F35" s="125">
        <f t="shared" si="11"/>
        <v>30</v>
      </c>
      <c r="G35" s="57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64">
        <f t="shared" si="12"/>
        <v>0</v>
      </c>
      <c r="T35" s="170"/>
      <c r="U35" s="80"/>
      <c r="V35" s="167"/>
      <c r="W35" s="168"/>
      <c r="X35" s="168"/>
      <c r="Y35" s="168"/>
      <c r="Z35" s="168"/>
      <c r="AA35" s="168"/>
      <c r="AB35" s="93"/>
      <c r="AC35" s="174">
        <f t="shared" si="13"/>
        <v>0</v>
      </c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175">
        <f t="shared" si="14"/>
        <v>0</v>
      </c>
      <c r="AT35" s="174">
        <f t="shared" si="15"/>
        <v>0</v>
      </c>
      <c r="AU35" s="174">
        <f t="shared" si="16"/>
        <v>0</v>
      </c>
      <c r="AV35" s="99"/>
      <c r="AW35" s="106"/>
      <c r="AX35" s="106"/>
      <c r="AY35" s="106"/>
      <c r="AZ35" s="106"/>
      <c r="BA35" s="174">
        <f t="shared" si="17"/>
        <v>0</v>
      </c>
      <c r="BB35" s="178"/>
      <c r="BC35" s="180"/>
      <c r="BD35" s="163" t="str">
        <f t="shared" si="18"/>
        <v>正确</v>
      </c>
    </row>
    <row r="36" s="6" customFormat="1" ht="33" customHeight="1" spans="1:56">
      <c r="A36" s="59">
        <f t="shared" si="10"/>
        <v>32</v>
      </c>
      <c r="B36" s="60"/>
      <c r="C36" s="47"/>
      <c r="D36" s="154"/>
      <c r="E36" s="60"/>
      <c r="F36" s="125">
        <f t="shared" si="11"/>
        <v>30</v>
      </c>
      <c r="G36" s="57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64">
        <f t="shared" si="12"/>
        <v>0</v>
      </c>
      <c r="T36" s="170"/>
      <c r="U36" s="80"/>
      <c r="V36" s="167"/>
      <c r="W36" s="168"/>
      <c r="X36" s="168"/>
      <c r="Y36" s="168"/>
      <c r="Z36" s="168"/>
      <c r="AA36" s="168"/>
      <c r="AB36" s="93"/>
      <c r="AC36" s="174">
        <f t="shared" si="13"/>
        <v>0</v>
      </c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175">
        <f t="shared" si="14"/>
        <v>0</v>
      </c>
      <c r="AT36" s="174">
        <f t="shared" si="15"/>
        <v>0</v>
      </c>
      <c r="AU36" s="174">
        <f t="shared" si="16"/>
        <v>0</v>
      </c>
      <c r="AV36" s="99"/>
      <c r="AW36" s="106"/>
      <c r="AX36" s="106"/>
      <c r="AY36" s="106"/>
      <c r="AZ36" s="106"/>
      <c r="BA36" s="174">
        <f t="shared" si="17"/>
        <v>0</v>
      </c>
      <c r="BB36" s="178"/>
      <c r="BC36" s="180"/>
      <c r="BD36" s="163" t="str">
        <f t="shared" si="18"/>
        <v>正确</v>
      </c>
    </row>
    <row r="37" s="6" customFormat="1" ht="33" customHeight="1" spans="1:56">
      <c r="A37" s="59">
        <f t="shared" si="10"/>
        <v>33</v>
      </c>
      <c r="B37" s="60"/>
      <c r="C37" s="47"/>
      <c r="D37" s="154"/>
      <c r="E37" s="60"/>
      <c r="F37" s="125">
        <f t="shared" si="11"/>
        <v>30</v>
      </c>
      <c r="G37" s="57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64">
        <f t="shared" si="12"/>
        <v>0</v>
      </c>
      <c r="T37" s="170"/>
      <c r="U37" s="80"/>
      <c r="V37" s="167"/>
      <c r="W37" s="168"/>
      <c r="X37" s="168"/>
      <c r="Y37" s="168"/>
      <c r="Z37" s="168"/>
      <c r="AA37" s="168"/>
      <c r="AB37" s="93"/>
      <c r="AC37" s="174">
        <f t="shared" si="13"/>
        <v>0</v>
      </c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175">
        <f t="shared" si="14"/>
        <v>0</v>
      </c>
      <c r="AT37" s="174">
        <f t="shared" si="15"/>
        <v>0</v>
      </c>
      <c r="AU37" s="174">
        <f t="shared" si="16"/>
        <v>0</v>
      </c>
      <c r="AV37" s="99"/>
      <c r="AW37" s="106"/>
      <c r="AX37" s="106"/>
      <c r="AY37" s="106"/>
      <c r="AZ37" s="106"/>
      <c r="BA37" s="174">
        <f t="shared" si="17"/>
        <v>0</v>
      </c>
      <c r="BB37" s="178"/>
      <c r="BC37" s="180"/>
      <c r="BD37" s="163" t="str">
        <f t="shared" si="18"/>
        <v>正确</v>
      </c>
    </row>
    <row r="38" s="6" customFormat="1" ht="33" customHeight="1" spans="1:56">
      <c r="A38" s="59">
        <f t="shared" si="10"/>
        <v>34</v>
      </c>
      <c r="B38" s="60"/>
      <c r="C38" s="47"/>
      <c r="D38" s="154"/>
      <c r="E38" s="60"/>
      <c r="F38" s="125">
        <f t="shared" si="11"/>
        <v>30</v>
      </c>
      <c r="G38" s="57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64">
        <f t="shared" si="12"/>
        <v>0</v>
      </c>
      <c r="T38" s="170"/>
      <c r="U38" s="80"/>
      <c r="V38" s="167"/>
      <c r="W38" s="168"/>
      <c r="X38" s="168"/>
      <c r="Y38" s="168"/>
      <c r="Z38" s="168"/>
      <c r="AA38" s="168"/>
      <c r="AB38" s="93"/>
      <c r="AC38" s="174">
        <f t="shared" si="13"/>
        <v>0</v>
      </c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175">
        <f t="shared" si="14"/>
        <v>0</v>
      </c>
      <c r="AT38" s="174">
        <f t="shared" si="15"/>
        <v>0</v>
      </c>
      <c r="AU38" s="174">
        <f t="shared" si="16"/>
        <v>0</v>
      </c>
      <c r="AV38" s="99"/>
      <c r="AW38" s="106"/>
      <c r="AX38" s="106"/>
      <c r="AY38" s="106"/>
      <c r="AZ38" s="106"/>
      <c r="BA38" s="174">
        <f t="shared" si="17"/>
        <v>0</v>
      </c>
      <c r="BB38" s="178"/>
      <c r="BC38" s="180"/>
      <c r="BD38" s="163" t="str">
        <f t="shared" si="18"/>
        <v>正确</v>
      </c>
    </row>
    <row r="39" s="6" customFormat="1" ht="33" customHeight="1" spans="1:56">
      <c r="A39" s="59">
        <f t="shared" si="10"/>
        <v>35</v>
      </c>
      <c r="B39" s="60"/>
      <c r="C39" s="47"/>
      <c r="D39" s="154"/>
      <c r="E39" s="60"/>
      <c r="F39" s="125">
        <f t="shared" si="11"/>
        <v>30</v>
      </c>
      <c r="G39" s="57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64">
        <f t="shared" si="12"/>
        <v>0</v>
      </c>
      <c r="T39" s="170"/>
      <c r="U39" s="80"/>
      <c r="V39" s="167"/>
      <c r="W39" s="168"/>
      <c r="X39" s="168"/>
      <c r="Y39" s="168"/>
      <c r="Z39" s="168"/>
      <c r="AA39" s="168"/>
      <c r="AB39" s="93"/>
      <c r="AC39" s="174">
        <f t="shared" si="13"/>
        <v>0</v>
      </c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175">
        <f t="shared" si="14"/>
        <v>0</v>
      </c>
      <c r="AT39" s="174">
        <f t="shared" si="15"/>
        <v>0</v>
      </c>
      <c r="AU39" s="174">
        <f t="shared" si="16"/>
        <v>0</v>
      </c>
      <c r="AV39" s="99"/>
      <c r="AW39" s="106"/>
      <c r="AX39" s="106"/>
      <c r="AY39" s="106"/>
      <c r="AZ39" s="106"/>
      <c r="BA39" s="174">
        <f t="shared" si="17"/>
        <v>0</v>
      </c>
      <c r="BB39" s="178"/>
      <c r="BC39" s="180"/>
      <c r="BD39" s="163" t="str">
        <f t="shared" si="18"/>
        <v>正确</v>
      </c>
    </row>
    <row r="40" s="6" customFormat="1" ht="33" customHeight="1" spans="1:56">
      <c r="A40" s="59">
        <f t="shared" si="10"/>
        <v>36</v>
      </c>
      <c r="B40" s="60"/>
      <c r="C40" s="47"/>
      <c r="D40" s="154"/>
      <c r="E40" s="60"/>
      <c r="F40" s="125">
        <f t="shared" si="11"/>
        <v>30</v>
      </c>
      <c r="G40" s="57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64">
        <f t="shared" si="12"/>
        <v>0</v>
      </c>
      <c r="T40" s="170"/>
      <c r="U40" s="80"/>
      <c r="V40" s="167"/>
      <c r="W40" s="168"/>
      <c r="X40" s="168"/>
      <c r="Y40" s="168"/>
      <c r="Z40" s="168"/>
      <c r="AA40" s="168"/>
      <c r="AB40" s="93"/>
      <c r="AC40" s="174">
        <f t="shared" si="13"/>
        <v>0</v>
      </c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175">
        <f t="shared" si="14"/>
        <v>0</v>
      </c>
      <c r="AT40" s="174">
        <f t="shared" si="15"/>
        <v>0</v>
      </c>
      <c r="AU40" s="174">
        <f t="shared" si="16"/>
        <v>0</v>
      </c>
      <c r="AV40" s="99"/>
      <c r="AW40" s="106"/>
      <c r="AX40" s="106"/>
      <c r="AY40" s="106"/>
      <c r="AZ40" s="106"/>
      <c r="BA40" s="174">
        <f t="shared" si="17"/>
        <v>0</v>
      </c>
      <c r="BB40" s="178"/>
      <c r="BC40" s="180"/>
      <c r="BD40" s="163" t="str">
        <f t="shared" si="18"/>
        <v>正确</v>
      </c>
    </row>
    <row r="41" s="6" customFormat="1" ht="33" customHeight="1" spans="1:56">
      <c r="A41" s="59">
        <f t="shared" si="10"/>
        <v>37</v>
      </c>
      <c r="B41" s="60"/>
      <c r="C41" s="47"/>
      <c r="D41" s="154"/>
      <c r="E41" s="60"/>
      <c r="F41" s="125">
        <f t="shared" si="11"/>
        <v>30</v>
      </c>
      <c r="G41" s="57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64">
        <f t="shared" si="12"/>
        <v>0</v>
      </c>
      <c r="T41" s="170"/>
      <c r="U41" s="80"/>
      <c r="V41" s="167"/>
      <c r="W41" s="168"/>
      <c r="X41" s="168"/>
      <c r="Y41" s="168"/>
      <c r="Z41" s="168"/>
      <c r="AA41" s="168"/>
      <c r="AB41" s="93"/>
      <c r="AC41" s="174">
        <f t="shared" si="13"/>
        <v>0</v>
      </c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175">
        <f t="shared" si="14"/>
        <v>0</v>
      </c>
      <c r="AT41" s="174">
        <f t="shared" si="15"/>
        <v>0</v>
      </c>
      <c r="AU41" s="174">
        <f t="shared" si="16"/>
        <v>0</v>
      </c>
      <c r="AV41" s="99"/>
      <c r="AW41" s="106"/>
      <c r="AX41" s="106"/>
      <c r="AY41" s="106"/>
      <c r="AZ41" s="106"/>
      <c r="BA41" s="174">
        <f t="shared" si="17"/>
        <v>0</v>
      </c>
      <c r="BB41" s="178"/>
      <c r="BC41" s="180"/>
      <c r="BD41" s="163" t="str">
        <f t="shared" si="18"/>
        <v>正确</v>
      </c>
    </row>
    <row r="42" s="6" customFormat="1" ht="33" customHeight="1" spans="1:56">
      <c r="A42" s="59">
        <f t="shared" si="10"/>
        <v>38</v>
      </c>
      <c r="B42" s="60"/>
      <c r="C42" s="47"/>
      <c r="D42" s="154"/>
      <c r="E42" s="60"/>
      <c r="F42" s="125">
        <f t="shared" si="11"/>
        <v>30</v>
      </c>
      <c r="G42" s="57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64">
        <f t="shared" si="12"/>
        <v>0</v>
      </c>
      <c r="T42" s="170"/>
      <c r="U42" s="80"/>
      <c r="V42" s="167"/>
      <c r="W42" s="168"/>
      <c r="X42" s="168"/>
      <c r="Y42" s="168"/>
      <c r="Z42" s="168"/>
      <c r="AA42" s="168"/>
      <c r="AB42" s="93"/>
      <c r="AC42" s="174">
        <f t="shared" si="13"/>
        <v>0</v>
      </c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175">
        <f t="shared" si="14"/>
        <v>0</v>
      </c>
      <c r="AT42" s="174">
        <f t="shared" si="15"/>
        <v>0</v>
      </c>
      <c r="AU42" s="174">
        <f t="shared" si="16"/>
        <v>0</v>
      </c>
      <c r="AV42" s="99"/>
      <c r="AW42" s="106"/>
      <c r="AX42" s="106"/>
      <c r="AY42" s="106"/>
      <c r="AZ42" s="106"/>
      <c r="BA42" s="174">
        <f t="shared" si="17"/>
        <v>0</v>
      </c>
      <c r="BB42" s="178"/>
      <c r="BC42" s="180"/>
      <c r="BD42" s="163" t="str">
        <f t="shared" si="18"/>
        <v>正确</v>
      </c>
    </row>
    <row r="43" s="6" customFormat="1" ht="33" customHeight="1" spans="1:56">
      <c r="A43" s="59">
        <f t="shared" si="10"/>
        <v>39</v>
      </c>
      <c r="B43" s="60"/>
      <c r="C43" s="47"/>
      <c r="D43" s="154"/>
      <c r="E43" s="60"/>
      <c r="F43" s="125">
        <f t="shared" si="11"/>
        <v>30</v>
      </c>
      <c r="G43" s="57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64">
        <f t="shared" si="12"/>
        <v>0</v>
      </c>
      <c r="T43" s="170"/>
      <c r="U43" s="80"/>
      <c r="V43" s="167"/>
      <c r="W43" s="168"/>
      <c r="X43" s="168"/>
      <c r="Y43" s="168"/>
      <c r="Z43" s="168"/>
      <c r="AA43" s="168"/>
      <c r="AB43" s="93"/>
      <c r="AC43" s="174">
        <f t="shared" si="13"/>
        <v>0</v>
      </c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175">
        <f t="shared" si="14"/>
        <v>0</v>
      </c>
      <c r="AT43" s="174">
        <f t="shared" si="15"/>
        <v>0</v>
      </c>
      <c r="AU43" s="174">
        <f t="shared" si="16"/>
        <v>0</v>
      </c>
      <c r="AV43" s="99"/>
      <c r="AW43" s="106"/>
      <c r="AX43" s="106"/>
      <c r="AY43" s="106"/>
      <c r="AZ43" s="106"/>
      <c r="BA43" s="174">
        <f t="shared" si="17"/>
        <v>0</v>
      </c>
      <c r="BB43" s="178"/>
      <c r="BC43" s="180"/>
      <c r="BD43" s="163" t="str">
        <f t="shared" si="18"/>
        <v>正确</v>
      </c>
    </row>
    <row r="44" s="6" customFormat="1" ht="33" customHeight="1" spans="1:56">
      <c r="A44" s="59">
        <f t="shared" si="10"/>
        <v>40</v>
      </c>
      <c r="B44" s="60"/>
      <c r="C44" s="47"/>
      <c r="D44" s="154"/>
      <c r="E44" s="60"/>
      <c r="F44" s="125">
        <f t="shared" si="11"/>
        <v>30</v>
      </c>
      <c r="G44" s="57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64">
        <f t="shared" si="12"/>
        <v>0</v>
      </c>
      <c r="T44" s="170"/>
      <c r="U44" s="80"/>
      <c r="V44" s="167"/>
      <c r="W44" s="168"/>
      <c r="X44" s="168"/>
      <c r="Y44" s="168"/>
      <c r="Z44" s="168"/>
      <c r="AA44" s="168"/>
      <c r="AB44" s="93"/>
      <c r="AC44" s="174">
        <f t="shared" si="13"/>
        <v>0</v>
      </c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175">
        <f t="shared" si="14"/>
        <v>0</v>
      </c>
      <c r="AT44" s="174">
        <f t="shared" si="15"/>
        <v>0</v>
      </c>
      <c r="AU44" s="174">
        <f t="shared" si="16"/>
        <v>0</v>
      </c>
      <c r="AV44" s="99"/>
      <c r="AW44" s="106"/>
      <c r="AX44" s="106"/>
      <c r="AY44" s="106"/>
      <c r="AZ44" s="106"/>
      <c r="BA44" s="174">
        <f t="shared" si="17"/>
        <v>0</v>
      </c>
      <c r="BB44" s="178"/>
      <c r="BC44" s="180"/>
      <c r="BD44" s="163" t="str">
        <f t="shared" si="18"/>
        <v>正确</v>
      </c>
    </row>
    <row r="45" s="6" customFormat="1" ht="33" customHeight="1" spans="1:56">
      <c r="A45" s="59">
        <f t="shared" si="10"/>
        <v>41</v>
      </c>
      <c r="B45" s="60"/>
      <c r="C45" s="47"/>
      <c r="D45" s="154"/>
      <c r="E45" s="60"/>
      <c r="F45" s="125">
        <f t="shared" si="11"/>
        <v>30</v>
      </c>
      <c r="G45" s="57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64">
        <f t="shared" si="12"/>
        <v>0</v>
      </c>
      <c r="T45" s="170"/>
      <c r="U45" s="80"/>
      <c r="V45" s="167"/>
      <c r="W45" s="168"/>
      <c r="X45" s="168"/>
      <c r="Y45" s="168"/>
      <c r="Z45" s="168"/>
      <c r="AA45" s="168"/>
      <c r="AB45" s="93"/>
      <c r="AC45" s="174">
        <f t="shared" si="13"/>
        <v>0</v>
      </c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175">
        <f t="shared" si="14"/>
        <v>0</v>
      </c>
      <c r="AT45" s="174">
        <f t="shared" si="15"/>
        <v>0</v>
      </c>
      <c r="AU45" s="174">
        <f t="shared" si="16"/>
        <v>0</v>
      </c>
      <c r="AV45" s="99"/>
      <c r="AW45" s="106"/>
      <c r="AX45" s="106"/>
      <c r="AY45" s="106"/>
      <c r="AZ45" s="106"/>
      <c r="BA45" s="174">
        <f t="shared" si="17"/>
        <v>0</v>
      </c>
      <c r="BB45" s="178"/>
      <c r="BC45" s="180"/>
      <c r="BD45" s="163" t="str">
        <f t="shared" si="18"/>
        <v>正确</v>
      </c>
    </row>
    <row r="46" s="6" customFormat="1" ht="33" customHeight="1" spans="1:56">
      <c r="A46" s="59">
        <f t="shared" si="10"/>
        <v>42</v>
      </c>
      <c r="B46" s="60"/>
      <c r="C46" s="47"/>
      <c r="D46" s="154"/>
      <c r="E46" s="60"/>
      <c r="F46" s="125">
        <f t="shared" si="11"/>
        <v>30</v>
      </c>
      <c r="G46" s="57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64">
        <f t="shared" si="12"/>
        <v>0</v>
      </c>
      <c r="T46" s="170"/>
      <c r="U46" s="80"/>
      <c r="V46" s="167"/>
      <c r="W46" s="168"/>
      <c r="X46" s="168"/>
      <c r="Y46" s="168"/>
      <c r="Z46" s="168"/>
      <c r="AA46" s="168"/>
      <c r="AB46" s="93"/>
      <c r="AC46" s="174">
        <f t="shared" si="13"/>
        <v>0</v>
      </c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175">
        <f t="shared" si="14"/>
        <v>0</v>
      </c>
      <c r="AT46" s="174">
        <f t="shared" si="15"/>
        <v>0</v>
      </c>
      <c r="AU46" s="174">
        <f t="shared" si="16"/>
        <v>0</v>
      </c>
      <c r="AV46" s="99"/>
      <c r="AW46" s="106"/>
      <c r="AX46" s="106"/>
      <c r="AY46" s="106"/>
      <c r="AZ46" s="106"/>
      <c r="BA46" s="174">
        <f t="shared" si="17"/>
        <v>0</v>
      </c>
      <c r="BB46" s="178"/>
      <c r="BC46" s="180"/>
      <c r="BD46" s="163" t="str">
        <f t="shared" si="18"/>
        <v>正确</v>
      </c>
    </row>
    <row r="47" s="6" customFormat="1" ht="33" customHeight="1" spans="1:56">
      <c r="A47" s="59">
        <f t="shared" si="10"/>
        <v>43</v>
      </c>
      <c r="B47" s="60"/>
      <c r="C47" s="47"/>
      <c r="D47" s="154"/>
      <c r="E47" s="60"/>
      <c r="F47" s="125">
        <f t="shared" si="11"/>
        <v>30</v>
      </c>
      <c r="G47" s="57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64">
        <f t="shared" si="12"/>
        <v>0</v>
      </c>
      <c r="T47" s="170"/>
      <c r="U47" s="80"/>
      <c r="V47" s="167"/>
      <c r="W47" s="168"/>
      <c r="X47" s="168"/>
      <c r="Y47" s="168"/>
      <c r="Z47" s="168"/>
      <c r="AA47" s="168"/>
      <c r="AB47" s="93"/>
      <c r="AC47" s="174">
        <f t="shared" si="13"/>
        <v>0</v>
      </c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175">
        <f t="shared" si="14"/>
        <v>0</v>
      </c>
      <c r="AT47" s="174">
        <f t="shared" si="15"/>
        <v>0</v>
      </c>
      <c r="AU47" s="174">
        <f t="shared" si="16"/>
        <v>0</v>
      </c>
      <c r="AV47" s="99"/>
      <c r="AW47" s="106"/>
      <c r="AX47" s="106"/>
      <c r="AY47" s="106"/>
      <c r="AZ47" s="106"/>
      <c r="BA47" s="174">
        <f t="shared" si="17"/>
        <v>0</v>
      </c>
      <c r="BB47" s="178"/>
      <c r="BC47" s="180"/>
      <c r="BD47" s="163" t="str">
        <f t="shared" si="18"/>
        <v>正确</v>
      </c>
    </row>
    <row r="48" s="6" customFormat="1" ht="33" customHeight="1" spans="1:56">
      <c r="A48" s="59">
        <f t="shared" si="10"/>
        <v>44</v>
      </c>
      <c r="B48" s="60"/>
      <c r="C48" s="47"/>
      <c r="D48" s="154"/>
      <c r="E48" s="60"/>
      <c r="F48" s="125">
        <f t="shared" si="11"/>
        <v>30</v>
      </c>
      <c r="G48" s="57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64">
        <f t="shared" si="12"/>
        <v>0</v>
      </c>
      <c r="T48" s="170"/>
      <c r="U48" s="80"/>
      <c r="V48" s="167"/>
      <c r="W48" s="168"/>
      <c r="X48" s="168"/>
      <c r="Y48" s="168"/>
      <c r="Z48" s="168"/>
      <c r="AA48" s="168"/>
      <c r="AB48" s="93"/>
      <c r="AC48" s="174">
        <f t="shared" si="13"/>
        <v>0</v>
      </c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175">
        <f t="shared" si="14"/>
        <v>0</v>
      </c>
      <c r="AT48" s="174">
        <f t="shared" si="15"/>
        <v>0</v>
      </c>
      <c r="AU48" s="174">
        <f t="shared" si="16"/>
        <v>0</v>
      </c>
      <c r="AV48" s="99"/>
      <c r="AW48" s="106"/>
      <c r="AX48" s="106"/>
      <c r="AY48" s="106"/>
      <c r="AZ48" s="106"/>
      <c r="BA48" s="174">
        <f t="shared" si="17"/>
        <v>0</v>
      </c>
      <c r="BB48" s="178"/>
      <c r="BC48" s="180"/>
      <c r="BD48" s="163" t="str">
        <f t="shared" si="18"/>
        <v>正确</v>
      </c>
    </row>
    <row r="49" s="6" customFormat="1" ht="33" customHeight="1" spans="1:56">
      <c r="A49" s="59">
        <f t="shared" si="10"/>
        <v>45</v>
      </c>
      <c r="B49" s="60"/>
      <c r="C49" s="47"/>
      <c r="D49" s="154"/>
      <c r="E49" s="60"/>
      <c r="F49" s="125">
        <f t="shared" si="11"/>
        <v>30</v>
      </c>
      <c r="G49" s="57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64">
        <f t="shared" si="12"/>
        <v>0</v>
      </c>
      <c r="T49" s="170"/>
      <c r="U49" s="80"/>
      <c r="V49" s="167"/>
      <c r="W49" s="168"/>
      <c r="X49" s="168"/>
      <c r="Y49" s="168"/>
      <c r="Z49" s="168"/>
      <c r="AA49" s="168"/>
      <c r="AB49" s="93"/>
      <c r="AC49" s="174">
        <f t="shared" si="13"/>
        <v>0</v>
      </c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175">
        <f t="shared" si="14"/>
        <v>0</v>
      </c>
      <c r="AT49" s="174">
        <f t="shared" si="15"/>
        <v>0</v>
      </c>
      <c r="AU49" s="174">
        <f t="shared" si="16"/>
        <v>0</v>
      </c>
      <c r="AV49" s="99"/>
      <c r="AW49" s="106"/>
      <c r="AX49" s="106"/>
      <c r="AY49" s="106"/>
      <c r="AZ49" s="106"/>
      <c r="BA49" s="174">
        <f t="shared" si="17"/>
        <v>0</v>
      </c>
      <c r="BB49" s="178"/>
      <c r="BC49" s="180"/>
      <c r="BD49" s="163" t="str">
        <f t="shared" si="18"/>
        <v>正确</v>
      </c>
    </row>
    <row r="50" s="6" customFormat="1" ht="33" customHeight="1" spans="1:56">
      <c r="A50" s="59">
        <f t="shared" si="10"/>
        <v>46</v>
      </c>
      <c r="B50" s="60"/>
      <c r="C50" s="47"/>
      <c r="D50" s="154"/>
      <c r="E50" s="60"/>
      <c r="F50" s="125">
        <f t="shared" si="11"/>
        <v>30</v>
      </c>
      <c r="G50" s="57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64">
        <f t="shared" si="12"/>
        <v>0</v>
      </c>
      <c r="T50" s="170"/>
      <c r="U50" s="80"/>
      <c r="V50" s="167"/>
      <c r="W50" s="168"/>
      <c r="X50" s="168"/>
      <c r="Y50" s="168"/>
      <c r="Z50" s="168"/>
      <c r="AA50" s="168"/>
      <c r="AB50" s="93"/>
      <c r="AC50" s="174">
        <f t="shared" si="13"/>
        <v>0</v>
      </c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175">
        <f t="shared" si="14"/>
        <v>0</v>
      </c>
      <c r="AT50" s="174">
        <f t="shared" si="15"/>
        <v>0</v>
      </c>
      <c r="AU50" s="174">
        <f t="shared" si="16"/>
        <v>0</v>
      </c>
      <c r="AV50" s="99"/>
      <c r="AW50" s="106"/>
      <c r="AX50" s="106"/>
      <c r="AY50" s="106"/>
      <c r="AZ50" s="106"/>
      <c r="BA50" s="174">
        <f t="shared" si="17"/>
        <v>0</v>
      </c>
      <c r="BB50" s="178"/>
      <c r="BC50" s="180"/>
      <c r="BD50" s="163" t="str">
        <f t="shared" si="18"/>
        <v>正确</v>
      </c>
    </row>
    <row r="51" s="6" customFormat="1" ht="33" customHeight="1" spans="1:56">
      <c r="A51" s="59">
        <f t="shared" si="10"/>
        <v>47</v>
      </c>
      <c r="B51" s="60"/>
      <c r="C51" s="47"/>
      <c r="D51" s="154"/>
      <c r="E51" s="60"/>
      <c r="F51" s="125">
        <f t="shared" si="11"/>
        <v>30</v>
      </c>
      <c r="G51" s="57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64">
        <f t="shared" si="12"/>
        <v>0</v>
      </c>
      <c r="T51" s="170"/>
      <c r="U51" s="80"/>
      <c r="V51" s="167"/>
      <c r="W51" s="168"/>
      <c r="X51" s="168"/>
      <c r="Y51" s="168"/>
      <c r="Z51" s="168"/>
      <c r="AA51" s="168"/>
      <c r="AB51" s="93"/>
      <c r="AC51" s="174">
        <f t="shared" si="13"/>
        <v>0</v>
      </c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175">
        <f t="shared" si="14"/>
        <v>0</v>
      </c>
      <c r="AT51" s="174">
        <f t="shared" si="15"/>
        <v>0</v>
      </c>
      <c r="AU51" s="174">
        <f t="shared" si="16"/>
        <v>0</v>
      </c>
      <c r="AV51" s="99"/>
      <c r="AW51" s="106"/>
      <c r="AX51" s="106"/>
      <c r="AY51" s="106"/>
      <c r="AZ51" s="106"/>
      <c r="BA51" s="174">
        <f t="shared" si="17"/>
        <v>0</v>
      </c>
      <c r="BB51" s="178"/>
      <c r="BC51" s="180"/>
      <c r="BD51" s="163" t="str">
        <f t="shared" si="18"/>
        <v>正确</v>
      </c>
    </row>
    <row r="52" s="6" customFormat="1" ht="33" customHeight="1" spans="1:56">
      <c r="A52" s="59">
        <f t="shared" si="10"/>
        <v>48</v>
      </c>
      <c r="B52" s="60"/>
      <c r="C52" s="47"/>
      <c r="D52" s="154"/>
      <c r="E52" s="60"/>
      <c r="F52" s="125">
        <f t="shared" si="11"/>
        <v>30</v>
      </c>
      <c r="G52" s="57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64">
        <f t="shared" si="12"/>
        <v>0</v>
      </c>
      <c r="T52" s="170"/>
      <c r="U52" s="80"/>
      <c r="V52" s="167"/>
      <c r="W52" s="168"/>
      <c r="X52" s="168"/>
      <c r="Y52" s="168"/>
      <c r="Z52" s="168"/>
      <c r="AA52" s="168"/>
      <c r="AB52" s="93"/>
      <c r="AC52" s="174">
        <f t="shared" si="13"/>
        <v>0</v>
      </c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175">
        <f t="shared" si="14"/>
        <v>0</v>
      </c>
      <c r="AT52" s="174">
        <f t="shared" si="15"/>
        <v>0</v>
      </c>
      <c r="AU52" s="174">
        <f t="shared" si="16"/>
        <v>0</v>
      </c>
      <c r="AV52" s="99"/>
      <c r="AW52" s="106"/>
      <c r="AX52" s="106"/>
      <c r="AY52" s="106"/>
      <c r="AZ52" s="106"/>
      <c r="BA52" s="174">
        <f t="shared" si="17"/>
        <v>0</v>
      </c>
      <c r="BB52" s="178"/>
      <c r="BC52" s="180"/>
      <c r="BD52" s="163" t="str">
        <f t="shared" si="18"/>
        <v>正确</v>
      </c>
    </row>
    <row r="53" s="6" customFormat="1" ht="33" customHeight="1" spans="1:56">
      <c r="A53" s="59">
        <f t="shared" si="10"/>
        <v>49</v>
      </c>
      <c r="B53" s="60"/>
      <c r="C53" s="47"/>
      <c r="D53" s="154"/>
      <c r="E53" s="60"/>
      <c r="F53" s="125">
        <f t="shared" si="11"/>
        <v>30</v>
      </c>
      <c r="G53" s="57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64">
        <f t="shared" si="12"/>
        <v>0</v>
      </c>
      <c r="T53" s="170"/>
      <c r="U53" s="80"/>
      <c r="V53" s="167"/>
      <c r="W53" s="168"/>
      <c r="X53" s="168"/>
      <c r="Y53" s="168"/>
      <c r="Z53" s="168"/>
      <c r="AA53" s="168"/>
      <c r="AB53" s="93"/>
      <c r="AC53" s="174">
        <f t="shared" si="13"/>
        <v>0</v>
      </c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175">
        <f t="shared" si="14"/>
        <v>0</v>
      </c>
      <c r="AT53" s="174">
        <f t="shared" si="15"/>
        <v>0</v>
      </c>
      <c r="AU53" s="174">
        <f t="shared" si="16"/>
        <v>0</v>
      </c>
      <c r="AV53" s="99"/>
      <c r="AW53" s="106"/>
      <c r="AX53" s="106"/>
      <c r="AY53" s="106"/>
      <c r="AZ53" s="106"/>
      <c r="BA53" s="174">
        <f t="shared" si="17"/>
        <v>0</v>
      </c>
      <c r="BB53" s="178"/>
      <c r="BC53" s="180"/>
      <c r="BD53" s="163" t="str">
        <f t="shared" si="18"/>
        <v>正确</v>
      </c>
    </row>
    <row r="54" s="6" customFormat="1" ht="33" customHeight="1" spans="1:56">
      <c r="A54" s="59">
        <f t="shared" si="10"/>
        <v>50</v>
      </c>
      <c r="B54" s="60"/>
      <c r="C54" s="47"/>
      <c r="D54" s="154"/>
      <c r="E54" s="60"/>
      <c r="F54" s="125">
        <f t="shared" si="11"/>
        <v>30</v>
      </c>
      <c r="G54" s="57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64">
        <f t="shared" si="12"/>
        <v>0</v>
      </c>
      <c r="T54" s="170"/>
      <c r="U54" s="80"/>
      <c r="V54" s="167"/>
      <c r="W54" s="168"/>
      <c r="X54" s="168"/>
      <c r="Y54" s="168"/>
      <c r="Z54" s="168"/>
      <c r="AA54" s="168"/>
      <c r="AB54" s="93"/>
      <c r="AC54" s="174">
        <f t="shared" si="13"/>
        <v>0</v>
      </c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175">
        <f t="shared" si="14"/>
        <v>0</v>
      </c>
      <c r="AT54" s="174">
        <f t="shared" si="15"/>
        <v>0</v>
      </c>
      <c r="AU54" s="174">
        <f t="shared" si="16"/>
        <v>0</v>
      </c>
      <c r="AV54" s="99"/>
      <c r="AW54" s="106"/>
      <c r="AX54" s="106"/>
      <c r="AY54" s="106"/>
      <c r="AZ54" s="106"/>
      <c r="BA54" s="174">
        <f t="shared" si="17"/>
        <v>0</v>
      </c>
      <c r="BB54" s="178"/>
      <c r="BC54" s="180"/>
      <c r="BD54" s="163" t="str">
        <f t="shared" si="18"/>
        <v>正确</v>
      </c>
    </row>
    <row r="55" s="6" customFormat="1" ht="33" customHeight="1" spans="1:56">
      <c r="A55" s="59">
        <f t="shared" si="10"/>
        <v>51</v>
      </c>
      <c r="B55" s="60"/>
      <c r="C55" s="47"/>
      <c r="D55" s="154"/>
      <c r="E55" s="60"/>
      <c r="F55" s="125">
        <f t="shared" si="11"/>
        <v>30</v>
      </c>
      <c r="G55" s="57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12"/>
        <v>0</v>
      </c>
      <c r="T55" s="170"/>
      <c r="U55" s="80"/>
      <c r="V55" s="167"/>
      <c r="W55" s="168"/>
      <c r="X55" s="168"/>
      <c r="Y55" s="168"/>
      <c r="Z55" s="168"/>
      <c r="AA55" s="168"/>
      <c r="AB55" s="93"/>
      <c r="AC55" s="174">
        <f t="shared" si="13"/>
        <v>0</v>
      </c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175">
        <f t="shared" si="14"/>
        <v>0</v>
      </c>
      <c r="AT55" s="174">
        <f t="shared" si="15"/>
        <v>0</v>
      </c>
      <c r="AU55" s="174">
        <f t="shared" si="16"/>
        <v>0</v>
      </c>
      <c r="AV55" s="99"/>
      <c r="AW55" s="106"/>
      <c r="AX55" s="106"/>
      <c r="AY55" s="106"/>
      <c r="AZ55" s="106"/>
      <c r="BA55" s="174">
        <f t="shared" si="17"/>
        <v>0</v>
      </c>
      <c r="BB55" s="178"/>
      <c r="BC55" s="180"/>
      <c r="BD55" s="163" t="str">
        <f t="shared" si="18"/>
        <v>正确</v>
      </c>
    </row>
    <row r="56" s="6" customFormat="1" ht="33" customHeight="1" spans="1:56">
      <c r="A56" s="59">
        <f t="shared" si="10"/>
        <v>52</v>
      </c>
      <c r="B56" s="60"/>
      <c r="C56" s="47"/>
      <c r="D56" s="154"/>
      <c r="E56" s="60"/>
      <c r="F56" s="125">
        <f t="shared" si="11"/>
        <v>30</v>
      </c>
      <c r="G56" s="57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12"/>
        <v>0</v>
      </c>
      <c r="T56" s="170"/>
      <c r="U56" s="80"/>
      <c r="V56" s="167"/>
      <c r="W56" s="168"/>
      <c r="X56" s="168"/>
      <c r="Y56" s="168"/>
      <c r="Z56" s="168"/>
      <c r="AA56" s="168"/>
      <c r="AB56" s="93"/>
      <c r="AC56" s="174">
        <f t="shared" si="13"/>
        <v>0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175">
        <f t="shared" si="14"/>
        <v>0</v>
      </c>
      <c r="AT56" s="174">
        <f t="shared" si="15"/>
        <v>0</v>
      </c>
      <c r="AU56" s="174">
        <f t="shared" si="16"/>
        <v>0</v>
      </c>
      <c r="AV56" s="99"/>
      <c r="AW56" s="106"/>
      <c r="AX56" s="106"/>
      <c r="AY56" s="106"/>
      <c r="AZ56" s="106"/>
      <c r="BA56" s="174">
        <f t="shared" si="17"/>
        <v>0</v>
      </c>
      <c r="BB56" s="178"/>
      <c r="BC56" s="180"/>
      <c r="BD56" s="163" t="str">
        <f t="shared" si="18"/>
        <v>正确</v>
      </c>
    </row>
    <row r="57" s="6" customFormat="1" ht="33" customHeight="1" spans="1:56">
      <c r="A57" s="59">
        <f t="shared" si="10"/>
        <v>53</v>
      </c>
      <c r="B57" s="60"/>
      <c r="C57" s="47"/>
      <c r="D57" s="154"/>
      <c r="E57" s="60"/>
      <c r="F57" s="125">
        <f t="shared" si="11"/>
        <v>30</v>
      </c>
      <c r="G57" s="57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12"/>
        <v>0</v>
      </c>
      <c r="T57" s="170"/>
      <c r="U57" s="80"/>
      <c r="V57" s="167"/>
      <c r="W57" s="168"/>
      <c r="X57" s="168"/>
      <c r="Y57" s="168"/>
      <c r="Z57" s="168"/>
      <c r="AA57" s="168"/>
      <c r="AB57" s="93"/>
      <c r="AC57" s="174">
        <f t="shared" si="13"/>
        <v>0</v>
      </c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175">
        <f t="shared" si="14"/>
        <v>0</v>
      </c>
      <c r="AT57" s="174">
        <f t="shared" si="15"/>
        <v>0</v>
      </c>
      <c r="AU57" s="174">
        <f t="shared" si="16"/>
        <v>0</v>
      </c>
      <c r="AV57" s="99"/>
      <c r="AW57" s="106"/>
      <c r="AX57" s="106"/>
      <c r="AY57" s="106"/>
      <c r="AZ57" s="106"/>
      <c r="BA57" s="174">
        <f t="shared" si="17"/>
        <v>0</v>
      </c>
      <c r="BB57" s="178"/>
      <c r="BC57" s="180"/>
      <c r="BD57" s="163" t="str">
        <f t="shared" si="18"/>
        <v>正确</v>
      </c>
    </row>
    <row r="58" s="6" customFormat="1" ht="33" customHeight="1" spans="1:56">
      <c r="A58" s="59">
        <f t="shared" si="10"/>
        <v>54</v>
      </c>
      <c r="B58" s="60"/>
      <c r="C58" s="47"/>
      <c r="D58" s="154"/>
      <c r="E58" s="60"/>
      <c r="F58" s="125">
        <f t="shared" si="11"/>
        <v>30</v>
      </c>
      <c r="G58" s="57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12"/>
        <v>0</v>
      </c>
      <c r="T58" s="170"/>
      <c r="U58" s="80"/>
      <c r="V58" s="167"/>
      <c r="W58" s="168"/>
      <c r="X58" s="168"/>
      <c r="Y58" s="168"/>
      <c r="Z58" s="168"/>
      <c r="AA58" s="168"/>
      <c r="AB58" s="93"/>
      <c r="AC58" s="174">
        <f t="shared" si="13"/>
        <v>0</v>
      </c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175">
        <f t="shared" si="14"/>
        <v>0</v>
      </c>
      <c r="AT58" s="174">
        <f t="shared" si="15"/>
        <v>0</v>
      </c>
      <c r="AU58" s="174">
        <f t="shared" si="16"/>
        <v>0</v>
      </c>
      <c r="AV58" s="99"/>
      <c r="AW58" s="106"/>
      <c r="AX58" s="106"/>
      <c r="AY58" s="106"/>
      <c r="AZ58" s="106"/>
      <c r="BA58" s="174">
        <f t="shared" si="17"/>
        <v>0</v>
      </c>
      <c r="BB58" s="178"/>
      <c r="BC58" s="180"/>
      <c r="BD58" s="163" t="str">
        <f t="shared" si="18"/>
        <v>正确</v>
      </c>
    </row>
    <row r="59" s="6" customFormat="1" ht="33" customHeight="1" spans="1:56">
      <c r="A59" s="59">
        <f t="shared" si="10"/>
        <v>55</v>
      </c>
      <c r="B59" s="60"/>
      <c r="C59" s="47"/>
      <c r="D59" s="154"/>
      <c r="E59" s="60"/>
      <c r="F59" s="125">
        <f t="shared" si="11"/>
        <v>30</v>
      </c>
      <c r="G59" s="57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12"/>
        <v>0</v>
      </c>
      <c r="T59" s="170"/>
      <c r="U59" s="80"/>
      <c r="V59" s="167"/>
      <c r="W59" s="168"/>
      <c r="X59" s="168"/>
      <c r="Y59" s="168"/>
      <c r="Z59" s="168"/>
      <c r="AA59" s="168"/>
      <c r="AB59" s="93"/>
      <c r="AC59" s="174">
        <f t="shared" si="13"/>
        <v>0</v>
      </c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175">
        <f t="shared" si="14"/>
        <v>0</v>
      </c>
      <c r="AT59" s="174">
        <f t="shared" si="15"/>
        <v>0</v>
      </c>
      <c r="AU59" s="174">
        <f t="shared" si="16"/>
        <v>0</v>
      </c>
      <c r="AV59" s="99"/>
      <c r="AW59" s="106"/>
      <c r="AX59" s="106"/>
      <c r="AY59" s="106"/>
      <c r="AZ59" s="106"/>
      <c r="BA59" s="174">
        <f t="shared" si="17"/>
        <v>0</v>
      </c>
      <c r="BB59" s="178"/>
      <c r="BC59" s="180"/>
      <c r="BD59" s="163" t="str">
        <f t="shared" si="18"/>
        <v>正确</v>
      </c>
    </row>
    <row r="60" s="6" customFormat="1" ht="33" customHeight="1" spans="1:56">
      <c r="A60" s="59">
        <f t="shared" si="10"/>
        <v>56</v>
      </c>
      <c r="B60" s="60"/>
      <c r="C60" s="47"/>
      <c r="D60" s="154"/>
      <c r="E60" s="60"/>
      <c r="F60" s="125">
        <f t="shared" si="11"/>
        <v>30</v>
      </c>
      <c r="G60" s="57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12"/>
        <v>0</v>
      </c>
      <c r="T60" s="170"/>
      <c r="U60" s="80"/>
      <c r="V60" s="167"/>
      <c r="W60" s="168"/>
      <c r="X60" s="168"/>
      <c r="Y60" s="168"/>
      <c r="Z60" s="168"/>
      <c r="AA60" s="168"/>
      <c r="AB60" s="93"/>
      <c r="AC60" s="174">
        <f t="shared" si="13"/>
        <v>0</v>
      </c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175">
        <f t="shared" si="14"/>
        <v>0</v>
      </c>
      <c r="AT60" s="174">
        <f t="shared" si="15"/>
        <v>0</v>
      </c>
      <c r="AU60" s="174">
        <f t="shared" si="16"/>
        <v>0</v>
      </c>
      <c r="AV60" s="99"/>
      <c r="AW60" s="106"/>
      <c r="AX60" s="106"/>
      <c r="AY60" s="106"/>
      <c r="AZ60" s="106"/>
      <c r="BA60" s="174">
        <f t="shared" si="17"/>
        <v>0</v>
      </c>
      <c r="BB60" s="178"/>
      <c r="BC60" s="180"/>
      <c r="BD60" s="163" t="str">
        <f t="shared" si="18"/>
        <v>正确</v>
      </c>
    </row>
    <row r="61" s="6" customFormat="1" ht="33" customHeight="1" spans="1:56">
      <c r="A61" s="59">
        <f t="shared" si="10"/>
        <v>57</v>
      </c>
      <c r="B61" s="60"/>
      <c r="C61" s="47"/>
      <c r="D61" s="154"/>
      <c r="E61" s="60"/>
      <c r="F61" s="125">
        <f t="shared" si="11"/>
        <v>30</v>
      </c>
      <c r="G61" s="57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12"/>
        <v>0</v>
      </c>
      <c r="T61" s="170"/>
      <c r="U61" s="80"/>
      <c r="V61" s="167"/>
      <c r="W61" s="168"/>
      <c r="X61" s="168"/>
      <c r="Y61" s="168"/>
      <c r="Z61" s="168"/>
      <c r="AA61" s="168"/>
      <c r="AB61" s="93"/>
      <c r="AC61" s="174">
        <f t="shared" si="13"/>
        <v>0</v>
      </c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175">
        <f t="shared" si="14"/>
        <v>0</v>
      </c>
      <c r="AT61" s="174">
        <f t="shared" si="15"/>
        <v>0</v>
      </c>
      <c r="AU61" s="174">
        <f t="shared" si="16"/>
        <v>0</v>
      </c>
      <c r="AV61" s="99"/>
      <c r="AW61" s="106"/>
      <c r="AX61" s="106"/>
      <c r="AY61" s="106"/>
      <c r="AZ61" s="106"/>
      <c r="BA61" s="174">
        <f t="shared" si="17"/>
        <v>0</v>
      </c>
      <c r="BB61" s="178"/>
      <c r="BC61" s="180"/>
      <c r="BD61" s="163" t="str">
        <f t="shared" si="18"/>
        <v>正确</v>
      </c>
    </row>
    <row r="62" s="6" customFormat="1" ht="33" customHeight="1" spans="1:56">
      <c r="A62" s="59">
        <f t="shared" si="10"/>
        <v>58</v>
      </c>
      <c r="B62" s="60"/>
      <c r="C62" s="47"/>
      <c r="D62" s="154"/>
      <c r="E62" s="60"/>
      <c r="F62" s="125">
        <f t="shared" si="11"/>
        <v>30</v>
      </c>
      <c r="G62" s="57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64">
        <f t="shared" si="12"/>
        <v>0</v>
      </c>
      <c r="T62" s="170"/>
      <c r="U62" s="80"/>
      <c r="V62" s="167"/>
      <c r="W62" s="168"/>
      <c r="X62" s="168"/>
      <c r="Y62" s="168"/>
      <c r="Z62" s="168"/>
      <c r="AA62" s="168"/>
      <c r="AB62" s="93"/>
      <c r="AC62" s="174">
        <f t="shared" si="13"/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175">
        <f t="shared" si="14"/>
        <v>0</v>
      </c>
      <c r="AT62" s="174">
        <f t="shared" si="15"/>
        <v>0</v>
      </c>
      <c r="AU62" s="174">
        <f t="shared" si="16"/>
        <v>0</v>
      </c>
      <c r="AV62" s="99"/>
      <c r="AW62" s="106"/>
      <c r="AX62" s="106"/>
      <c r="AY62" s="106"/>
      <c r="AZ62" s="106"/>
      <c r="BA62" s="174">
        <f t="shared" si="17"/>
        <v>0</v>
      </c>
      <c r="BB62" s="178"/>
      <c r="BC62" s="180"/>
      <c r="BD62" s="163" t="str">
        <f t="shared" si="18"/>
        <v>正确</v>
      </c>
    </row>
    <row r="63" s="6" customFormat="1" ht="33" customHeight="1" spans="1:56">
      <c r="A63" s="59">
        <f t="shared" si="10"/>
        <v>59</v>
      </c>
      <c r="B63" s="60"/>
      <c r="C63" s="47"/>
      <c r="D63" s="154"/>
      <c r="E63" s="60"/>
      <c r="F63" s="125">
        <f t="shared" si="11"/>
        <v>30</v>
      </c>
      <c r="G63" s="57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12"/>
        <v>0</v>
      </c>
      <c r="T63" s="170"/>
      <c r="U63" s="80"/>
      <c r="V63" s="167"/>
      <c r="W63" s="168"/>
      <c r="X63" s="168"/>
      <c r="Y63" s="168"/>
      <c r="Z63" s="168"/>
      <c r="AA63" s="168"/>
      <c r="AB63" s="93"/>
      <c r="AC63" s="174">
        <f t="shared" si="13"/>
        <v>0</v>
      </c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175">
        <f t="shared" si="14"/>
        <v>0</v>
      </c>
      <c r="AT63" s="174">
        <f t="shared" si="15"/>
        <v>0</v>
      </c>
      <c r="AU63" s="174">
        <f t="shared" si="16"/>
        <v>0</v>
      </c>
      <c r="AV63" s="99"/>
      <c r="AW63" s="106"/>
      <c r="AX63" s="106"/>
      <c r="AY63" s="106"/>
      <c r="AZ63" s="106"/>
      <c r="BA63" s="174">
        <f t="shared" si="17"/>
        <v>0</v>
      </c>
      <c r="BB63" s="178"/>
      <c r="BC63" s="180"/>
      <c r="BD63" s="163" t="str">
        <f t="shared" si="18"/>
        <v>正确</v>
      </c>
    </row>
    <row r="64" s="6" customFormat="1" ht="33" customHeight="1" spans="1:56">
      <c r="A64" s="59">
        <f t="shared" si="10"/>
        <v>60</v>
      </c>
      <c r="B64" s="60"/>
      <c r="C64" s="47"/>
      <c r="D64" s="154"/>
      <c r="E64" s="60"/>
      <c r="F64" s="125">
        <f t="shared" si="11"/>
        <v>30</v>
      </c>
      <c r="G64" s="57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64">
        <f t="shared" si="12"/>
        <v>0</v>
      </c>
      <c r="T64" s="170"/>
      <c r="U64" s="80"/>
      <c r="V64" s="167"/>
      <c r="W64" s="168"/>
      <c r="X64" s="168"/>
      <c r="Y64" s="168"/>
      <c r="Z64" s="168"/>
      <c r="AA64" s="168"/>
      <c r="AB64" s="93"/>
      <c r="AC64" s="174">
        <f t="shared" si="13"/>
        <v>0</v>
      </c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175">
        <f t="shared" si="14"/>
        <v>0</v>
      </c>
      <c r="AT64" s="174">
        <f t="shared" si="15"/>
        <v>0</v>
      </c>
      <c r="AU64" s="174">
        <f t="shared" si="16"/>
        <v>0</v>
      </c>
      <c r="AV64" s="99"/>
      <c r="AW64" s="106"/>
      <c r="AX64" s="106"/>
      <c r="AY64" s="106"/>
      <c r="AZ64" s="106"/>
      <c r="BA64" s="174">
        <f t="shared" si="17"/>
        <v>0</v>
      </c>
      <c r="BB64" s="178"/>
      <c r="BC64" s="180"/>
      <c r="BD64" s="163" t="str">
        <f t="shared" si="18"/>
        <v>正确</v>
      </c>
    </row>
    <row r="65" s="6" customFormat="1" ht="33" customHeight="1" spans="1:56">
      <c r="A65" s="59">
        <f t="shared" si="10"/>
        <v>61</v>
      </c>
      <c r="B65" s="60"/>
      <c r="C65" s="47"/>
      <c r="D65" s="154"/>
      <c r="E65" s="60"/>
      <c r="F65" s="125">
        <f t="shared" si="11"/>
        <v>30</v>
      </c>
      <c r="G65" s="57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12"/>
        <v>0</v>
      </c>
      <c r="T65" s="170"/>
      <c r="U65" s="80"/>
      <c r="V65" s="167"/>
      <c r="W65" s="168"/>
      <c r="X65" s="168"/>
      <c r="Y65" s="168"/>
      <c r="Z65" s="168"/>
      <c r="AA65" s="168"/>
      <c r="AB65" s="93"/>
      <c r="AC65" s="174">
        <f t="shared" si="13"/>
        <v>0</v>
      </c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175">
        <f t="shared" si="14"/>
        <v>0</v>
      </c>
      <c r="AT65" s="174">
        <f t="shared" si="15"/>
        <v>0</v>
      </c>
      <c r="AU65" s="174">
        <f t="shared" si="16"/>
        <v>0</v>
      </c>
      <c r="AV65" s="99"/>
      <c r="AW65" s="106"/>
      <c r="AX65" s="106"/>
      <c r="AY65" s="106"/>
      <c r="AZ65" s="106"/>
      <c r="BA65" s="174">
        <f t="shared" si="17"/>
        <v>0</v>
      </c>
      <c r="BB65" s="178"/>
      <c r="BC65" s="180"/>
      <c r="BD65" s="163" t="str">
        <f t="shared" si="18"/>
        <v>正确</v>
      </c>
    </row>
    <row r="66" s="6" customFormat="1" ht="33" customHeight="1" spans="1:56">
      <c r="A66" s="59">
        <f t="shared" si="10"/>
        <v>62</v>
      </c>
      <c r="B66" s="60"/>
      <c r="C66" s="47"/>
      <c r="D66" s="154"/>
      <c r="E66" s="60"/>
      <c r="F66" s="125">
        <f t="shared" si="11"/>
        <v>30</v>
      </c>
      <c r="G66" s="57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12"/>
        <v>0</v>
      </c>
      <c r="T66" s="170"/>
      <c r="U66" s="80"/>
      <c r="V66" s="167"/>
      <c r="W66" s="168"/>
      <c r="X66" s="168"/>
      <c r="Y66" s="168"/>
      <c r="Z66" s="168"/>
      <c r="AA66" s="168"/>
      <c r="AB66" s="93"/>
      <c r="AC66" s="174">
        <f t="shared" si="13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175">
        <f t="shared" si="14"/>
        <v>0</v>
      </c>
      <c r="AT66" s="174">
        <f t="shared" si="15"/>
        <v>0</v>
      </c>
      <c r="AU66" s="174">
        <f t="shared" si="16"/>
        <v>0</v>
      </c>
      <c r="AV66" s="99"/>
      <c r="AW66" s="106"/>
      <c r="AX66" s="106"/>
      <c r="AY66" s="106"/>
      <c r="AZ66" s="106"/>
      <c r="BA66" s="174">
        <f t="shared" si="17"/>
        <v>0</v>
      </c>
      <c r="BB66" s="178"/>
      <c r="BC66" s="180"/>
      <c r="BD66" s="163" t="str">
        <f t="shared" si="18"/>
        <v>正确</v>
      </c>
    </row>
    <row r="67" s="6" customFormat="1" ht="33" customHeight="1" spans="1:56">
      <c r="A67" s="59">
        <f t="shared" si="10"/>
        <v>63</v>
      </c>
      <c r="B67" s="60"/>
      <c r="C67" s="47"/>
      <c r="D67" s="154"/>
      <c r="E67" s="60"/>
      <c r="F67" s="125">
        <f t="shared" si="11"/>
        <v>30</v>
      </c>
      <c r="G67" s="57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si="12"/>
        <v>0</v>
      </c>
      <c r="T67" s="170"/>
      <c r="U67" s="80"/>
      <c r="V67" s="167"/>
      <c r="W67" s="168"/>
      <c r="X67" s="168"/>
      <c r="Y67" s="168"/>
      <c r="Z67" s="168"/>
      <c r="AA67" s="168"/>
      <c r="AB67" s="93"/>
      <c r="AC67" s="174">
        <f t="shared" si="13"/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175">
        <f t="shared" si="14"/>
        <v>0</v>
      </c>
      <c r="AT67" s="174">
        <f t="shared" si="15"/>
        <v>0</v>
      </c>
      <c r="AU67" s="174">
        <f t="shared" si="16"/>
        <v>0</v>
      </c>
      <c r="AV67" s="99"/>
      <c r="AW67" s="106"/>
      <c r="AX67" s="106"/>
      <c r="AY67" s="106"/>
      <c r="AZ67" s="106"/>
      <c r="BA67" s="174">
        <f t="shared" si="17"/>
        <v>0</v>
      </c>
      <c r="BB67" s="178"/>
      <c r="BC67" s="180"/>
      <c r="BD67" s="163" t="str">
        <f t="shared" si="18"/>
        <v>正确</v>
      </c>
    </row>
    <row r="68" s="6" customFormat="1" ht="33" customHeight="1" spans="1:56">
      <c r="A68" s="59">
        <f t="shared" si="10"/>
        <v>64</v>
      </c>
      <c r="B68" s="60"/>
      <c r="C68" s="47"/>
      <c r="D68" s="154"/>
      <c r="E68" s="60"/>
      <c r="F68" s="125">
        <f t="shared" si="11"/>
        <v>30</v>
      </c>
      <c r="G68" s="57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si="12"/>
        <v>0</v>
      </c>
      <c r="T68" s="170"/>
      <c r="U68" s="80"/>
      <c r="V68" s="167"/>
      <c r="W68" s="168"/>
      <c r="X68" s="168"/>
      <c r="Y68" s="168"/>
      <c r="Z68" s="168"/>
      <c r="AA68" s="168"/>
      <c r="AB68" s="93"/>
      <c r="AC68" s="174">
        <f t="shared" si="13"/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175">
        <f t="shared" si="14"/>
        <v>0</v>
      </c>
      <c r="AT68" s="174">
        <f t="shared" si="15"/>
        <v>0</v>
      </c>
      <c r="AU68" s="174">
        <f t="shared" si="16"/>
        <v>0</v>
      </c>
      <c r="AV68" s="99"/>
      <c r="AW68" s="106"/>
      <c r="AX68" s="106"/>
      <c r="AY68" s="106"/>
      <c r="AZ68" s="106"/>
      <c r="BA68" s="174">
        <f t="shared" si="17"/>
        <v>0</v>
      </c>
      <c r="BB68" s="178"/>
      <c r="BC68" s="180"/>
      <c r="BD68" s="163" t="str">
        <f t="shared" si="18"/>
        <v>正确</v>
      </c>
    </row>
    <row r="69" s="6" customFormat="1" ht="33" customHeight="1" spans="1:56">
      <c r="A69" s="59">
        <f t="shared" ref="A69:A132" si="19">ROW()-4</f>
        <v>65</v>
      </c>
      <c r="B69" s="60"/>
      <c r="C69" s="47"/>
      <c r="D69" s="154"/>
      <c r="E69" s="60"/>
      <c r="F69" s="125">
        <f t="shared" ref="F69:F132" si="20">IF($C$2-D69+1&lt;$E$2,$C$2-D69+1,$E$2)</f>
        <v>30</v>
      </c>
      <c r="G69" s="57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ref="S69:S132" si="21">P69+Q69-R69</f>
        <v>0</v>
      </c>
      <c r="T69" s="170"/>
      <c r="U69" s="80"/>
      <c r="V69" s="167"/>
      <c r="W69" s="168"/>
      <c r="X69" s="168"/>
      <c r="Y69" s="168"/>
      <c r="Z69" s="168"/>
      <c r="AA69" s="168"/>
      <c r="AB69" s="93"/>
      <c r="AC69" s="174">
        <f t="shared" ref="AC69:AC132" si="22">IF(G69="是",30,0)</f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175">
        <f t="shared" ref="AS69:AS132" si="23">IFERROR(U69/$E$2*2*H69+I69*2,0)</f>
        <v>0</v>
      </c>
      <c r="AT69" s="174">
        <f t="shared" ref="AT69:AT132" si="24">IFERROR(U69/$E$2*(J69+K69*0.2+L69+M69*0.5),0)</f>
        <v>0</v>
      </c>
      <c r="AU69" s="174">
        <f t="shared" ref="AU69:AU132" si="25">ROUND(SUM(V69:AP69)-SUM(AQ69:AT69),2)</f>
        <v>0</v>
      </c>
      <c r="AV69" s="99"/>
      <c r="AW69" s="106"/>
      <c r="AX69" s="106"/>
      <c r="AY69" s="106"/>
      <c r="AZ69" s="106"/>
      <c r="BA69" s="174">
        <f t="shared" ref="BA69:BA132" si="26">ROUND(AU69-SUM(AV69:AZ69),2)</f>
        <v>0</v>
      </c>
      <c r="BB69" s="178"/>
      <c r="BC69" s="180"/>
      <c r="BD69" s="163" t="str">
        <f t="shared" ref="BD69:BD132" si="27">IF(U69-SUM(V69:AB69)=0,"正确","错误")</f>
        <v>正确</v>
      </c>
    </row>
    <row r="70" s="6" customFormat="1" ht="33" customHeight="1" spans="1:56">
      <c r="A70" s="59">
        <f t="shared" si="19"/>
        <v>66</v>
      </c>
      <c r="B70" s="60"/>
      <c r="C70" s="47"/>
      <c r="D70" s="154"/>
      <c r="E70" s="60"/>
      <c r="F70" s="125">
        <f t="shared" si="20"/>
        <v>30</v>
      </c>
      <c r="G70" s="57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21"/>
        <v>0</v>
      </c>
      <c r="T70" s="170"/>
      <c r="U70" s="80"/>
      <c r="V70" s="167"/>
      <c r="W70" s="168"/>
      <c r="X70" s="168"/>
      <c r="Y70" s="168"/>
      <c r="Z70" s="168"/>
      <c r="AA70" s="168"/>
      <c r="AB70" s="93"/>
      <c r="AC70" s="174">
        <f t="shared" si="22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175">
        <f t="shared" si="23"/>
        <v>0</v>
      </c>
      <c r="AT70" s="174">
        <f t="shared" si="24"/>
        <v>0</v>
      </c>
      <c r="AU70" s="174">
        <f t="shared" si="25"/>
        <v>0</v>
      </c>
      <c r="AV70" s="99"/>
      <c r="AW70" s="106"/>
      <c r="AX70" s="106"/>
      <c r="AY70" s="106"/>
      <c r="AZ70" s="106"/>
      <c r="BA70" s="174">
        <f t="shared" si="26"/>
        <v>0</v>
      </c>
      <c r="BB70" s="178"/>
      <c r="BC70" s="180"/>
      <c r="BD70" s="163" t="str">
        <f t="shared" si="27"/>
        <v>正确</v>
      </c>
    </row>
    <row r="71" s="6" customFormat="1" ht="33" customHeight="1" spans="1:56">
      <c r="A71" s="59">
        <f t="shared" si="19"/>
        <v>67</v>
      </c>
      <c r="B71" s="60"/>
      <c r="C71" s="47"/>
      <c r="D71" s="154"/>
      <c r="E71" s="60"/>
      <c r="F71" s="125">
        <f t="shared" si="20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21"/>
        <v>0</v>
      </c>
      <c r="T71" s="170"/>
      <c r="U71" s="80"/>
      <c r="V71" s="167"/>
      <c r="W71" s="168"/>
      <c r="X71" s="168"/>
      <c r="Y71" s="168"/>
      <c r="Z71" s="168"/>
      <c r="AA71" s="168"/>
      <c r="AB71" s="93"/>
      <c r="AC71" s="174">
        <f t="shared" si="22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23"/>
        <v>0</v>
      </c>
      <c r="AT71" s="174">
        <f t="shared" si="24"/>
        <v>0</v>
      </c>
      <c r="AU71" s="174">
        <f t="shared" si="25"/>
        <v>0</v>
      </c>
      <c r="AV71" s="99"/>
      <c r="AW71" s="106"/>
      <c r="AX71" s="106"/>
      <c r="AY71" s="106"/>
      <c r="AZ71" s="106"/>
      <c r="BA71" s="174">
        <f t="shared" si="26"/>
        <v>0</v>
      </c>
      <c r="BB71" s="178"/>
      <c r="BC71" s="180"/>
      <c r="BD71" s="163" t="str">
        <f t="shared" si="27"/>
        <v>正确</v>
      </c>
    </row>
    <row r="72" s="6" customFormat="1" ht="33" customHeight="1" spans="1:56">
      <c r="A72" s="59">
        <f t="shared" si="19"/>
        <v>68</v>
      </c>
      <c r="B72" s="60"/>
      <c r="C72" s="47"/>
      <c r="D72" s="154"/>
      <c r="E72" s="60"/>
      <c r="F72" s="125">
        <f t="shared" si="20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21"/>
        <v>0</v>
      </c>
      <c r="T72" s="170"/>
      <c r="U72" s="80"/>
      <c r="V72" s="167"/>
      <c r="W72" s="168"/>
      <c r="X72" s="168"/>
      <c r="Y72" s="168"/>
      <c r="Z72" s="168"/>
      <c r="AA72" s="168"/>
      <c r="AB72" s="93"/>
      <c r="AC72" s="174">
        <f t="shared" si="22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23"/>
        <v>0</v>
      </c>
      <c r="AT72" s="174">
        <f t="shared" si="24"/>
        <v>0</v>
      </c>
      <c r="AU72" s="174">
        <f t="shared" si="25"/>
        <v>0</v>
      </c>
      <c r="AV72" s="99"/>
      <c r="AW72" s="106"/>
      <c r="AX72" s="106"/>
      <c r="AY72" s="106"/>
      <c r="AZ72" s="106"/>
      <c r="BA72" s="174">
        <f t="shared" si="26"/>
        <v>0</v>
      </c>
      <c r="BB72" s="178"/>
      <c r="BC72" s="180"/>
      <c r="BD72" s="163" t="str">
        <f t="shared" si="27"/>
        <v>正确</v>
      </c>
    </row>
    <row r="73" s="6" customFormat="1" ht="33" customHeight="1" spans="1:56">
      <c r="A73" s="59">
        <f t="shared" si="19"/>
        <v>69</v>
      </c>
      <c r="B73" s="60"/>
      <c r="C73" s="47"/>
      <c r="D73" s="154"/>
      <c r="E73" s="60"/>
      <c r="F73" s="125">
        <f t="shared" si="20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21"/>
        <v>0</v>
      </c>
      <c r="T73" s="170"/>
      <c r="U73" s="80"/>
      <c r="V73" s="167"/>
      <c r="W73" s="168"/>
      <c r="X73" s="168"/>
      <c r="Y73" s="168"/>
      <c r="Z73" s="168"/>
      <c r="AA73" s="168"/>
      <c r="AB73" s="93"/>
      <c r="AC73" s="174">
        <f t="shared" si="22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23"/>
        <v>0</v>
      </c>
      <c r="AT73" s="174">
        <f t="shared" si="24"/>
        <v>0</v>
      </c>
      <c r="AU73" s="174">
        <f t="shared" si="25"/>
        <v>0</v>
      </c>
      <c r="AV73" s="99"/>
      <c r="AW73" s="106"/>
      <c r="AX73" s="106"/>
      <c r="AY73" s="106"/>
      <c r="AZ73" s="106"/>
      <c r="BA73" s="174">
        <f t="shared" si="26"/>
        <v>0</v>
      </c>
      <c r="BB73" s="178"/>
      <c r="BC73" s="180"/>
      <c r="BD73" s="163" t="str">
        <f t="shared" si="27"/>
        <v>正确</v>
      </c>
    </row>
    <row r="74" s="6" customFormat="1" ht="33" customHeight="1" spans="1:56">
      <c r="A74" s="59">
        <f t="shared" si="19"/>
        <v>70</v>
      </c>
      <c r="B74" s="60"/>
      <c r="C74" s="47"/>
      <c r="D74" s="154"/>
      <c r="E74" s="60"/>
      <c r="F74" s="125">
        <f t="shared" si="20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21"/>
        <v>0</v>
      </c>
      <c r="T74" s="170"/>
      <c r="U74" s="80"/>
      <c r="V74" s="167"/>
      <c r="W74" s="168"/>
      <c r="X74" s="168"/>
      <c r="Y74" s="168"/>
      <c r="Z74" s="168"/>
      <c r="AA74" s="168"/>
      <c r="AB74" s="93"/>
      <c r="AC74" s="174">
        <f t="shared" si="22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23"/>
        <v>0</v>
      </c>
      <c r="AT74" s="174">
        <f t="shared" si="24"/>
        <v>0</v>
      </c>
      <c r="AU74" s="174">
        <f t="shared" si="25"/>
        <v>0</v>
      </c>
      <c r="AV74" s="99"/>
      <c r="AW74" s="106"/>
      <c r="AX74" s="106"/>
      <c r="AY74" s="106"/>
      <c r="AZ74" s="106"/>
      <c r="BA74" s="174">
        <f t="shared" si="26"/>
        <v>0</v>
      </c>
      <c r="BB74" s="178"/>
      <c r="BC74" s="180"/>
      <c r="BD74" s="163" t="str">
        <f t="shared" si="27"/>
        <v>正确</v>
      </c>
    </row>
    <row r="75" s="6" customFormat="1" ht="33" customHeight="1" spans="1:56">
      <c r="A75" s="59">
        <f t="shared" si="19"/>
        <v>71</v>
      </c>
      <c r="B75" s="60"/>
      <c r="C75" s="47"/>
      <c r="D75" s="154"/>
      <c r="E75" s="60"/>
      <c r="F75" s="125">
        <f t="shared" si="20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21"/>
        <v>0</v>
      </c>
      <c r="T75" s="170"/>
      <c r="U75" s="80"/>
      <c r="V75" s="167"/>
      <c r="W75" s="168"/>
      <c r="X75" s="168"/>
      <c r="Y75" s="168"/>
      <c r="Z75" s="168"/>
      <c r="AA75" s="168"/>
      <c r="AB75" s="93"/>
      <c r="AC75" s="174">
        <f t="shared" si="22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23"/>
        <v>0</v>
      </c>
      <c r="AT75" s="174">
        <f t="shared" si="24"/>
        <v>0</v>
      </c>
      <c r="AU75" s="174">
        <f t="shared" si="25"/>
        <v>0</v>
      </c>
      <c r="AV75" s="99"/>
      <c r="AW75" s="106"/>
      <c r="AX75" s="106"/>
      <c r="AY75" s="106"/>
      <c r="AZ75" s="106"/>
      <c r="BA75" s="174">
        <f t="shared" si="26"/>
        <v>0</v>
      </c>
      <c r="BB75" s="178"/>
      <c r="BC75" s="180"/>
      <c r="BD75" s="163" t="str">
        <f t="shared" si="27"/>
        <v>正确</v>
      </c>
    </row>
    <row r="76" s="6" customFormat="1" ht="33" customHeight="1" spans="1:56">
      <c r="A76" s="59">
        <f t="shared" si="19"/>
        <v>72</v>
      </c>
      <c r="B76" s="60"/>
      <c r="C76" s="47"/>
      <c r="D76" s="154"/>
      <c r="E76" s="60"/>
      <c r="F76" s="125">
        <f t="shared" si="20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21"/>
        <v>0</v>
      </c>
      <c r="T76" s="170"/>
      <c r="U76" s="80"/>
      <c r="V76" s="167"/>
      <c r="W76" s="168"/>
      <c r="X76" s="168"/>
      <c r="Y76" s="168"/>
      <c r="Z76" s="168"/>
      <c r="AA76" s="168"/>
      <c r="AB76" s="93"/>
      <c r="AC76" s="174">
        <f t="shared" si="22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23"/>
        <v>0</v>
      </c>
      <c r="AT76" s="174">
        <f t="shared" si="24"/>
        <v>0</v>
      </c>
      <c r="AU76" s="174">
        <f t="shared" si="25"/>
        <v>0</v>
      </c>
      <c r="AV76" s="99"/>
      <c r="AW76" s="106"/>
      <c r="AX76" s="106"/>
      <c r="AY76" s="106"/>
      <c r="AZ76" s="106"/>
      <c r="BA76" s="174">
        <f t="shared" si="26"/>
        <v>0</v>
      </c>
      <c r="BB76" s="178"/>
      <c r="BC76" s="180"/>
      <c r="BD76" s="163" t="str">
        <f t="shared" si="27"/>
        <v>正确</v>
      </c>
    </row>
    <row r="77" s="6" customFormat="1" ht="33" customHeight="1" spans="1:56">
      <c r="A77" s="59">
        <f t="shared" si="19"/>
        <v>73</v>
      </c>
      <c r="B77" s="60"/>
      <c r="C77" s="47"/>
      <c r="D77" s="154"/>
      <c r="E77" s="60"/>
      <c r="F77" s="125">
        <f t="shared" si="20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21"/>
        <v>0</v>
      </c>
      <c r="T77" s="170"/>
      <c r="U77" s="80"/>
      <c r="V77" s="167"/>
      <c r="W77" s="168"/>
      <c r="X77" s="168"/>
      <c r="Y77" s="168"/>
      <c r="Z77" s="168"/>
      <c r="AA77" s="168"/>
      <c r="AB77" s="93"/>
      <c r="AC77" s="174">
        <f t="shared" si="22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23"/>
        <v>0</v>
      </c>
      <c r="AT77" s="174">
        <f t="shared" si="24"/>
        <v>0</v>
      </c>
      <c r="AU77" s="174">
        <f t="shared" si="25"/>
        <v>0</v>
      </c>
      <c r="AV77" s="99"/>
      <c r="AW77" s="106"/>
      <c r="AX77" s="106"/>
      <c r="AY77" s="106"/>
      <c r="AZ77" s="106"/>
      <c r="BA77" s="174">
        <f t="shared" si="26"/>
        <v>0</v>
      </c>
      <c r="BB77" s="178"/>
      <c r="BC77" s="180"/>
      <c r="BD77" s="163" t="str">
        <f t="shared" si="27"/>
        <v>正确</v>
      </c>
    </row>
    <row r="78" s="6" customFormat="1" ht="33" customHeight="1" spans="1:56">
      <c r="A78" s="59">
        <f t="shared" si="19"/>
        <v>74</v>
      </c>
      <c r="B78" s="60"/>
      <c r="C78" s="47"/>
      <c r="D78" s="154"/>
      <c r="E78" s="60"/>
      <c r="F78" s="125">
        <f t="shared" si="20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21"/>
        <v>0</v>
      </c>
      <c r="T78" s="170"/>
      <c r="U78" s="80"/>
      <c r="V78" s="167"/>
      <c r="W78" s="168"/>
      <c r="X78" s="168"/>
      <c r="Y78" s="168"/>
      <c r="Z78" s="168"/>
      <c r="AA78" s="168"/>
      <c r="AB78" s="93"/>
      <c r="AC78" s="174">
        <f t="shared" si="22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23"/>
        <v>0</v>
      </c>
      <c r="AT78" s="174">
        <f t="shared" si="24"/>
        <v>0</v>
      </c>
      <c r="AU78" s="174">
        <f t="shared" si="25"/>
        <v>0</v>
      </c>
      <c r="AV78" s="99"/>
      <c r="AW78" s="106"/>
      <c r="AX78" s="106"/>
      <c r="AY78" s="106"/>
      <c r="AZ78" s="106"/>
      <c r="BA78" s="174">
        <f t="shared" si="26"/>
        <v>0</v>
      </c>
      <c r="BB78" s="178"/>
      <c r="BC78" s="180"/>
      <c r="BD78" s="163" t="str">
        <f t="shared" si="27"/>
        <v>正确</v>
      </c>
    </row>
    <row r="79" s="6" customFormat="1" ht="33" customHeight="1" spans="1:56">
      <c r="A79" s="59">
        <f t="shared" si="19"/>
        <v>75</v>
      </c>
      <c r="B79" s="60"/>
      <c r="C79" s="47"/>
      <c r="D79" s="154"/>
      <c r="E79" s="60"/>
      <c r="F79" s="125">
        <f t="shared" si="20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21"/>
        <v>0</v>
      </c>
      <c r="T79" s="170"/>
      <c r="U79" s="80"/>
      <c r="V79" s="167"/>
      <c r="W79" s="168"/>
      <c r="X79" s="168"/>
      <c r="Y79" s="168"/>
      <c r="Z79" s="168"/>
      <c r="AA79" s="168"/>
      <c r="AB79" s="93"/>
      <c r="AC79" s="174">
        <f t="shared" si="22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23"/>
        <v>0</v>
      </c>
      <c r="AT79" s="174">
        <f t="shared" si="24"/>
        <v>0</v>
      </c>
      <c r="AU79" s="174">
        <f t="shared" si="25"/>
        <v>0</v>
      </c>
      <c r="AV79" s="99"/>
      <c r="AW79" s="106"/>
      <c r="AX79" s="106"/>
      <c r="AY79" s="106"/>
      <c r="AZ79" s="106"/>
      <c r="BA79" s="174">
        <f t="shared" si="26"/>
        <v>0</v>
      </c>
      <c r="BB79" s="178"/>
      <c r="BC79" s="180"/>
      <c r="BD79" s="163" t="str">
        <f t="shared" si="27"/>
        <v>正确</v>
      </c>
    </row>
    <row r="80" s="6" customFormat="1" ht="33" customHeight="1" spans="1:56">
      <c r="A80" s="59">
        <f t="shared" si="19"/>
        <v>76</v>
      </c>
      <c r="B80" s="60"/>
      <c r="C80" s="47"/>
      <c r="D80" s="154"/>
      <c r="E80" s="60"/>
      <c r="F80" s="125">
        <f t="shared" si="20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21"/>
        <v>0</v>
      </c>
      <c r="T80" s="170"/>
      <c r="U80" s="80"/>
      <c r="V80" s="167"/>
      <c r="W80" s="168"/>
      <c r="X80" s="168"/>
      <c r="Y80" s="168"/>
      <c r="Z80" s="168"/>
      <c r="AA80" s="168"/>
      <c r="AB80" s="93"/>
      <c r="AC80" s="174">
        <f t="shared" si="22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75">
        <f t="shared" si="23"/>
        <v>0</v>
      </c>
      <c r="AT80" s="174">
        <f t="shared" si="24"/>
        <v>0</v>
      </c>
      <c r="AU80" s="174">
        <f t="shared" si="25"/>
        <v>0</v>
      </c>
      <c r="AV80" s="99"/>
      <c r="AW80" s="106"/>
      <c r="AX80" s="106"/>
      <c r="AY80" s="106"/>
      <c r="AZ80" s="106"/>
      <c r="BA80" s="174">
        <f t="shared" si="26"/>
        <v>0</v>
      </c>
      <c r="BB80" s="178"/>
      <c r="BC80" s="180"/>
      <c r="BD80" s="163" t="str">
        <f t="shared" si="27"/>
        <v>正确</v>
      </c>
    </row>
    <row r="81" s="6" customFormat="1" ht="33" customHeight="1" spans="1:56">
      <c r="A81" s="59">
        <f t="shared" si="19"/>
        <v>77</v>
      </c>
      <c r="B81" s="60"/>
      <c r="C81" s="47"/>
      <c r="D81" s="154"/>
      <c r="E81" s="60"/>
      <c r="F81" s="125">
        <f t="shared" si="20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21"/>
        <v>0</v>
      </c>
      <c r="T81" s="170"/>
      <c r="U81" s="80"/>
      <c r="V81" s="167"/>
      <c r="W81" s="168"/>
      <c r="X81" s="168"/>
      <c r="Y81" s="168"/>
      <c r="Z81" s="168"/>
      <c r="AA81" s="168"/>
      <c r="AB81" s="93"/>
      <c r="AC81" s="174">
        <f t="shared" si="22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23"/>
        <v>0</v>
      </c>
      <c r="AT81" s="174">
        <f t="shared" si="24"/>
        <v>0</v>
      </c>
      <c r="AU81" s="174">
        <f t="shared" si="25"/>
        <v>0</v>
      </c>
      <c r="AV81" s="99"/>
      <c r="AW81" s="106"/>
      <c r="AX81" s="106"/>
      <c r="AY81" s="106"/>
      <c r="AZ81" s="106"/>
      <c r="BA81" s="174">
        <f t="shared" si="26"/>
        <v>0</v>
      </c>
      <c r="BB81" s="178"/>
      <c r="BC81" s="180"/>
      <c r="BD81" s="163" t="str">
        <f t="shared" si="27"/>
        <v>正确</v>
      </c>
    </row>
    <row r="82" s="6" customFormat="1" ht="33" customHeight="1" spans="1:56">
      <c r="A82" s="59">
        <f t="shared" si="19"/>
        <v>78</v>
      </c>
      <c r="B82" s="60"/>
      <c r="C82" s="47"/>
      <c r="D82" s="154"/>
      <c r="E82" s="60"/>
      <c r="F82" s="125">
        <f t="shared" si="20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21"/>
        <v>0</v>
      </c>
      <c r="T82" s="170"/>
      <c r="U82" s="80"/>
      <c r="V82" s="167"/>
      <c r="W82" s="168"/>
      <c r="X82" s="168"/>
      <c r="Y82" s="168"/>
      <c r="Z82" s="168"/>
      <c r="AA82" s="168"/>
      <c r="AB82" s="93"/>
      <c r="AC82" s="174">
        <f t="shared" si="22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23"/>
        <v>0</v>
      </c>
      <c r="AT82" s="174">
        <f t="shared" si="24"/>
        <v>0</v>
      </c>
      <c r="AU82" s="174">
        <f t="shared" si="25"/>
        <v>0</v>
      </c>
      <c r="AV82" s="99"/>
      <c r="AW82" s="106"/>
      <c r="AX82" s="106"/>
      <c r="AY82" s="106"/>
      <c r="AZ82" s="106"/>
      <c r="BA82" s="174">
        <f t="shared" si="26"/>
        <v>0</v>
      </c>
      <c r="BB82" s="178"/>
      <c r="BC82" s="180"/>
      <c r="BD82" s="163" t="str">
        <f t="shared" si="27"/>
        <v>正确</v>
      </c>
    </row>
    <row r="83" s="6" customFormat="1" ht="33" customHeight="1" spans="1:56">
      <c r="A83" s="59">
        <f t="shared" si="19"/>
        <v>79</v>
      </c>
      <c r="B83" s="60"/>
      <c r="C83" s="47"/>
      <c r="D83" s="154"/>
      <c r="E83" s="60"/>
      <c r="F83" s="125">
        <f t="shared" si="20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21"/>
        <v>0</v>
      </c>
      <c r="T83" s="170"/>
      <c r="U83" s="80"/>
      <c r="V83" s="167"/>
      <c r="W83" s="168"/>
      <c r="X83" s="168"/>
      <c r="Y83" s="168"/>
      <c r="Z83" s="168"/>
      <c r="AA83" s="168"/>
      <c r="AB83" s="93"/>
      <c r="AC83" s="174">
        <f t="shared" si="22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23"/>
        <v>0</v>
      </c>
      <c r="AT83" s="174">
        <f t="shared" si="24"/>
        <v>0</v>
      </c>
      <c r="AU83" s="174">
        <f t="shared" si="25"/>
        <v>0</v>
      </c>
      <c r="AV83" s="99"/>
      <c r="AW83" s="106"/>
      <c r="AX83" s="106"/>
      <c r="AY83" s="106"/>
      <c r="AZ83" s="106"/>
      <c r="BA83" s="174">
        <f t="shared" si="26"/>
        <v>0</v>
      </c>
      <c r="BB83" s="178"/>
      <c r="BC83" s="180"/>
      <c r="BD83" s="163" t="str">
        <f t="shared" si="27"/>
        <v>正确</v>
      </c>
    </row>
    <row r="84" s="6" customFormat="1" ht="33" customHeight="1" spans="1:56">
      <c r="A84" s="59">
        <f t="shared" si="19"/>
        <v>80</v>
      </c>
      <c r="B84" s="60"/>
      <c r="C84" s="47"/>
      <c r="D84" s="154"/>
      <c r="E84" s="60"/>
      <c r="F84" s="125">
        <f t="shared" si="20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21"/>
        <v>0</v>
      </c>
      <c r="T84" s="170"/>
      <c r="U84" s="80"/>
      <c r="V84" s="167"/>
      <c r="W84" s="168"/>
      <c r="X84" s="168"/>
      <c r="Y84" s="168"/>
      <c r="Z84" s="168"/>
      <c r="AA84" s="168"/>
      <c r="AB84" s="93"/>
      <c r="AC84" s="174">
        <f t="shared" si="22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23"/>
        <v>0</v>
      </c>
      <c r="AT84" s="174">
        <f t="shared" si="24"/>
        <v>0</v>
      </c>
      <c r="AU84" s="174">
        <f t="shared" si="25"/>
        <v>0</v>
      </c>
      <c r="AV84" s="99"/>
      <c r="AW84" s="106"/>
      <c r="AX84" s="106"/>
      <c r="AY84" s="106"/>
      <c r="AZ84" s="106"/>
      <c r="BA84" s="174">
        <f t="shared" si="26"/>
        <v>0</v>
      </c>
      <c r="BB84" s="178"/>
      <c r="BC84" s="180"/>
      <c r="BD84" s="163" t="str">
        <f t="shared" si="27"/>
        <v>正确</v>
      </c>
    </row>
    <row r="85" s="6" customFormat="1" ht="33" customHeight="1" spans="1:56">
      <c r="A85" s="59">
        <f t="shared" si="19"/>
        <v>81</v>
      </c>
      <c r="B85" s="60"/>
      <c r="C85" s="47"/>
      <c r="D85" s="154"/>
      <c r="E85" s="60"/>
      <c r="F85" s="125">
        <f t="shared" si="20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21"/>
        <v>0</v>
      </c>
      <c r="T85" s="170"/>
      <c r="U85" s="80"/>
      <c r="V85" s="167"/>
      <c r="W85" s="168"/>
      <c r="X85" s="168"/>
      <c r="Y85" s="168"/>
      <c r="Z85" s="168"/>
      <c r="AA85" s="168"/>
      <c r="AB85" s="93"/>
      <c r="AC85" s="174">
        <f t="shared" si="22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23"/>
        <v>0</v>
      </c>
      <c r="AT85" s="174">
        <f t="shared" si="24"/>
        <v>0</v>
      </c>
      <c r="AU85" s="174">
        <f t="shared" si="25"/>
        <v>0</v>
      </c>
      <c r="AV85" s="99"/>
      <c r="AW85" s="106"/>
      <c r="AX85" s="106"/>
      <c r="AY85" s="106"/>
      <c r="AZ85" s="106"/>
      <c r="BA85" s="174">
        <f t="shared" si="26"/>
        <v>0</v>
      </c>
      <c r="BB85" s="178"/>
      <c r="BC85" s="180"/>
      <c r="BD85" s="163" t="str">
        <f t="shared" si="27"/>
        <v>正确</v>
      </c>
    </row>
    <row r="86" s="6" customFormat="1" ht="33" customHeight="1" spans="1:56">
      <c r="A86" s="59">
        <f t="shared" si="19"/>
        <v>82</v>
      </c>
      <c r="B86" s="60"/>
      <c r="C86" s="47"/>
      <c r="D86" s="154"/>
      <c r="E86" s="60"/>
      <c r="F86" s="125">
        <f t="shared" si="20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21"/>
        <v>0</v>
      </c>
      <c r="T86" s="170"/>
      <c r="U86" s="80"/>
      <c r="V86" s="167"/>
      <c r="W86" s="168"/>
      <c r="X86" s="168"/>
      <c r="Y86" s="168"/>
      <c r="Z86" s="168"/>
      <c r="AA86" s="168"/>
      <c r="AB86" s="93"/>
      <c r="AC86" s="174">
        <f t="shared" si="22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23"/>
        <v>0</v>
      </c>
      <c r="AT86" s="174">
        <f t="shared" si="24"/>
        <v>0</v>
      </c>
      <c r="AU86" s="174">
        <f t="shared" si="25"/>
        <v>0</v>
      </c>
      <c r="AV86" s="99"/>
      <c r="AW86" s="106"/>
      <c r="AX86" s="106"/>
      <c r="AY86" s="106"/>
      <c r="AZ86" s="106"/>
      <c r="BA86" s="174">
        <f t="shared" si="26"/>
        <v>0</v>
      </c>
      <c r="BB86" s="178"/>
      <c r="BC86" s="180"/>
      <c r="BD86" s="163" t="str">
        <f t="shared" si="27"/>
        <v>正确</v>
      </c>
    </row>
    <row r="87" s="6" customFormat="1" ht="33" customHeight="1" spans="1:56">
      <c r="A87" s="59">
        <f t="shared" si="19"/>
        <v>83</v>
      </c>
      <c r="B87" s="60"/>
      <c r="C87" s="47"/>
      <c r="D87" s="154"/>
      <c r="E87" s="60"/>
      <c r="F87" s="125">
        <f t="shared" si="20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21"/>
        <v>0</v>
      </c>
      <c r="T87" s="170"/>
      <c r="U87" s="80"/>
      <c r="V87" s="167"/>
      <c r="W87" s="168"/>
      <c r="X87" s="168"/>
      <c r="Y87" s="168"/>
      <c r="Z87" s="168"/>
      <c r="AA87" s="168"/>
      <c r="AB87" s="93"/>
      <c r="AC87" s="174">
        <f t="shared" si="22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175">
        <f t="shared" si="23"/>
        <v>0</v>
      </c>
      <c r="AT87" s="174">
        <f t="shared" si="24"/>
        <v>0</v>
      </c>
      <c r="AU87" s="174">
        <f t="shared" si="25"/>
        <v>0</v>
      </c>
      <c r="AV87" s="99"/>
      <c r="AW87" s="106"/>
      <c r="AX87" s="106"/>
      <c r="AY87" s="106"/>
      <c r="AZ87" s="106"/>
      <c r="BA87" s="174">
        <f t="shared" si="26"/>
        <v>0</v>
      </c>
      <c r="BB87" s="178"/>
      <c r="BC87" s="180"/>
      <c r="BD87" s="163" t="str">
        <f t="shared" si="27"/>
        <v>正确</v>
      </c>
    </row>
    <row r="88" s="6" customFormat="1" ht="33" customHeight="1" spans="1:56">
      <c r="A88" s="59">
        <f t="shared" si="19"/>
        <v>84</v>
      </c>
      <c r="B88" s="60"/>
      <c r="C88" s="47"/>
      <c r="D88" s="154"/>
      <c r="E88" s="60"/>
      <c r="F88" s="125">
        <f t="shared" si="20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21"/>
        <v>0</v>
      </c>
      <c r="T88" s="170"/>
      <c r="U88" s="80"/>
      <c r="V88" s="167"/>
      <c r="W88" s="168"/>
      <c r="X88" s="168"/>
      <c r="Y88" s="168"/>
      <c r="Z88" s="168"/>
      <c r="AA88" s="168"/>
      <c r="AB88" s="93"/>
      <c r="AC88" s="174">
        <f t="shared" si="22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23"/>
        <v>0</v>
      </c>
      <c r="AT88" s="174">
        <f t="shared" si="24"/>
        <v>0</v>
      </c>
      <c r="AU88" s="174">
        <f t="shared" si="25"/>
        <v>0</v>
      </c>
      <c r="AV88" s="99"/>
      <c r="AW88" s="106"/>
      <c r="AX88" s="106"/>
      <c r="AY88" s="106"/>
      <c r="AZ88" s="106"/>
      <c r="BA88" s="174">
        <f t="shared" si="26"/>
        <v>0</v>
      </c>
      <c r="BB88" s="178"/>
      <c r="BC88" s="180"/>
      <c r="BD88" s="163" t="str">
        <f t="shared" si="27"/>
        <v>正确</v>
      </c>
    </row>
    <row r="89" s="6" customFormat="1" ht="33" customHeight="1" spans="1:56">
      <c r="A89" s="59">
        <f t="shared" si="19"/>
        <v>85</v>
      </c>
      <c r="B89" s="60"/>
      <c r="C89" s="47"/>
      <c r="D89" s="154"/>
      <c r="E89" s="60"/>
      <c r="F89" s="125">
        <f t="shared" si="20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21"/>
        <v>0</v>
      </c>
      <c r="T89" s="170"/>
      <c r="U89" s="80"/>
      <c r="V89" s="167"/>
      <c r="W89" s="168"/>
      <c r="X89" s="168"/>
      <c r="Y89" s="168"/>
      <c r="Z89" s="168"/>
      <c r="AA89" s="168"/>
      <c r="AB89" s="93"/>
      <c r="AC89" s="174">
        <f t="shared" si="22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23"/>
        <v>0</v>
      </c>
      <c r="AT89" s="174">
        <f t="shared" si="24"/>
        <v>0</v>
      </c>
      <c r="AU89" s="174">
        <f t="shared" si="25"/>
        <v>0</v>
      </c>
      <c r="AV89" s="99"/>
      <c r="AW89" s="106"/>
      <c r="AX89" s="106"/>
      <c r="AY89" s="106"/>
      <c r="AZ89" s="106"/>
      <c r="BA89" s="174">
        <f t="shared" si="26"/>
        <v>0</v>
      </c>
      <c r="BB89" s="178"/>
      <c r="BC89" s="180"/>
      <c r="BD89" s="163" t="str">
        <f t="shared" si="27"/>
        <v>正确</v>
      </c>
    </row>
    <row r="90" s="6" customFormat="1" ht="33" customHeight="1" spans="1:56">
      <c r="A90" s="59">
        <f t="shared" si="19"/>
        <v>86</v>
      </c>
      <c r="B90" s="60"/>
      <c r="C90" s="47"/>
      <c r="D90" s="154"/>
      <c r="E90" s="60"/>
      <c r="F90" s="125">
        <f t="shared" si="20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21"/>
        <v>0</v>
      </c>
      <c r="T90" s="170"/>
      <c r="U90" s="80"/>
      <c r="V90" s="167"/>
      <c r="W90" s="168"/>
      <c r="X90" s="168"/>
      <c r="Y90" s="168"/>
      <c r="Z90" s="168"/>
      <c r="AA90" s="168"/>
      <c r="AB90" s="93"/>
      <c r="AC90" s="174">
        <f t="shared" si="22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23"/>
        <v>0</v>
      </c>
      <c r="AT90" s="174">
        <f t="shared" si="24"/>
        <v>0</v>
      </c>
      <c r="AU90" s="174">
        <f t="shared" si="25"/>
        <v>0</v>
      </c>
      <c r="AV90" s="99"/>
      <c r="AW90" s="106"/>
      <c r="AX90" s="106"/>
      <c r="AY90" s="106"/>
      <c r="AZ90" s="106"/>
      <c r="BA90" s="174">
        <f t="shared" si="26"/>
        <v>0</v>
      </c>
      <c r="BB90" s="178"/>
      <c r="BC90" s="180"/>
      <c r="BD90" s="163" t="str">
        <f t="shared" si="27"/>
        <v>正确</v>
      </c>
    </row>
    <row r="91" s="6" customFormat="1" ht="33" customHeight="1" spans="1:56">
      <c r="A91" s="59">
        <f t="shared" si="19"/>
        <v>87</v>
      </c>
      <c r="B91" s="60"/>
      <c r="C91" s="47"/>
      <c r="D91" s="154"/>
      <c r="E91" s="60"/>
      <c r="F91" s="125">
        <f t="shared" si="20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21"/>
        <v>0</v>
      </c>
      <c r="T91" s="170"/>
      <c r="U91" s="80"/>
      <c r="V91" s="167"/>
      <c r="W91" s="168"/>
      <c r="X91" s="168"/>
      <c r="Y91" s="168"/>
      <c r="Z91" s="168"/>
      <c r="AA91" s="168"/>
      <c r="AB91" s="93"/>
      <c r="AC91" s="174">
        <f t="shared" si="22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23"/>
        <v>0</v>
      </c>
      <c r="AT91" s="174">
        <f t="shared" si="24"/>
        <v>0</v>
      </c>
      <c r="AU91" s="174">
        <f t="shared" si="25"/>
        <v>0</v>
      </c>
      <c r="AV91" s="99"/>
      <c r="AW91" s="106"/>
      <c r="AX91" s="106"/>
      <c r="AY91" s="106"/>
      <c r="AZ91" s="106"/>
      <c r="BA91" s="174">
        <f t="shared" si="26"/>
        <v>0</v>
      </c>
      <c r="BB91" s="178"/>
      <c r="BC91" s="180"/>
      <c r="BD91" s="163" t="str">
        <f t="shared" si="27"/>
        <v>正确</v>
      </c>
    </row>
    <row r="92" s="6" customFormat="1" ht="33" customHeight="1" spans="1:56">
      <c r="A92" s="59">
        <f t="shared" si="19"/>
        <v>88</v>
      </c>
      <c r="B92" s="60"/>
      <c r="C92" s="47"/>
      <c r="D92" s="154"/>
      <c r="E92" s="60"/>
      <c r="F92" s="125">
        <f t="shared" si="20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21"/>
        <v>0</v>
      </c>
      <c r="T92" s="170"/>
      <c r="U92" s="80"/>
      <c r="V92" s="167"/>
      <c r="W92" s="168"/>
      <c r="X92" s="168"/>
      <c r="Y92" s="168"/>
      <c r="Z92" s="168"/>
      <c r="AA92" s="168"/>
      <c r="AB92" s="93"/>
      <c r="AC92" s="174">
        <f t="shared" si="22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23"/>
        <v>0</v>
      </c>
      <c r="AT92" s="174">
        <f t="shared" si="24"/>
        <v>0</v>
      </c>
      <c r="AU92" s="174">
        <f t="shared" si="25"/>
        <v>0</v>
      </c>
      <c r="AV92" s="99"/>
      <c r="AW92" s="106"/>
      <c r="AX92" s="106"/>
      <c r="AY92" s="106"/>
      <c r="AZ92" s="106"/>
      <c r="BA92" s="174">
        <f t="shared" si="26"/>
        <v>0</v>
      </c>
      <c r="BB92" s="178"/>
      <c r="BC92" s="180"/>
      <c r="BD92" s="163" t="str">
        <f t="shared" si="27"/>
        <v>正确</v>
      </c>
    </row>
    <row r="93" s="6" customFormat="1" ht="33" customHeight="1" spans="1:56">
      <c r="A93" s="59">
        <f t="shared" si="19"/>
        <v>89</v>
      </c>
      <c r="B93" s="60"/>
      <c r="C93" s="47"/>
      <c r="D93" s="154"/>
      <c r="E93" s="60"/>
      <c r="F93" s="125">
        <f t="shared" si="20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21"/>
        <v>0</v>
      </c>
      <c r="T93" s="170"/>
      <c r="U93" s="80"/>
      <c r="V93" s="167"/>
      <c r="W93" s="168"/>
      <c r="X93" s="168"/>
      <c r="Y93" s="168"/>
      <c r="Z93" s="168"/>
      <c r="AA93" s="168"/>
      <c r="AB93" s="93"/>
      <c r="AC93" s="174">
        <f t="shared" si="22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23"/>
        <v>0</v>
      </c>
      <c r="AT93" s="174">
        <f t="shared" si="24"/>
        <v>0</v>
      </c>
      <c r="AU93" s="174">
        <f t="shared" si="25"/>
        <v>0</v>
      </c>
      <c r="AV93" s="99"/>
      <c r="AW93" s="106"/>
      <c r="AX93" s="106"/>
      <c r="AY93" s="106"/>
      <c r="AZ93" s="106"/>
      <c r="BA93" s="174">
        <f t="shared" si="26"/>
        <v>0</v>
      </c>
      <c r="BB93" s="178"/>
      <c r="BC93" s="180"/>
      <c r="BD93" s="163" t="str">
        <f t="shared" si="27"/>
        <v>正确</v>
      </c>
    </row>
    <row r="94" s="6" customFormat="1" ht="33" customHeight="1" spans="1:56">
      <c r="A94" s="59">
        <f t="shared" si="19"/>
        <v>90</v>
      </c>
      <c r="B94" s="60"/>
      <c r="C94" s="47"/>
      <c r="D94" s="154"/>
      <c r="E94" s="60"/>
      <c r="F94" s="125">
        <f t="shared" si="20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21"/>
        <v>0</v>
      </c>
      <c r="T94" s="170"/>
      <c r="U94" s="80"/>
      <c r="V94" s="167"/>
      <c r="W94" s="168"/>
      <c r="X94" s="168"/>
      <c r="Y94" s="168"/>
      <c r="Z94" s="168"/>
      <c r="AA94" s="168"/>
      <c r="AB94" s="93"/>
      <c r="AC94" s="174">
        <f t="shared" si="22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23"/>
        <v>0</v>
      </c>
      <c r="AT94" s="174">
        <f t="shared" si="24"/>
        <v>0</v>
      </c>
      <c r="AU94" s="174">
        <f t="shared" si="25"/>
        <v>0</v>
      </c>
      <c r="AV94" s="99"/>
      <c r="AW94" s="106"/>
      <c r="AX94" s="106"/>
      <c r="AY94" s="106"/>
      <c r="AZ94" s="106"/>
      <c r="BA94" s="174">
        <f t="shared" si="26"/>
        <v>0</v>
      </c>
      <c r="BB94" s="178"/>
      <c r="BC94" s="180"/>
      <c r="BD94" s="163" t="str">
        <f t="shared" si="27"/>
        <v>正确</v>
      </c>
    </row>
    <row r="95" s="6" customFormat="1" ht="33" customHeight="1" spans="1:56">
      <c r="A95" s="59">
        <f t="shared" si="19"/>
        <v>91</v>
      </c>
      <c r="B95" s="60"/>
      <c r="C95" s="47"/>
      <c r="D95" s="154"/>
      <c r="E95" s="60"/>
      <c r="F95" s="125">
        <f t="shared" si="20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21"/>
        <v>0</v>
      </c>
      <c r="T95" s="170"/>
      <c r="U95" s="80"/>
      <c r="V95" s="167"/>
      <c r="W95" s="168"/>
      <c r="X95" s="168"/>
      <c r="Y95" s="168"/>
      <c r="Z95" s="168"/>
      <c r="AA95" s="168"/>
      <c r="AB95" s="93"/>
      <c r="AC95" s="174">
        <f t="shared" si="22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23"/>
        <v>0</v>
      </c>
      <c r="AT95" s="174">
        <f t="shared" si="24"/>
        <v>0</v>
      </c>
      <c r="AU95" s="174">
        <f t="shared" si="25"/>
        <v>0</v>
      </c>
      <c r="AV95" s="99"/>
      <c r="AW95" s="106"/>
      <c r="AX95" s="106"/>
      <c r="AY95" s="106"/>
      <c r="AZ95" s="106"/>
      <c r="BA95" s="174">
        <f t="shared" si="26"/>
        <v>0</v>
      </c>
      <c r="BB95" s="178"/>
      <c r="BC95" s="180"/>
      <c r="BD95" s="163" t="str">
        <f t="shared" si="27"/>
        <v>正确</v>
      </c>
    </row>
    <row r="96" s="6" customFormat="1" ht="33" customHeight="1" spans="1:56">
      <c r="A96" s="59">
        <f t="shared" si="19"/>
        <v>92</v>
      </c>
      <c r="B96" s="60"/>
      <c r="C96" s="47"/>
      <c r="D96" s="154"/>
      <c r="E96" s="60"/>
      <c r="F96" s="125">
        <f t="shared" si="20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21"/>
        <v>0</v>
      </c>
      <c r="T96" s="170"/>
      <c r="U96" s="80"/>
      <c r="V96" s="167"/>
      <c r="W96" s="168"/>
      <c r="X96" s="168"/>
      <c r="Y96" s="168"/>
      <c r="Z96" s="168"/>
      <c r="AA96" s="168"/>
      <c r="AB96" s="93"/>
      <c r="AC96" s="174">
        <f t="shared" si="22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23"/>
        <v>0</v>
      </c>
      <c r="AT96" s="174">
        <f t="shared" si="24"/>
        <v>0</v>
      </c>
      <c r="AU96" s="174">
        <f t="shared" si="25"/>
        <v>0</v>
      </c>
      <c r="AV96" s="99"/>
      <c r="AW96" s="106"/>
      <c r="AX96" s="106"/>
      <c r="AY96" s="106"/>
      <c r="AZ96" s="106"/>
      <c r="BA96" s="174">
        <f t="shared" si="26"/>
        <v>0</v>
      </c>
      <c r="BB96" s="178"/>
      <c r="BC96" s="180"/>
      <c r="BD96" s="163" t="str">
        <f t="shared" si="27"/>
        <v>正确</v>
      </c>
    </row>
    <row r="97" s="6" customFormat="1" ht="33" customHeight="1" spans="1:56">
      <c r="A97" s="59">
        <f t="shared" si="19"/>
        <v>93</v>
      </c>
      <c r="B97" s="60"/>
      <c r="C97" s="47"/>
      <c r="D97" s="154"/>
      <c r="E97" s="60"/>
      <c r="F97" s="125">
        <f t="shared" si="20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21"/>
        <v>0</v>
      </c>
      <c r="T97" s="170"/>
      <c r="U97" s="80"/>
      <c r="V97" s="167"/>
      <c r="W97" s="168"/>
      <c r="X97" s="168"/>
      <c r="Y97" s="168"/>
      <c r="Z97" s="168"/>
      <c r="AA97" s="168"/>
      <c r="AB97" s="93"/>
      <c r="AC97" s="174">
        <f t="shared" si="22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23"/>
        <v>0</v>
      </c>
      <c r="AT97" s="174">
        <f t="shared" si="24"/>
        <v>0</v>
      </c>
      <c r="AU97" s="174">
        <f t="shared" si="25"/>
        <v>0</v>
      </c>
      <c r="AV97" s="99"/>
      <c r="AW97" s="106"/>
      <c r="AX97" s="106"/>
      <c r="AY97" s="106"/>
      <c r="AZ97" s="106"/>
      <c r="BA97" s="174">
        <f t="shared" si="26"/>
        <v>0</v>
      </c>
      <c r="BB97" s="178"/>
      <c r="BC97" s="180"/>
      <c r="BD97" s="163" t="str">
        <f t="shared" si="27"/>
        <v>正确</v>
      </c>
    </row>
    <row r="98" s="6" customFormat="1" ht="33" customHeight="1" spans="1:56">
      <c r="A98" s="59">
        <f t="shared" si="19"/>
        <v>94</v>
      </c>
      <c r="B98" s="60"/>
      <c r="C98" s="47"/>
      <c r="D98" s="154"/>
      <c r="E98" s="60"/>
      <c r="F98" s="125">
        <f t="shared" si="20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21"/>
        <v>0</v>
      </c>
      <c r="T98" s="170"/>
      <c r="U98" s="80"/>
      <c r="V98" s="167"/>
      <c r="W98" s="168"/>
      <c r="X98" s="168"/>
      <c r="Y98" s="168"/>
      <c r="Z98" s="168"/>
      <c r="AA98" s="168"/>
      <c r="AB98" s="93"/>
      <c r="AC98" s="174">
        <f t="shared" si="22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23"/>
        <v>0</v>
      </c>
      <c r="AT98" s="174">
        <f t="shared" si="24"/>
        <v>0</v>
      </c>
      <c r="AU98" s="174">
        <f t="shared" si="25"/>
        <v>0</v>
      </c>
      <c r="AV98" s="99"/>
      <c r="AW98" s="106"/>
      <c r="AX98" s="106"/>
      <c r="AY98" s="106"/>
      <c r="AZ98" s="106"/>
      <c r="BA98" s="174">
        <f t="shared" si="26"/>
        <v>0</v>
      </c>
      <c r="BB98" s="178"/>
      <c r="BC98" s="180"/>
      <c r="BD98" s="163" t="str">
        <f t="shared" si="27"/>
        <v>正确</v>
      </c>
    </row>
    <row r="99" s="6" customFormat="1" ht="33" customHeight="1" spans="1:56">
      <c r="A99" s="59">
        <f t="shared" si="19"/>
        <v>95</v>
      </c>
      <c r="B99" s="60"/>
      <c r="C99" s="47"/>
      <c r="D99" s="154"/>
      <c r="E99" s="60"/>
      <c r="F99" s="125">
        <f t="shared" si="20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21"/>
        <v>0</v>
      </c>
      <c r="T99" s="170"/>
      <c r="U99" s="80"/>
      <c r="V99" s="167"/>
      <c r="W99" s="168"/>
      <c r="X99" s="168"/>
      <c r="Y99" s="168"/>
      <c r="Z99" s="168"/>
      <c r="AA99" s="168"/>
      <c r="AB99" s="93"/>
      <c r="AC99" s="174">
        <f t="shared" si="22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23"/>
        <v>0</v>
      </c>
      <c r="AT99" s="174">
        <f t="shared" si="24"/>
        <v>0</v>
      </c>
      <c r="AU99" s="174">
        <f t="shared" si="25"/>
        <v>0</v>
      </c>
      <c r="AV99" s="99"/>
      <c r="AW99" s="106"/>
      <c r="AX99" s="106"/>
      <c r="AY99" s="106"/>
      <c r="AZ99" s="106"/>
      <c r="BA99" s="174">
        <f t="shared" si="26"/>
        <v>0</v>
      </c>
      <c r="BB99" s="178"/>
      <c r="BC99" s="180"/>
      <c r="BD99" s="163" t="str">
        <f t="shared" si="27"/>
        <v>正确</v>
      </c>
    </row>
    <row r="100" s="6" customFormat="1" ht="33" customHeight="1" spans="1:56">
      <c r="A100" s="59">
        <f t="shared" si="19"/>
        <v>96</v>
      </c>
      <c r="B100" s="60"/>
      <c r="C100" s="47"/>
      <c r="D100" s="154"/>
      <c r="E100" s="60"/>
      <c r="F100" s="125">
        <f t="shared" si="20"/>
        <v>30</v>
      </c>
      <c r="G100" s="57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64">
        <f t="shared" si="21"/>
        <v>0</v>
      </c>
      <c r="T100" s="170"/>
      <c r="U100" s="80"/>
      <c r="V100" s="167"/>
      <c r="W100" s="168"/>
      <c r="X100" s="168"/>
      <c r="Y100" s="168"/>
      <c r="Z100" s="168"/>
      <c r="AA100" s="168"/>
      <c r="AB100" s="93"/>
      <c r="AC100" s="174">
        <f t="shared" si="22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23"/>
        <v>0</v>
      </c>
      <c r="AT100" s="174">
        <f t="shared" si="24"/>
        <v>0</v>
      </c>
      <c r="AU100" s="174">
        <f t="shared" si="25"/>
        <v>0</v>
      </c>
      <c r="AV100" s="99"/>
      <c r="AW100" s="106"/>
      <c r="AX100" s="106"/>
      <c r="AY100" s="106"/>
      <c r="AZ100" s="106"/>
      <c r="BA100" s="174">
        <f t="shared" si="26"/>
        <v>0</v>
      </c>
      <c r="BB100" s="178"/>
      <c r="BC100" s="180"/>
      <c r="BD100" s="163" t="str">
        <f t="shared" si="27"/>
        <v>正确</v>
      </c>
    </row>
    <row r="101" s="6" customFormat="1" ht="33" customHeight="1" spans="1:56">
      <c r="A101" s="59">
        <f t="shared" si="19"/>
        <v>97</v>
      </c>
      <c r="B101" s="60"/>
      <c r="C101" s="47"/>
      <c r="D101" s="154"/>
      <c r="E101" s="60"/>
      <c r="F101" s="125">
        <f t="shared" si="20"/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si="21"/>
        <v>0</v>
      </c>
      <c r="T101" s="170"/>
      <c r="U101" s="80"/>
      <c r="V101" s="167"/>
      <c r="W101" s="168"/>
      <c r="X101" s="168"/>
      <c r="Y101" s="168"/>
      <c r="Z101" s="168"/>
      <c r="AA101" s="168"/>
      <c r="AB101" s="93"/>
      <c r="AC101" s="174">
        <f t="shared" si="22"/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175">
        <f t="shared" si="23"/>
        <v>0</v>
      </c>
      <c r="AT101" s="174">
        <f t="shared" si="24"/>
        <v>0</v>
      </c>
      <c r="AU101" s="174">
        <f t="shared" si="25"/>
        <v>0</v>
      </c>
      <c r="AV101" s="99"/>
      <c r="AW101" s="106"/>
      <c r="AX101" s="106"/>
      <c r="AY101" s="106"/>
      <c r="AZ101" s="106"/>
      <c r="BA101" s="174">
        <f t="shared" si="26"/>
        <v>0</v>
      </c>
      <c r="BB101" s="178"/>
      <c r="BC101" s="180"/>
      <c r="BD101" s="163" t="str">
        <f t="shared" si="27"/>
        <v>正确</v>
      </c>
    </row>
    <row r="102" s="6" customFormat="1" ht="33" customHeight="1" spans="1:56">
      <c r="A102" s="59">
        <f t="shared" si="19"/>
        <v>98</v>
      </c>
      <c r="B102" s="60"/>
      <c r="C102" s="47"/>
      <c r="D102" s="154"/>
      <c r="E102" s="60"/>
      <c r="F102" s="125">
        <f t="shared" si="20"/>
        <v>30</v>
      </c>
      <c r="G102" s="57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64">
        <f t="shared" si="21"/>
        <v>0</v>
      </c>
      <c r="T102" s="170"/>
      <c r="U102" s="80"/>
      <c r="V102" s="167"/>
      <c r="W102" s="168"/>
      <c r="X102" s="168"/>
      <c r="Y102" s="168"/>
      <c r="Z102" s="168"/>
      <c r="AA102" s="168"/>
      <c r="AB102" s="93"/>
      <c r="AC102" s="174">
        <f t="shared" si="22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23"/>
        <v>0</v>
      </c>
      <c r="AT102" s="174">
        <f t="shared" si="24"/>
        <v>0</v>
      </c>
      <c r="AU102" s="174">
        <f t="shared" si="25"/>
        <v>0</v>
      </c>
      <c r="AV102" s="99"/>
      <c r="AW102" s="106"/>
      <c r="AX102" s="106"/>
      <c r="AY102" s="106"/>
      <c r="AZ102" s="106"/>
      <c r="BA102" s="174">
        <f t="shared" si="26"/>
        <v>0</v>
      </c>
      <c r="BB102" s="178"/>
      <c r="BC102" s="180"/>
      <c r="BD102" s="163" t="str">
        <f t="shared" si="27"/>
        <v>正确</v>
      </c>
    </row>
    <row r="103" s="6" customFormat="1" ht="33" customHeight="1" spans="1:56">
      <c r="A103" s="59">
        <f t="shared" si="19"/>
        <v>99</v>
      </c>
      <c r="B103" s="60"/>
      <c r="C103" s="47"/>
      <c r="D103" s="154"/>
      <c r="E103" s="60"/>
      <c r="F103" s="125">
        <f t="shared" si="20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21"/>
        <v>0</v>
      </c>
      <c r="T103" s="170"/>
      <c r="U103" s="80"/>
      <c r="V103" s="167"/>
      <c r="W103" s="168"/>
      <c r="X103" s="168"/>
      <c r="Y103" s="168"/>
      <c r="Z103" s="168"/>
      <c r="AA103" s="168"/>
      <c r="AB103" s="93"/>
      <c r="AC103" s="174">
        <f t="shared" si="22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23"/>
        <v>0</v>
      </c>
      <c r="AT103" s="174">
        <f t="shared" si="24"/>
        <v>0</v>
      </c>
      <c r="AU103" s="174">
        <f t="shared" si="25"/>
        <v>0</v>
      </c>
      <c r="AV103" s="99"/>
      <c r="AW103" s="106"/>
      <c r="AX103" s="106"/>
      <c r="AY103" s="106"/>
      <c r="AZ103" s="106"/>
      <c r="BA103" s="174">
        <f t="shared" si="26"/>
        <v>0</v>
      </c>
      <c r="BB103" s="178"/>
      <c r="BC103" s="180"/>
      <c r="BD103" s="163" t="str">
        <f t="shared" si="27"/>
        <v>正确</v>
      </c>
    </row>
    <row r="104" s="6" customFormat="1" ht="33" customHeight="1" spans="1:56">
      <c r="A104" s="59">
        <f t="shared" si="19"/>
        <v>100</v>
      </c>
      <c r="B104" s="60"/>
      <c r="C104" s="47"/>
      <c r="D104" s="154"/>
      <c r="E104" s="60"/>
      <c r="F104" s="125">
        <f t="shared" si="20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21"/>
        <v>0</v>
      </c>
      <c r="T104" s="170"/>
      <c r="U104" s="80"/>
      <c r="V104" s="167"/>
      <c r="W104" s="168"/>
      <c r="X104" s="168"/>
      <c r="Y104" s="168"/>
      <c r="Z104" s="168"/>
      <c r="AA104" s="168"/>
      <c r="AB104" s="93"/>
      <c r="AC104" s="174">
        <f t="shared" si="22"/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23"/>
        <v>0</v>
      </c>
      <c r="AT104" s="174">
        <f t="shared" si="24"/>
        <v>0</v>
      </c>
      <c r="AU104" s="174">
        <f t="shared" si="25"/>
        <v>0</v>
      </c>
      <c r="AV104" s="99"/>
      <c r="AW104" s="106"/>
      <c r="AX104" s="106"/>
      <c r="AY104" s="106"/>
      <c r="AZ104" s="106"/>
      <c r="BA104" s="174">
        <f t="shared" si="26"/>
        <v>0</v>
      </c>
      <c r="BB104" s="178"/>
      <c r="BC104" s="180"/>
      <c r="BD104" s="163" t="str">
        <f t="shared" si="27"/>
        <v>正确</v>
      </c>
    </row>
    <row r="105" s="6" customFormat="1" ht="33" customHeight="1" spans="1:56">
      <c r="A105" s="59">
        <f t="shared" si="19"/>
        <v>101</v>
      </c>
      <c r="B105" s="60"/>
      <c r="C105" s="47"/>
      <c r="D105" s="154"/>
      <c r="E105" s="60"/>
      <c r="F105" s="125">
        <f t="shared" si="20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21"/>
        <v>0</v>
      </c>
      <c r="T105" s="170"/>
      <c r="U105" s="80"/>
      <c r="V105" s="167"/>
      <c r="W105" s="168"/>
      <c r="X105" s="168"/>
      <c r="Y105" s="168"/>
      <c r="Z105" s="168"/>
      <c r="AA105" s="168"/>
      <c r="AB105" s="93"/>
      <c r="AC105" s="174">
        <f t="shared" si="22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175">
        <f t="shared" si="23"/>
        <v>0</v>
      </c>
      <c r="AT105" s="174">
        <f t="shared" si="24"/>
        <v>0</v>
      </c>
      <c r="AU105" s="174">
        <f t="shared" si="25"/>
        <v>0</v>
      </c>
      <c r="AV105" s="99"/>
      <c r="AW105" s="106"/>
      <c r="AX105" s="106"/>
      <c r="AY105" s="106"/>
      <c r="AZ105" s="106"/>
      <c r="BA105" s="174">
        <f t="shared" si="26"/>
        <v>0</v>
      </c>
      <c r="BB105" s="178"/>
      <c r="BC105" s="180"/>
      <c r="BD105" s="163" t="str">
        <f t="shared" si="27"/>
        <v>正确</v>
      </c>
    </row>
    <row r="106" s="6" customFormat="1" ht="33" customHeight="1" spans="1:56">
      <c r="A106" s="59">
        <f t="shared" si="19"/>
        <v>102</v>
      </c>
      <c r="B106" s="60"/>
      <c r="C106" s="47"/>
      <c r="D106" s="154"/>
      <c r="E106" s="60"/>
      <c r="F106" s="125">
        <f t="shared" si="20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21"/>
        <v>0</v>
      </c>
      <c r="T106" s="170"/>
      <c r="U106" s="80"/>
      <c r="V106" s="167"/>
      <c r="W106" s="168"/>
      <c r="X106" s="168"/>
      <c r="Y106" s="168"/>
      <c r="Z106" s="168"/>
      <c r="AA106" s="168"/>
      <c r="AB106" s="93"/>
      <c r="AC106" s="174">
        <f t="shared" si="22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23"/>
        <v>0</v>
      </c>
      <c r="AT106" s="174">
        <f t="shared" si="24"/>
        <v>0</v>
      </c>
      <c r="AU106" s="174">
        <f t="shared" si="25"/>
        <v>0</v>
      </c>
      <c r="AV106" s="99"/>
      <c r="AW106" s="106"/>
      <c r="AX106" s="106"/>
      <c r="AY106" s="106"/>
      <c r="AZ106" s="106"/>
      <c r="BA106" s="174">
        <f t="shared" si="26"/>
        <v>0</v>
      </c>
      <c r="BB106" s="178"/>
      <c r="BC106" s="180"/>
      <c r="BD106" s="163" t="str">
        <f t="shared" si="27"/>
        <v>正确</v>
      </c>
    </row>
    <row r="107" s="6" customFormat="1" ht="33" customHeight="1" spans="1:56">
      <c r="A107" s="59">
        <f t="shared" si="19"/>
        <v>103</v>
      </c>
      <c r="B107" s="60"/>
      <c r="C107" s="47"/>
      <c r="D107" s="154"/>
      <c r="E107" s="60"/>
      <c r="F107" s="125">
        <f t="shared" si="20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21"/>
        <v>0</v>
      </c>
      <c r="T107" s="170"/>
      <c r="U107" s="80"/>
      <c r="V107" s="167"/>
      <c r="W107" s="168"/>
      <c r="X107" s="168"/>
      <c r="Y107" s="168"/>
      <c r="Z107" s="168"/>
      <c r="AA107" s="168"/>
      <c r="AB107" s="93"/>
      <c r="AC107" s="174">
        <f t="shared" si="22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23"/>
        <v>0</v>
      </c>
      <c r="AT107" s="174">
        <f t="shared" si="24"/>
        <v>0</v>
      </c>
      <c r="AU107" s="174">
        <f t="shared" si="25"/>
        <v>0</v>
      </c>
      <c r="AV107" s="99"/>
      <c r="AW107" s="106"/>
      <c r="AX107" s="106"/>
      <c r="AY107" s="106"/>
      <c r="AZ107" s="106"/>
      <c r="BA107" s="174">
        <f t="shared" si="26"/>
        <v>0</v>
      </c>
      <c r="BB107" s="178"/>
      <c r="BC107" s="180"/>
      <c r="BD107" s="163" t="str">
        <f t="shared" si="27"/>
        <v>正确</v>
      </c>
    </row>
    <row r="108" s="6" customFormat="1" ht="33" customHeight="1" spans="1:56">
      <c r="A108" s="59">
        <f t="shared" si="19"/>
        <v>104</v>
      </c>
      <c r="B108" s="60"/>
      <c r="C108" s="47"/>
      <c r="D108" s="154"/>
      <c r="E108" s="60"/>
      <c r="F108" s="125">
        <f t="shared" si="20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21"/>
        <v>0</v>
      </c>
      <c r="T108" s="170"/>
      <c r="U108" s="80"/>
      <c r="V108" s="167"/>
      <c r="W108" s="168"/>
      <c r="X108" s="168"/>
      <c r="Y108" s="168"/>
      <c r="Z108" s="168"/>
      <c r="AA108" s="168"/>
      <c r="AB108" s="93"/>
      <c r="AC108" s="174">
        <f t="shared" si="22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23"/>
        <v>0</v>
      </c>
      <c r="AT108" s="174">
        <f t="shared" si="24"/>
        <v>0</v>
      </c>
      <c r="AU108" s="174">
        <f t="shared" si="25"/>
        <v>0</v>
      </c>
      <c r="AV108" s="99"/>
      <c r="AW108" s="106"/>
      <c r="AX108" s="106"/>
      <c r="AY108" s="106"/>
      <c r="AZ108" s="106"/>
      <c r="BA108" s="174">
        <f t="shared" si="26"/>
        <v>0</v>
      </c>
      <c r="BB108" s="178"/>
      <c r="BC108" s="180"/>
      <c r="BD108" s="163" t="str">
        <f t="shared" si="27"/>
        <v>正确</v>
      </c>
    </row>
    <row r="109" s="6" customFormat="1" ht="33" customHeight="1" spans="1:56">
      <c r="A109" s="59">
        <f t="shared" si="19"/>
        <v>105</v>
      </c>
      <c r="B109" s="60"/>
      <c r="C109" s="47"/>
      <c r="D109" s="154"/>
      <c r="E109" s="60"/>
      <c r="F109" s="125">
        <f t="shared" si="20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21"/>
        <v>0</v>
      </c>
      <c r="T109" s="170"/>
      <c r="U109" s="80"/>
      <c r="V109" s="167"/>
      <c r="W109" s="168"/>
      <c r="X109" s="168"/>
      <c r="Y109" s="168"/>
      <c r="Z109" s="168"/>
      <c r="AA109" s="168"/>
      <c r="AB109" s="93"/>
      <c r="AC109" s="174">
        <f t="shared" si="22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23"/>
        <v>0</v>
      </c>
      <c r="AT109" s="174">
        <f t="shared" si="24"/>
        <v>0</v>
      </c>
      <c r="AU109" s="174">
        <f t="shared" si="25"/>
        <v>0</v>
      </c>
      <c r="AV109" s="99"/>
      <c r="AW109" s="106"/>
      <c r="AX109" s="106"/>
      <c r="AY109" s="106"/>
      <c r="AZ109" s="106"/>
      <c r="BA109" s="174">
        <f t="shared" si="26"/>
        <v>0</v>
      </c>
      <c r="BB109" s="178"/>
      <c r="BC109" s="180"/>
      <c r="BD109" s="163" t="str">
        <f t="shared" si="27"/>
        <v>正确</v>
      </c>
    </row>
    <row r="110" s="6" customFormat="1" ht="33" customHeight="1" spans="1:56">
      <c r="A110" s="59">
        <f t="shared" si="19"/>
        <v>106</v>
      </c>
      <c r="B110" s="60"/>
      <c r="C110" s="47"/>
      <c r="D110" s="154"/>
      <c r="E110" s="60"/>
      <c r="F110" s="125">
        <f t="shared" si="20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21"/>
        <v>0</v>
      </c>
      <c r="T110" s="170"/>
      <c r="U110" s="80"/>
      <c r="V110" s="167"/>
      <c r="W110" s="168"/>
      <c r="X110" s="168"/>
      <c r="Y110" s="168"/>
      <c r="Z110" s="168"/>
      <c r="AA110" s="168"/>
      <c r="AB110" s="93"/>
      <c r="AC110" s="174">
        <f t="shared" si="22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23"/>
        <v>0</v>
      </c>
      <c r="AT110" s="174">
        <f t="shared" si="24"/>
        <v>0</v>
      </c>
      <c r="AU110" s="174">
        <f t="shared" si="25"/>
        <v>0</v>
      </c>
      <c r="AV110" s="99"/>
      <c r="AW110" s="106"/>
      <c r="AX110" s="106"/>
      <c r="AY110" s="106"/>
      <c r="AZ110" s="106"/>
      <c r="BA110" s="174">
        <f t="shared" si="26"/>
        <v>0</v>
      </c>
      <c r="BB110" s="178"/>
      <c r="BC110" s="180"/>
      <c r="BD110" s="163" t="str">
        <f t="shared" si="27"/>
        <v>正确</v>
      </c>
    </row>
    <row r="111" s="6" customFormat="1" ht="33" customHeight="1" spans="1:56">
      <c r="A111" s="59">
        <f t="shared" si="19"/>
        <v>107</v>
      </c>
      <c r="B111" s="60"/>
      <c r="C111" s="47"/>
      <c r="D111" s="154"/>
      <c r="E111" s="60"/>
      <c r="F111" s="125">
        <f t="shared" si="20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21"/>
        <v>0</v>
      </c>
      <c r="T111" s="170"/>
      <c r="U111" s="80"/>
      <c r="V111" s="167"/>
      <c r="W111" s="168"/>
      <c r="X111" s="168"/>
      <c r="Y111" s="168"/>
      <c r="Z111" s="168"/>
      <c r="AA111" s="168"/>
      <c r="AB111" s="93"/>
      <c r="AC111" s="174">
        <f t="shared" si="22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23"/>
        <v>0</v>
      </c>
      <c r="AT111" s="174">
        <f t="shared" si="24"/>
        <v>0</v>
      </c>
      <c r="AU111" s="174">
        <f t="shared" si="25"/>
        <v>0</v>
      </c>
      <c r="AV111" s="99"/>
      <c r="AW111" s="106"/>
      <c r="AX111" s="106"/>
      <c r="AY111" s="106"/>
      <c r="AZ111" s="106"/>
      <c r="BA111" s="174">
        <f t="shared" si="26"/>
        <v>0</v>
      </c>
      <c r="BB111" s="178"/>
      <c r="BC111" s="180"/>
      <c r="BD111" s="163" t="str">
        <f t="shared" si="27"/>
        <v>正确</v>
      </c>
    </row>
    <row r="112" s="6" customFormat="1" ht="33" customHeight="1" spans="1:56">
      <c r="A112" s="59">
        <f t="shared" si="19"/>
        <v>108</v>
      </c>
      <c r="B112" s="60"/>
      <c r="C112" s="47"/>
      <c r="D112" s="154"/>
      <c r="E112" s="60"/>
      <c r="F112" s="125">
        <f t="shared" si="20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21"/>
        <v>0</v>
      </c>
      <c r="T112" s="170"/>
      <c r="U112" s="80"/>
      <c r="V112" s="167"/>
      <c r="W112" s="168"/>
      <c r="X112" s="168"/>
      <c r="Y112" s="168"/>
      <c r="Z112" s="168"/>
      <c r="AA112" s="168"/>
      <c r="AB112" s="93"/>
      <c r="AC112" s="174">
        <f t="shared" si="22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23"/>
        <v>0</v>
      </c>
      <c r="AT112" s="174">
        <f t="shared" si="24"/>
        <v>0</v>
      </c>
      <c r="AU112" s="174">
        <f t="shared" si="25"/>
        <v>0</v>
      </c>
      <c r="AV112" s="99"/>
      <c r="AW112" s="106"/>
      <c r="AX112" s="106"/>
      <c r="AY112" s="106"/>
      <c r="AZ112" s="106"/>
      <c r="BA112" s="174">
        <f t="shared" si="26"/>
        <v>0</v>
      </c>
      <c r="BB112" s="178"/>
      <c r="BC112" s="180"/>
      <c r="BD112" s="163" t="str">
        <f t="shared" si="27"/>
        <v>正确</v>
      </c>
    </row>
    <row r="113" s="6" customFormat="1" ht="33" customHeight="1" spans="1:56">
      <c r="A113" s="59">
        <f t="shared" si="19"/>
        <v>109</v>
      </c>
      <c r="B113" s="60"/>
      <c r="C113" s="47"/>
      <c r="D113" s="154"/>
      <c r="E113" s="60"/>
      <c r="F113" s="125">
        <f t="shared" si="20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21"/>
        <v>0</v>
      </c>
      <c r="T113" s="170"/>
      <c r="U113" s="80"/>
      <c r="V113" s="167"/>
      <c r="W113" s="168"/>
      <c r="X113" s="168"/>
      <c r="Y113" s="168"/>
      <c r="Z113" s="168"/>
      <c r="AA113" s="168"/>
      <c r="AB113" s="93"/>
      <c r="AC113" s="174">
        <f t="shared" si="22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175">
        <f t="shared" si="23"/>
        <v>0</v>
      </c>
      <c r="AT113" s="174">
        <f t="shared" si="24"/>
        <v>0</v>
      </c>
      <c r="AU113" s="174">
        <f t="shared" si="25"/>
        <v>0</v>
      </c>
      <c r="AV113" s="99"/>
      <c r="AW113" s="106"/>
      <c r="AX113" s="106"/>
      <c r="AY113" s="106"/>
      <c r="AZ113" s="106"/>
      <c r="BA113" s="174">
        <f t="shared" si="26"/>
        <v>0</v>
      </c>
      <c r="BB113" s="178"/>
      <c r="BC113" s="180"/>
      <c r="BD113" s="163" t="str">
        <f t="shared" si="27"/>
        <v>正确</v>
      </c>
    </row>
    <row r="114" s="6" customFormat="1" ht="33" customHeight="1" spans="1:56">
      <c r="A114" s="59">
        <f t="shared" si="19"/>
        <v>110</v>
      </c>
      <c r="B114" s="60"/>
      <c r="C114" s="47"/>
      <c r="D114" s="154"/>
      <c r="E114" s="60"/>
      <c r="F114" s="125">
        <f t="shared" si="20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21"/>
        <v>0</v>
      </c>
      <c r="T114" s="170"/>
      <c r="U114" s="80"/>
      <c r="V114" s="167"/>
      <c r="W114" s="168"/>
      <c r="X114" s="168"/>
      <c r="Y114" s="168"/>
      <c r="Z114" s="168"/>
      <c r="AA114" s="168"/>
      <c r="AB114" s="93"/>
      <c r="AC114" s="174">
        <f t="shared" si="22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23"/>
        <v>0</v>
      </c>
      <c r="AT114" s="174">
        <f t="shared" si="24"/>
        <v>0</v>
      </c>
      <c r="AU114" s="174">
        <f t="shared" si="25"/>
        <v>0</v>
      </c>
      <c r="AV114" s="99"/>
      <c r="AW114" s="106"/>
      <c r="AX114" s="106"/>
      <c r="AY114" s="106"/>
      <c r="AZ114" s="106"/>
      <c r="BA114" s="174">
        <f t="shared" si="26"/>
        <v>0</v>
      </c>
      <c r="BB114" s="178"/>
      <c r="BC114" s="180"/>
      <c r="BD114" s="163" t="str">
        <f t="shared" si="27"/>
        <v>正确</v>
      </c>
    </row>
    <row r="115" s="6" customFormat="1" ht="33" customHeight="1" spans="1:56">
      <c r="A115" s="59">
        <f t="shared" si="19"/>
        <v>111</v>
      </c>
      <c r="B115" s="60"/>
      <c r="C115" s="47"/>
      <c r="D115" s="154"/>
      <c r="E115" s="60"/>
      <c r="F115" s="125">
        <f t="shared" si="20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21"/>
        <v>0</v>
      </c>
      <c r="T115" s="170"/>
      <c r="U115" s="80"/>
      <c r="V115" s="167"/>
      <c r="W115" s="168"/>
      <c r="X115" s="168"/>
      <c r="Y115" s="168"/>
      <c r="Z115" s="168"/>
      <c r="AA115" s="168"/>
      <c r="AB115" s="93"/>
      <c r="AC115" s="174">
        <f t="shared" si="22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23"/>
        <v>0</v>
      </c>
      <c r="AT115" s="174">
        <f t="shared" si="24"/>
        <v>0</v>
      </c>
      <c r="AU115" s="174">
        <f t="shared" si="25"/>
        <v>0</v>
      </c>
      <c r="AV115" s="99"/>
      <c r="AW115" s="106"/>
      <c r="AX115" s="106"/>
      <c r="AY115" s="106"/>
      <c r="AZ115" s="106"/>
      <c r="BA115" s="174">
        <f t="shared" si="26"/>
        <v>0</v>
      </c>
      <c r="BB115" s="178"/>
      <c r="BC115" s="180"/>
      <c r="BD115" s="163" t="str">
        <f t="shared" si="27"/>
        <v>正确</v>
      </c>
    </row>
    <row r="116" s="6" customFormat="1" ht="33" customHeight="1" spans="1:56">
      <c r="A116" s="59">
        <f t="shared" si="19"/>
        <v>112</v>
      </c>
      <c r="B116" s="60"/>
      <c r="C116" s="47"/>
      <c r="D116" s="154"/>
      <c r="E116" s="60"/>
      <c r="F116" s="125">
        <f t="shared" si="20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21"/>
        <v>0</v>
      </c>
      <c r="T116" s="170"/>
      <c r="U116" s="80"/>
      <c r="V116" s="167"/>
      <c r="W116" s="168"/>
      <c r="X116" s="168"/>
      <c r="Y116" s="168"/>
      <c r="Z116" s="168"/>
      <c r="AA116" s="168"/>
      <c r="AB116" s="93"/>
      <c r="AC116" s="174">
        <f t="shared" si="22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23"/>
        <v>0</v>
      </c>
      <c r="AT116" s="174">
        <f t="shared" si="24"/>
        <v>0</v>
      </c>
      <c r="AU116" s="174">
        <f t="shared" si="25"/>
        <v>0</v>
      </c>
      <c r="AV116" s="99"/>
      <c r="AW116" s="106"/>
      <c r="AX116" s="106"/>
      <c r="AY116" s="106"/>
      <c r="AZ116" s="106"/>
      <c r="BA116" s="174">
        <f t="shared" si="26"/>
        <v>0</v>
      </c>
      <c r="BB116" s="178"/>
      <c r="BC116" s="180"/>
      <c r="BD116" s="163" t="str">
        <f t="shared" si="27"/>
        <v>正确</v>
      </c>
    </row>
    <row r="117" s="6" customFormat="1" ht="33" customHeight="1" spans="1:56">
      <c r="A117" s="59">
        <f t="shared" si="19"/>
        <v>113</v>
      </c>
      <c r="B117" s="60"/>
      <c r="C117" s="47"/>
      <c r="D117" s="154"/>
      <c r="E117" s="60"/>
      <c r="F117" s="125">
        <f t="shared" si="20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21"/>
        <v>0</v>
      </c>
      <c r="T117" s="170"/>
      <c r="U117" s="80"/>
      <c r="V117" s="167"/>
      <c r="W117" s="168"/>
      <c r="X117" s="168"/>
      <c r="Y117" s="168"/>
      <c r="Z117" s="168"/>
      <c r="AA117" s="168"/>
      <c r="AB117" s="93"/>
      <c r="AC117" s="174">
        <f t="shared" si="22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175">
        <f t="shared" si="23"/>
        <v>0</v>
      </c>
      <c r="AT117" s="174">
        <f t="shared" si="24"/>
        <v>0</v>
      </c>
      <c r="AU117" s="174">
        <f t="shared" si="25"/>
        <v>0</v>
      </c>
      <c r="AV117" s="99"/>
      <c r="AW117" s="106"/>
      <c r="AX117" s="106"/>
      <c r="AY117" s="106"/>
      <c r="AZ117" s="106"/>
      <c r="BA117" s="174">
        <f t="shared" si="26"/>
        <v>0</v>
      </c>
      <c r="BB117" s="178"/>
      <c r="BC117" s="180"/>
      <c r="BD117" s="163" t="str">
        <f t="shared" si="27"/>
        <v>正确</v>
      </c>
    </row>
    <row r="118" s="6" customFormat="1" ht="33" customHeight="1" spans="1:56">
      <c r="A118" s="59">
        <f t="shared" si="19"/>
        <v>114</v>
      </c>
      <c r="B118" s="60"/>
      <c r="C118" s="47"/>
      <c r="D118" s="154"/>
      <c r="E118" s="60"/>
      <c r="F118" s="125">
        <f t="shared" si="20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21"/>
        <v>0</v>
      </c>
      <c r="T118" s="170"/>
      <c r="U118" s="80"/>
      <c r="V118" s="167"/>
      <c r="W118" s="168"/>
      <c r="X118" s="168"/>
      <c r="Y118" s="168"/>
      <c r="Z118" s="168"/>
      <c r="AA118" s="168"/>
      <c r="AB118" s="93"/>
      <c r="AC118" s="174">
        <f t="shared" si="22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23"/>
        <v>0</v>
      </c>
      <c r="AT118" s="174">
        <f t="shared" si="24"/>
        <v>0</v>
      </c>
      <c r="AU118" s="174">
        <f t="shared" si="25"/>
        <v>0</v>
      </c>
      <c r="AV118" s="99"/>
      <c r="AW118" s="106"/>
      <c r="AX118" s="106"/>
      <c r="AY118" s="106"/>
      <c r="AZ118" s="106"/>
      <c r="BA118" s="174">
        <f t="shared" si="26"/>
        <v>0</v>
      </c>
      <c r="BB118" s="178"/>
      <c r="BC118" s="180"/>
      <c r="BD118" s="163" t="str">
        <f t="shared" si="27"/>
        <v>正确</v>
      </c>
    </row>
    <row r="119" s="6" customFormat="1" ht="33" customHeight="1" spans="1:56">
      <c r="A119" s="59">
        <f t="shared" si="19"/>
        <v>115</v>
      </c>
      <c r="B119" s="60"/>
      <c r="C119" s="47"/>
      <c r="D119" s="154"/>
      <c r="E119" s="60"/>
      <c r="F119" s="125">
        <f t="shared" si="20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21"/>
        <v>0</v>
      </c>
      <c r="T119" s="170"/>
      <c r="U119" s="80"/>
      <c r="V119" s="167"/>
      <c r="W119" s="168"/>
      <c r="X119" s="168"/>
      <c r="Y119" s="168"/>
      <c r="Z119" s="168"/>
      <c r="AA119" s="168"/>
      <c r="AB119" s="93"/>
      <c r="AC119" s="174">
        <f t="shared" si="22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23"/>
        <v>0</v>
      </c>
      <c r="AT119" s="174">
        <f t="shared" si="24"/>
        <v>0</v>
      </c>
      <c r="AU119" s="174">
        <f t="shared" si="25"/>
        <v>0</v>
      </c>
      <c r="AV119" s="99"/>
      <c r="AW119" s="106"/>
      <c r="AX119" s="106"/>
      <c r="AY119" s="106"/>
      <c r="AZ119" s="106"/>
      <c r="BA119" s="174">
        <f t="shared" si="26"/>
        <v>0</v>
      </c>
      <c r="BB119" s="178"/>
      <c r="BC119" s="180"/>
      <c r="BD119" s="163" t="str">
        <f t="shared" si="27"/>
        <v>正确</v>
      </c>
    </row>
    <row r="120" s="6" customFormat="1" ht="33" customHeight="1" spans="1:56">
      <c r="A120" s="59">
        <f t="shared" si="19"/>
        <v>116</v>
      </c>
      <c r="B120" s="60"/>
      <c r="C120" s="47"/>
      <c r="D120" s="154"/>
      <c r="E120" s="60"/>
      <c r="F120" s="125">
        <f t="shared" si="20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21"/>
        <v>0</v>
      </c>
      <c r="T120" s="170"/>
      <c r="U120" s="80"/>
      <c r="V120" s="167"/>
      <c r="W120" s="168"/>
      <c r="X120" s="168"/>
      <c r="Y120" s="168"/>
      <c r="Z120" s="168"/>
      <c r="AA120" s="168"/>
      <c r="AB120" s="93"/>
      <c r="AC120" s="174">
        <f t="shared" si="22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23"/>
        <v>0</v>
      </c>
      <c r="AT120" s="174">
        <f t="shared" si="24"/>
        <v>0</v>
      </c>
      <c r="AU120" s="174">
        <f t="shared" si="25"/>
        <v>0</v>
      </c>
      <c r="AV120" s="99"/>
      <c r="AW120" s="106"/>
      <c r="AX120" s="106"/>
      <c r="AY120" s="106"/>
      <c r="AZ120" s="106"/>
      <c r="BA120" s="174">
        <f t="shared" si="26"/>
        <v>0</v>
      </c>
      <c r="BB120" s="178"/>
      <c r="BC120" s="180"/>
      <c r="BD120" s="163" t="str">
        <f t="shared" si="27"/>
        <v>正确</v>
      </c>
    </row>
    <row r="121" s="6" customFormat="1" ht="33" customHeight="1" spans="1:56">
      <c r="A121" s="59">
        <f t="shared" si="19"/>
        <v>117</v>
      </c>
      <c r="B121" s="60"/>
      <c r="C121" s="47"/>
      <c r="D121" s="154"/>
      <c r="E121" s="60"/>
      <c r="F121" s="125">
        <f t="shared" si="20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21"/>
        <v>0</v>
      </c>
      <c r="T121" s="170"/>
      <c r="U121" s="80"/>
      <c r="V121" s="167"/>
      <c r="W121" s="168"/>
      <c r="X121" s="168"/>
      <c r="Y121" s="168"/>
      <c r="Z121" s="168"/>
      <c r="AA121" s="168"/>
      <c r="AB121" s="93"/>
      <c r="AC121" s="174">
        <f t="shared" si="22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23"/>
        <v>0</v>
      </c>
      <c r="AT121" s="174">
        <f t="shared" si="24"/>
        <v>0</v>
      </c>
      <c r="AU121" s="174">
        <f t="shared" si="25"/>
        <v>0</v>
      </c>
      <c r="AV121" s="99"/>
      <c r="AW121" s="106"/>
      <c r="AX121" s="106"/>
      <c r="AY121" s="106"/>
      <c r="AZ121" s="106"/>
      <c r="BA121" s="174">
        <f t="shared" si="26"/>
        <v>0</v>
      </c>
      <c r="BB121" s="178"/>
      <c r="BC121" s="180"/>
      <c r="BD121" s="163" t="str">
        <f t="shared" si="27"/>
        <v>正确</v>
      </c>
    </row>
    <row r="122" s="6" customFormat="1" ht="33" customHeight="1" spans="1:56">
      <c r="A122" s="59">
        <f t="shared" si="19"/>
        <v>118</v>
      </c>
      <c r="B122" s="60"/>
      <c r="C122" s="47"/>
      <c r="D122" s="154"/>
      <c r="E122" s="60"/>
      <c r="F122" s="125">
        <f t="shared" si="20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21"/>
        <v>0</v>
      </c>
      <c r="T122" s="170"/>
      <c r="U122" s="80"/>
      <c r="V122" s="167"/>
      <c r="W122" s="168"/>
      <c r="X122" s="168"/>
      <c r="Y122" s="168"/>
      <c r="Z122" s="168"/>
      <c r="AA122" s="168"/>
      <c r="AB122" s="93"/>
      <c r="AC122" s="174">
        <f t="shared" si="22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23"/>
        <v>0</v>
      </c>
      <c r="AT122" s="174">
        <f t="shared" si="24"/>
        <v>0</v>
      </c>
      <c r="AU122" s="174">
        <f t="shared" si="25"/>
        <v>0</v>
      </c>
      <c r="AV122" s="99"/>
      <c r="AW122" s="106"/>
      <c r="AX122" s="106"/>
      <c r="AY122" s="106"/>
      <c r="AZ122" s="106"/>
      <c r="BA122" s="174">
        <f t="shared" si="26"/>
        <v>0</v>
      </c>
      <c r="BB122" s="178"/>
      <c r="BC122" s="180"/>
      <c r="BD122" s="163" t="str">
        <f t="shared" si="27"/>
        <v>正确</v>
      </c>
    </row>
    <row r="123" s="6" customFormat="1" ht="33" customHeight="1" spans="1:56">
      <c r="A123" s="59">
        <f t="shared" si="19"/>
        <v>119</v>
      </c>
      <c r="B123" s="60"/>
      <c r="C123" s="47"/>
      <c r="D123" s="154"/>
      <c r="E123" s="60"/>
      <c r="F123" s="125">
        <f t="shared" si="20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21"/>
        <v>0</v>
      </c>
      <c r="T123" s="170"/>
      <c r="U123" s="80"/>
      <c r="V123" s="167"/>
      <c r="W123" s="168"/>
      <c r="X123" s="168"/>
      <c r="Y123" s="168"/>
      <c r="Z123" s="168"/>
      <c r="AA123" s="168"/>
      <c r="AB123" s="93"/>
      <c r="AC123" s="174">
        <f t="shared" si="22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23"/>
        <v>0</v>
      </c>
      <c r="AT123" s="174">
        <f t="shared" si="24"/>
        <v>0</v>
      </c>
      <c r="AU123" s="174">
        <f t="shared" si="25"/>
        <v>0</v>
      </c>
      <c r="AV123" s="99"/>
      <c r="AW123" s="106"/>
      <c r="AX123" s="106"/>
      <c r="AY123" s="106"/>
      <c r="AZ123" s="106"/>
      <c r="BA123" s="174">
        <f t="shared" si="26"/>
        <v>0</v>
      </c>
      <c r="BB123" s="178"/>
      <c r="BC123" s="180"/>
      <c r="BD123" s="163" t="str">
        <f t="shared" si="27"/>
        <v>正确</v>
      </c>
    </row>
    <row r="124" s="6" customFormat="1" ht="33" customHeight="1" spans="1:56">
      <c r="A124" s="59">
        <f t="shared" si="19"/>
        <v>120</v>
      </c>
      <c r="B124" s="60"/>
      <c r="C124" s="47"/>
      <c r="D124" s="154"/>
      <c r="E124" s="60"/>
      <c r="F124" s="125">
        <f t="shared" si="20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21"/>
        <v>0</v>
      </c>
      <c r="T124" s="170"/>
      <c r="U124" s="80"/>
      <c r="V124" s="167"/>
      <c r="W124" s="168"/>
      <c r="X124" s="168"/>
      <c r="Y124" s="168"/>
      <c r="Z124" s="168"/>
      <c r="AA124" s="168"/>
      <c r="AB124" s="93"/>
      <c r="AC124" s="174">
        <f t="shared" si="22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23"/>
        <v>0</v>
      </c>
      <c r="AT124" s="174">
        <f t="shared" si="24"/>
        <v>0</v>
      </c>
      <c r="AU124" s="174">
        <f t="shared" si="25"/>
        <v>0</v>
      </c>
      <c r="AV124" s="99"/>
      <c r="AW124" s="106"/>
      <c r="AX124" s="106"/>
      <c r="AY124" s="106"/>
      <c r="AZ124" s="106"/>
      <c r="BA124" s="174">
        <f t="shared" si="26"/>
        <v>0</v>
      </c>
      <c r="BB124" s="178"/>
      <c r="BC124" s="180"/>
      <c r="BD124" s="163" t="str">
        <f t="shared" si="27"/>
        <v>正确</v>
      </c>
    </row>
    <row r="125" s="6" customFormat="1" ht="33" customHeight="1" spans="1:56">
      <c r="A125" s="59">
        <f t="shared" si="19"/>
        <v>121</v>
      </c>
      <c r="B125" s="60"/>
      <c r="C125" s="47"/>
      <c r="D125" s="154"/>
      <c r="E125" s="60"/>
      <c r="F125" s="125">
        <f t="shared" si="20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21"/>
        <v>0</v>
      </c>
      <c r="T125" s="170"/>
      <c r="U125" s="80"/>
      <c r="V125" s="167"/>
      <c r="W125" s="168"/>
      <c r="X125" s="168"/>
      <c r="Y125" s="168"/>
      <c r="Z125" s="168"/>
      <c r="AA125" s="168"/>
      <c r="AB125" s="93"/>
      <c r="AC125" s="174">
        <f t="shared" si="22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23"/>
        <v>0</v>
      </c>
      <c r="AT125" s="174">
        <f t="shared" si="24"/>
        <v>0</v>
      </c>
      <c r="AU125" s="174">
        <f t="shared" si="25"/>
        <v>0</v>
      </c>
      <c r="AV125" s="99"/>
      <c r="AW125" s="106"/>
      <c r="AX125" s="106"/>
      <c r="AY125" s="106"/>
      <c r="AZ125" s="106"/>
      <c r="BA125" s="174">
        <f t="shared" si="26"/>
        <v>0</v>
      </c>
      <c r="BB125" s="178"/>
      <c r="BC125" s="180"/>
      <c r="BD125" s="163" t="str">
        <f t="shared" si="27"/>
        <v>正确</v>
      </c>
    </row>
    <row r="126" s="6" customFormat="1" ht="33" customHeight="1" spans="1:56">
      <c r="A126" s="59">
        <f t="shared" si="19"/>
        <v>122</v>
      </c>
      <c r="B126" s="60"/>
      <c r="C126" s="47"/>
      <c r="D126" s="154"/>
      <c r="E126" s="60"/>
      <c r="F126" s="125">
        <f t="shared" si="20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21"/>
        <v>0</v>
      </c>
      <c r="T126" s="170"/>
      <c r="U126" s="80"/>
      <c r="V126" s="167"/>
      <c r="W126" s="168"/>
      <c r="X126" s="168"/>
      <c r="Y126" s="168"/>
      <c r="Z126" s="168"/>
      <c r="AA126" s="168"/>
      <c r="AB126" s="93"/>
      <c r="AC126" s="174">
        <f t="shared" si="22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23"/>
        <v>0</v>
      </c>
      <c r="AT126" s="174">
        <f t="shared" si="24"/>
        <v>0</v>
      </c>
      <c r="AU126" s="174">
        <f t="shared" si="25"/>
        <v>0</v>
      </c>
      <c r="AV126" s="99"/>
      <c r="AW126" s="106"/>
      <c r="AX126" s="106"/>
      <c r="AY126" s="106"/>
      <c r="AZ126" s="106"/>
      <c r="BA126" s="174">
        <f t="shared" si="26"/>
        <v>0</v>
      </c>
      <c r="BB126" s="178"/>
      <c r="BC126" s="180"/>
      <c r="BD126" s="163" t="str">
        <f t="shared" si="27"/>
        <v>正确</v>
      </c>
    </row>
    <row r="127" s="6" customFormat="1" ht="33" customHeight="1" spans="1:56">
      <c r="A127" s="59">
        <f t="shared" si="19"/>
        <v>123</v>
      </c>
      <c r="B127" s="60"/>
      <c r="C127" s="47"/>
      <c r="D127" s="154"/>
      <c r="E127" s="60"/>
      <c r="F127" s="125">
        <f t="shared" si="20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21"/>
        <v>0</v>
      </c>
      <c r="T127" s="170"/>
      <c r="U127" s="80"/>
      <c r="V127" s="167"/>
      <c r="W127" s="168"/>
      <c r="X127" s="168"/>
      <c r="Y127" s="168"/>
      <c r="Z127" s="168"/>
      <c r="AA127" s="168"/>
      <c r="AB127" s="93"/>
      <c r="AC127" s="174">
        <f t="shared" si="22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23"/>
        <v>0</v>
      </c>
      <c r="AT127" s="174">
        <f t="shared" si="24"/>
        <v>0</v>
      </c>
      <c r="AU127" s="174">
        <f t="shared" si="25"/>
        <v>0</v>
      </c>
      <c r="AV127" s="99"/>
      <c r="AW127" s="106"/>
      <c r="AX127" s="106"/>
      <c r="AY127" s="106"/>
      <c r="AZ127" s="106"/>
      <c r="BA127" s="174">
        <f t="shared" si="26"/>
        <v>0</v>
      </c>
      <c r="BB127" s="178"/>
      <c r="BC127" s="180"/>
      <c r="BD127" s="163" t="str">
        <f t="shared" si="27"/>
        <v>正确</v>
      </c>
    </row>
    <row r="128" s="6" customFormat="1" ht="33" customHeight="1" spans="1:56">
      <c r="A128" s="59">
        <f t="shared" si="19"/>
        <v>124</v>
      </c>
      <c r="B128" s="60"/>
      <c r="C128" s="47"/>
      <c r="D128" s="154"/>
      <c r="E128" s="60"/>
      <c r="F128" s="125">
        <f t="shared" si="20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21"/>
        <v>0</v>
      </c>
      <c r="T128" s="170"/>
      <c r="U128" s="80"/>
      <c r="V128" s="167"/>
      <c r="W128" s="168"/>
      <c r="X128" s="168"/>
      <c r="Y128" s="168"/>
      <c r="Z128" s="168"/>
      <c r="AA128" s="168"/>
      <c r="AB128" s="93"/>
      <c r="AC128" s="174">
        <f t="shared" si="22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23"/>
        <v>0</v>
      </c>
      <c r="AT128" s="174">
        <f t="shared" si="24"/>
        <v>0</v>
      </c>
      <c r="AU128" s="174">
        <f t="shared" si="25"/>
        <v>0</v>
      </c>
      <c r="AV128" s="99"/>
      <c r="AW128" s="106"/>
      <c r="AX128" s="106"/>
      <c r="AY128" s="106"/>
      <c r="AZ128" s="106"/>
      <c r="BA128" s="174">
        <f t="shared" si="26"/>
        <v>0</v>
      </c>
      <c r="BB128" s="178"/>
      <c r="BC128" s="180"/>
      <c r="BD128" s="163" t="str">
        <f t="shared" si="27"/>
        <v>正确</v>
      </c>
    </row>
    <row r="129" s="6" customFormat="1" ht="33" customHeight="1" spans="1:56">
      <c r="A129" s="59">
        <f t="shared" si="19"/>
        <v>125</v>
      </c>
      <c r="B129" s="60"/>
      <c r="C129" s="47"/>
      <c r="D129" s="154"/>
      <c r="E129" s="60"/>
      <c r="F129" s="125">
        <f t="shared" si="20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21"/>
        <v>0</v>
      </c>
      <c r="T129" s="170"/>
      <c r="U129" s="80"/>
      <c r="V129" s="167"/>
      <c r="W129" s="168"/>
      <c r="X129" s="168"/>
      <c r="Y129" s="168"/>
      <c r="Z129" s="168"/>
      <c r="AA129" s="168"/>
      <c r="AB129" s="93"/>
      <c r="AC129" s="174">
        <f t="shared" si="22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23"/>
        <v>0</v>
      </c>
      <c r="AT129" s="174">
        <f t="shared" si="24"/>
        <v>0</v>
      </c>
      <c r="AU129" s="174">
        <f t="shared" si="25"/>
        <v>0</v>
      </c>
      <c r="AV129" s="99"/>
      <c r="AW129" s="106"/>
      <c r="AX129" s="106"/>
      <c r="AY129" s="106"/>
      <c r="AZ129" s="106"/>
      <c r="BA129" s="174">
        <f t="shared" si="26"/>
        <v>0</v>
      </c>
      <c r="BB129" s="178"/>
      <c r="BC129" s="180"/>
      <c r="BD129" s="163" t="str">
        <f t="shared" si="27"/>
        <v>正确</v>
      </c>
    </row>
    <row r="130" s="6" customFormat="1" ht="33" customHeight="1" spans="1:56">
      <c r="A130" s="59">
        <f t="shared" si="19"/>
        <v>126</v>
      </c>
      <c r="B130" s="60"/>
      <c r="C130" s="47"/>
      <c r="D130" s="154"/>
      <c r="E130" s="60"/>
      <c r="F130" s="125">
        <f t="shared" si="20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21"/>
        <v>0</v>
      </c>
      <c r="T130" s="170"/>
      <c r="U130" s="80"/>
      <c r="V130" s="167"/>
      <c r="W130" s="168"/>
      <c r="X130" s="168"/>
      <c r="Y130" s="168"/>
      <c r="Z130" s="168"/>
      <c r="AA130" s="168"/>
      <c r="AB130" s="93"/>
      <c r="AC130" s="174">
        <f t="shared" si="22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23"/>
        <v>0</v>
      </c>
      <c r="AT130" s="174">
        <f t="shared" si="24"/>
        <v>0</v>
      </c>
      <c r="AU130" s="174">
        <f t="shared" si="25"/>
        <v>0</v>
      </c>
      <c r="AV130" s="99"/>
      <c r="AW130" s="106"/>
      <c r="AX130" s="106"/>
      <c r="AY130" s="106"/>
      <c r="AZ130" s="106"/>
      <c r="BA130" s="174">
        <f t="shared" si="26"/>
        <v>0</v>
      </c>
      <c r="BB130" s="178"/>
      <c r="BC130" s="180"/>
      <c r="BD130" s="163" t="str">
        <f t="shared" si="27"/>
        <v>正确</v>
      </c>
    </row>
    <row r="131" s="6" customFormat="1" ht="33" customHeight="1" spans="1:56">
      <c r="A131" s="59">
        <f t="shared" si="19"/>
        <v>127</v>
      </c>
      <c r="B131" s="60"/>
      <c r="C131" s="47"/>
      <c r="D131" s="154"/>
      <c r="E131" s="60"/>
      <c r="F131" s="125">
        <f t="shared" si="20"/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si="21"/>
        <v>0</v>
      </c>
      <c r="T131" s="170"/>
      <c r="U131" s="80"/>
      <c r="V131" s="167"/>
      <c r="W131" s="168"/>
      <c r="X131" s="168"/>
      <c r="Y131" s="168"/>
      <c r="Z131" s="168"/>
      <c r="AA131" s="168"/>
      <c r="AB131" s="93"/>
      <c r="AC131" s="174">
        <f t="shared" si="22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si="23"/>
        <v>0</v>
      </c>
      <c r="AT131" s="174">
        <f t="shared" si="24"/>
        <v>0</v>
      </c>
      <c r="AU131" s="174">
        <f t="shared" si="25"/>
        <v>0</v>
      </c>
      <c r="AV131" s="99"/>
      <c r="AW131" s="106"/>
      <c r="AX131" s="106"/>
      <c r="AY131" s="106"/>
      <c r="AZ131" s="106"/>
      <c r="BA131" s="174">
        <f t="shared" si="26"/>
        <v>0</v>
      </c>
      <c r="BB131" s="178"/>
      <c r="BC131" s="180"/>
      <c r="BD131" s="163" t="str">
        <f t="shared" si="27"/>
        <v>正确</v>
      </c>
    </row>
    <row r="132" s="6" customFormat="1" ht="33" customHeight="1" spans="1:56">
      <c r="A132" s="59">
        <f t="shared" si="19"/>
        <v>128</v>
      </c>
      <c r="B132" s="60"/>
      <c r="C132" s="47"/>
      <c r="D132" s="154"/>
      <c r="E132" s="60"/>
      <c r="F132" s="125">
        <f t="shared" si="20"/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si="21"/>
        <v>0</v>
      </c>
      <c r="T132" s="170"/>
      <c r="U132" s="80"/>
      <c r="V132" s="167"/>
      <c r="W132" s="168"/>
      <c r="X132" s="168"/>
      <c r="Y132" s="168"/>
      <c r="Z132" s="168"/>
      <c r="AA132" s="168"/>
      <c r="AB132" s="93"/>
      <c r="AC132" s="174">
        <f t="shared" si="22"/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si="23"/>
        <v>0</v>
      </c>
      <c r="AT132" s="174">
        <f t="shared" si="24"/>
        <v>0</v>
      </c>
      <c r="AU132" s="174">
        <f t="shared" si="25"/>
        <v>0</v>
      </c>
      <c r="AV132" s="99"/>
      <c r="AW132" s="106"/>
      <c r="AX132" s="106"/>
      <c r="AY132" s="106"/>
      <c r="AZ132" s="106"/>
      <c r="BA132" s="174">
        <f t="shared" si="26"/>
        <v>0</v>
      </c>
      <c r="BB132" s="178"/>
      <c r="BC132" s="180"/>
      <c r="BD132" s="163" t="str">
        <f t="shared" si="27"/>
        <v>正确</v>
      </c>
    </row>
    <row r="133" s="6" customFormat="1" ht="33" customHeight="1" spans="1:56">
      <c r="A133" s="59">
        <f t="shared" ref="A133:A164" si="28">ROW()-4</f>
        <v>129</v>
      </c>
      <c r="B133" s="60"/>
      <c r="C133" s="47"/>
      <c r="D133" s="154"/>
      <c r="E133" s="60"/>
      <c r="F133" s="125">
        <f t="shared" ref="F133:F164" si="29">IF($C$2-D133+1&lt;$E$2,$C$2-D133+1,$E$2)</f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ref="S133:S164" si="30">P133+Q133-R133</f>
        <v>0</v>
      </c>
      <c r="T133" s="170"/>
      <c r="U133" s="80"/>
      <c r="V133" s="167"/>
      <c r="W133" s="168"/>
      <c r="X133" s="168"/>
      <c r="Y133" s="168"/>
      <c r="Z133" s="168"/>
      <c r="AA133" s="168"/>
      <c r="AB133" s="93"/>
      <c r="AC133" s="174">
        <f t="shared" ref="AC133:AC164" si="31">IF(G133="是",30,0)</f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ref="AS133:AS164" si="32">IFERROR(U133/$E$2*2*H133+I133*2,0)</f>
        <v>0</v>
      </c>
      <c r="AT133" s="174">
        <f t="shared" ref="AT133:AT164" si="33">IFERROR(U133/$E$2*(J133+K133*0.2+L133+M133*0.5),0)</f>
        <v>0</v>
      </c>
      <c r="AU133" s="174">
        <f t="shared" ref="AU133:AU164" si="34">ROUND(SUM(V133:AP133)-SUM(AQ133:AT133),2)</f>
        <v>0</v>
      </c>
      <c r="AV133" s="99"/>
      <c r="AW133" s="106"/>
      <c r="AX133" s="106"/>
      <c r="AY133" s="106"/>
      <c r="AZ133" s="106"/>
      <c r="BA133" s="174">
        <f t="shared" ref="BA133:BA164" si="35">ROUND(AU133-SUM(AV133:AZ133),2)</f>
        <v>0</v>
      </c>
      <c r="BB133" s="178"/>
      <c r="BC133" s="180"/>
      <c r="BD133" s="163" t="str">
        <f t="shared" ref="BD133:BD164" si="36">IF(U133-SUM(V133:AB133)=0,"正确","错误")</f>
        <v>正确</v>
      </c>
    </row>
    <row r="134" s="6" customFormat="1" ht="33" customHeight="1" spans="1:56">
      <c r="A134" s="59">
        <f t="shared" si="28"/>
        <v>130</v>
      </c>
      <c r="B134" s="60"/>
      <c r="C134" s="47"/>
      <c r="D134" s="154"/>
      <c r="E134" s="60"/>
      <c r="F134" s="125">
        <f t="shared" si="29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30"/>
        <v>0</v>
      </c>
      <c r="T134" s="170"/>
      <c r="U134" s="80"/>
      <c r="V134" s="167"/>
      <c r="W134" s="168"/>
      <c r="X134" s="168"/>
      <c r="Y134" s="168"/>
      <c r="Z134" s="168"/>
      <c r="AA134" s="168"/>
      <c r="AB134" s="93"/>
      <c r="AC134" s="174">
        <f t="shared" si="31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32"/>
        <v>0</v>
      </c>
      <c r="AT134" s="174">
        <f t="shared" si="33"/>
        <v>0</v>
      </c>
      <c r="AU134" s="174">
        <f t="shared" si="34"/>
        <v>0</v>
      </c>
      <c r="AV134" s="99"/>
      <c r="AW134" s="106"/>
      <c r="AX134" s="106"/>
      <c r="AY134" s="106"/>
      <c r="AZ134" s="106"/>
      <c r="BA134" s="174">
        <f t="shared" si="35"/>
        <v>0</v>
      </c>
      <c r="BB134" s="178"/>
      <c r="BC134" s="180"/>
      <c r="BD134" s="163" t="str">
        <f t="shared" si="36"/>
        <v>正确</v>
      </c>
    </row>
    <row r="135" s="6" customFormat="1" ht="33" customHeight="1" spans="1:56">
      <c r="A135" s="59">
        <f t="shared" si="28"/>
        <v>131</v>
      </c>
      <c r="B135" s="60"/>
      <c r="C135" s="47"/>
      <c r="D135" s="154"/>
      <c r="E135" s="60"/>
      <c r="F135" s="125">
        <f t="shared" si="29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30"/>
        <v>0</v>
      </c>
      <c r="T135" s="170"/>
      <c r="U135" s="80"/>
      <c r="V135" s="167"/>
      <c r="W135" s="168"/>
      <c r="X135" s="168"/>
      <c r="Y135" s="168"/>
      <c r="Z135" s="168"/>
      <c r="AA135" s="168"/>
      <c r="AB135" s="93"/>
      <c r="AC135" s="174">
        <f t="shared" si="31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32"/>
        <v>0</v>
      </c>
      <c r="AT135" s="174">
        <f t="shared" si="33"/>
        <v>0</v>
      </c>
      <c r="AU135" s="174">
        <f t="shared" si="34"/>
        <v>0</v>
      </c>
      <c r="AV135" s="99"/>
      <c r="AW135" s="106"/>
      <c r="AX135" s="106"/>
      <c r="AY135" s="106"/>
      <c r="AZ135" s="106"/>
      <c r="BA135" s="174">
        <f t="shared" si="35"/>
        <v>0</v>
      </c>
      <c r="BB135" s="178"/>
      <c r="BC135" s="180"/>
      <c r="BD135" s="163" t="str">
        <f t="shared" si="36"/>
        <v>正确</v>
      </c>
    </row>
    <row r="136" s="6" customFormat="1" ht="33" customHeight="1" spans="1:56">
      <c r="A136" s="59">
        <f t="shared" si="28"/>
        <v>132</v>
      </c>
      <c r="B136" s="60"/>
      <c r="C136" s="47"/>
      <c r="D136" s="154"/>
      <c r="E136" s="60"/>
      <c r="F136" s="125">
        <f t="shared" si="29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30"/>
        <v>0</v>
      </c>
      <c r="T136" s="170"/>
      <c r="U136" s="80"/>
      <c r="V136" s="167"/>
      <c r="W136" s="168"/>
      <c r="X136" s="168"/>
      <c r="Y136" s="168"/>
      <c r="Z136" s="168"/>
      <c r="AA136" s="168"/>
      <c r="AB136" s="93"/>
      <c r="AC136" s="174">
        <f t="shared" si="31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32"/>
        <v>0</v>
      </c>
      <c r="AT136" s="174">
        <f t="shared" si="33"/>
        <v>0</v>
      </c>
      <c r="AU136" s="174">
        <f t="shared" si="34"/>
        <v>0</v>
      </c>
      <c r="AV136" s="99"/>
      <c r="AW136" s="106"/>
      <c r="AX136" s="106"/>
      <c r="AY136" s="106"/>
      <c r="AZ136" s="106"/>
      <c r="BA136" s="174">
        <f t="shared" si="35"/>
        <v>0</v>
      </c>
      <c r="BB136" s="178"/>
      <c r="BC136" s="180"/>
      <c r="BD136" s="163" t="str">
        <f t="shared" si="36"/>
        <v>正确</v>
      </c>
    </row>
    <row r="137" s="6" customFormat="1" ht="33" customHeight="1" spans="1:56">
      <c r="A137" s="59">
        <f t="shared" si="28"/>
        <v>133</v>
      </c>
      <c r="B137" s="60"/>
      <c r="C137" s="47"/>
      <c r="D137" s="154"/>
      <c r="E137" s="60"/>
      <c r="F137" s="125">
        <f t="shared" si="29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30"/>
        <v>0</v>
      </c>
      <c r="T137" s="170"/>
      <c r="U137" s="80"/>
      <c r="V137" s="167"/>
      <c r="W137" s="168"/>
      <c r="X137" s="168"/>
      <c r="Y137" s="168"/>
      <c r="Z137" s="168"/>
      <c r="AA137" s="168"/>
      <c r="AB137" s="93"/>
      <c r="AC137" s="174">
        <f t="shared" si="31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32"/>
        <v>0</v>
      </c>
      <c r="AT137" s="174">
        <f t="shared" si="33"/>
        <v>0</v>
      </c>
      <c r="AU137" s="174">
        <f t="shared" si="34"/>
        <v>0</v>
      </c>
      <c r="AV137" s="99"/>
      <c r="AW137" s="106"/>
      <c r="AX137" s="106"/>
      <c r="AY137" s="106"/>
      <c r="AZ137" s="106"/>
      <c r="BA137" s="174">
        <f t="shared" si="35"/>
        <v>0</v>
      </c>
      <c r="BB137" s="178"/>
      <c r="BC137" s="180"/>
      <c r="BD137" s="163" t="str">
        <f t="shared" si="36"/>
        <v>正确</v>
      </c>
    </row>
    <row r="138" s="6" customFormat="1" ht="33" customHeight="1" spans="1:56">
      <c r="A138" s="59">
        <f t="shared" si="28"/>
        <v>134</v>
      </c>
      <c r="B138" s="60"/>
      <c r="C138" s="47"/>
      <c r="D138" s="154"/>
      <c r="E138" s="60"/>
      <c r="F138" s="125">
        <f t="shared" si="29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30"/>
        <v>0</v>
      </c>
      <c r="T138" s="170"/>
      <c r="U138" s="80"/>
      <c r="V138" s="167"/>
      <c r="W138" s="168"/>
      <c r="X138" s="168"/>
      <c r="Y138" s="168"/>
      <c r="Z138" s="168"/>
      <c r="AA138" s="168"/>
      <c r="AB138" s="93"/>
      <c r="AC138" s="174">
        <f t="shared" si="31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175">
        <f t="shared" si="32"/>
        <v>0</v>
      </c>
      <c r="AT138" s="174">
        <f t="shared" si="33"/>
        <v>0</v>
      </c>
      <c r="AU138" s="174">
        <f t="shared" si="34"/>
        <v>0</v>
      </c>
      <c r="AV138" s="99"/>
      <c r="AW138" s="106"/>
      <c r="AX138" s="106"/>
      <c r="AY138" s="106"/>
      <c r="AZ138" s="106"/>
      <c r="BA138" s="174">
        <f t="shared" si="35"/>
        <v>0</v>
      </c>
      <c r="BB138" s="178"/>
      <c r="BC138" s="180"/>
      <c r="BD138" s="163" t="str">
        <f t="shared" si="36"/>
        <v>正确</v>
      </c>
    </row>
    <row r="139" s="6" customFormat="1" ht="33" customHeight="1" spans="1:56">
      <c r="A139" s="59">
        <f t="shared" si="28"/>
        <v>135</v>
      </c>
      <c r="B139" s="60"/>
      <c r="C139" s="47"/>
      <c r="D139" s="154"/>
      <c r="E139" s="60"/>
      <c r="F139" s="125">
        <f t="shared" si="29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30"/>
        <v>0</v>
      </c>
      <c r="T139" s="170"/>
      <c r="U139" s="80"/>
      <c r="V139" s="167"/>
      <c r="W139" s="168"/>
      <c r="X139" s="168"/>
      <c r="Y139" s="168"/>
      <c r="Z139" s="168"/>
      <c r="AA139" s="168"/>
      <c r="AB139" s="93"/>
      <c r="AC139" s="174">
        <f t="shared" si="31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175">
        <f t="shared" si="32"/>
        <v>0</v>
      </c>
      <c r="AT139" s="174">
        <f t="shared" si="33"/>
        <v>0</v>
      </c>
      <c r="AU139" s="174">
        <f t="shared" si="34"/>
        <v>0</v>
      </c>
      <c r="AV139" s="99"/>
      <c r="AW139" s="106"/>
      <c r="AX139" s="106"/>
      <c r="AY139" s="106"/>
      <c r="AZ139" s="106"/>
      <c r="BA139" s="174">
        <f t="shared" si="35"/>
        <v>0</v>
      </c>
      <c r="BB139" s="178"/>
      <c r="BC139" s="180"/>
      <c r="BD139" s="163" t="str">
        <f t="shared" si="36"/>
        <v>正确</v>
      </c>
    </row>
    <row r="140" s="6" customFormat="1" ht="33" customHeight="1" spans="1:56">
      <c r="A140" s="59">
        <f t="shared" si="28"/>
        <v>136</v>
      </c>
      <c r="B140" s="60"/>
      <c r="C140" s="47"/>
      <c r="D140" s="154"/>
      <c r="E140" s="60"/>
      <c r="F140" s="125">
        <f t="shared" si="29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30"/>
        <v>0</v>
      </c>
      <c r="T140" s="170"/>
      <c r="U140" s="80"/>
      <c r="V140" s="167"/>
      <c r="W140" s="168"/>
      <c r="X140" s="168"/>
      <c r="Y140" s="168"/>
      <c r="Z140" s="168"/>
      <c r="AA140" s="168"/>
      <c r="AB140" s="93"/>
      <c r="AC140" s="174">
        <f t="shared" si="31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32"/>
        <v>0</v>
      </c>
      <c r="AT140" s="174">
        <f t="shared" si="33"/>
        <v>0</v>
      </c>
      <c r="AU140" s="174">
        <f t="shared" si="34"/>
        <v>0</v>
      </c>
      <c r="AV140" s="99"/>
      <c r="AW140" s="106"/>
      <c r="AX140" s="106"/>
      <c r="AY140" s="106"/>
      <c r="AZ140" s="106"/>
      <c r="BA140" s="174">
        <f t="shared" si="35"/>
        <v>0</v>
      </c>
      <c r="BB140" s="178"/>
      <c r="BC140" s="180"/>
      <c r="BD140" s="163" t="str">
        <f t="shared" si="36"/>
        <v>正确</v>
      </c>
    </row>
    <row r="141" s="6" customFormat="1" ht="33" customHeight="1" spans="1:56">
      <c r="A141" s="59">
        <f t="shared" si="28"/>
        <v>137</v>
      </c>
      <c r="B141" s="60"/>
      <c r="C141" s="47"/>
      <c r="D141" s="154"/>
      <c r="E141" s="60"/>
      <c r="F141" s="125">
        <f t="shared" si="29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30"/>
        <v>0</v>
      </c>
      <c r="T141" s="170"/>
      <c r="U141" s="80"/>
      <c r="V141" s="167"/>
      <c r="W141" s="168"/>
      <c r="X141" s="168"/>
      <c r="Y141" s="168"/>
      <c r="Z141" s="168"/>
      <c r="AA141" s="168"/>
      <c r="AB141" s="93"/>
      <c r="AC141" s="174">
        <f t="shared" si="31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32"/>
        <v>0</v>
      </c>
      <c r="AT141" s="174">
        <f t="shared" si="33"/>
        <v>0</v>
      </c>
      <c r="AU141" s="174">
        <f t="shared" si="34"/>
        <v>0</v>
      </c>
      <c r="AV141" s="99"/>
      <c r="AW141" s="106"/>
      <c r="AX141" s="106"/>
      <c r="AY141" s="106"/>
      <c r="AZ141" s="106"/>
      <c r="BA141" s="174">
        <f t="shared" si="35"/>
        <v>0</v>
      </c>
      <c r="BB141" s="178"/>
      <c r="BC141" s="180"/>
      <c r="BD141" s="163" t="str">
        <f t="shared" si="36"/>
        <v>正确</v>
      </c>
    </row>
    <row r="142" s="6" customFormat="1" ht="33" customHeight="1" spans="1:56">
      <c r="A142" s="59">
        <f t="shared" si="28"/>
        <v>138</v>
      </c>
      <c r="B142" s="60"/>
      <c r="C142" s="47"/>
      <c r="D142" s="154"/>
      <c r="E142" s="60"/>
      <c r="F142" s="125">
        <f t="shared" si="29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30"/>
        <v>0</v>
      </c>
      <c r="T142" s="170"/>
      <c r="U142" s="80"/>
      <c r="V142" s="167"/>
      <c r="W142" s="168"/>
      <c r="X142" s="168"/>
      <c r="Y142" s="168"/>
      <c r="Z142" s="168"/>
      <c r="AA142" s="168"/>
      <c r="AB142" s="93"/>
      <c r="AC142" s="174">
        <f t="shared" si="31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32"/>
        <v>0</v>
      </c>
      <c r="AT142" s="174">
        <f t="shared" si="33"/>
        <v>0</v>
      </c>
      <c r="AU142" s="174">
        <f t="shared" si="34"/>
        <v>0</v>
      </c>
      <c r="AV142" s="99"/>
      <c r="AW142" s="106"/>
      <c r="AX142" s="106"/>
      <c r="AY142" s="106"/>
      <c r="AZ142" s="106"/>
      <c r="BA142" s="174">
        <f t="shared" si="35"/>
        <v>0</v>
      </c>
      <c r="BB142" s="178"/>
      <c r="BC142" s="180"/>
      <c r="BD142" s="163" t="str">
        <f t="shared" si="36"/>
        <v>正确</v>
      </c>
    </row>
    <row r="143" s="6" customFormat="1" ht="33" customHeight="1" spans="1:56">
      <c r="A143" s="59">
        <f t="shared" si="28"/>
        <v>139</v>
      </c>
      <c r="B143" s="60"/>
      <c r="C143" s="47"/>
      <c r="D143" s="154"/>
      <c r="E143" s="60"/>
      <c r="F143" s="125">
        <f t="shared" si="29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30"/>
        <v>0</v>
      </c>
      <c r="T143" s="170"/>
      <c r="U143" s="80"/>
      <c r="V143" s="167"/>
      <c r="W143" s="168"/>
      <c r="X143" s="168"/>
      <c r="Y143" s="168"/>
      <c r="Z143" s="168"/>
      <c r="AA143" s="168"/>
      <c r="AB143" s="93"/>
      <c r="AC143" s="174">
        <f t="shared" si="31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32"/>
        <v>0</v>
      </c>
      <c r="AT143" s="174">
        <f t="shared" si="33"/>
        <v>0</v>
      </c>
      <c r="AU143" s="174">
        <f t="shared" si="34"/>
        <v>0</v>
      </c>
      <c r="AV143" s="99"/>
      <c r="AW143" s="106"/>
      <c r="AX143" s="106"/>
      <c r="AY143" s="106"/>
      <c r="AZ143" s="106"/>
      <c r="BA143" s="174">
        <f t="shared" si="35"/>
        <v>0</v>
      </c>
      <c r="BB143" s="178"/>
      <c r="BC143" s="180"/>
      <c r="BD143" s="163" t="str">
        <f t="shared" si="36"/>
        <v>正确</v>
      </c>
    </row>
    <row r="144" s="6" customFormat="1" ht="33" customHeight="1" spans="1:56">
      <c r="A144" s="59">
        <f t="shared" si="28"/>
        <v>140</v>
      </c>
      <c r="B144" s="60"/>
      <c r="C144" s="47"/>
      <c r="D144" s="154"/>
      <c r="E144" s="60"/>
      <c r="F144" s="125">
        <f t="shared" si="29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30"/>
        <v>0</v>
      </c>
      <c r="T144" s="170"/>
      <c r="U144" s="80"/>
      <c r="V144" s="167"/>
      <c r="W144" s="168"/>
      <c r="X144" s="168"/>
      <c r="Y144" s="168"/>
      <c r="Z144" s="168"/>
      <c r="AA144" s="168"/>
      <c r="AB144" s="93"/>
      <c r="AC144" s="174">
        <f t="shared" si="31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32"/>
        <v>0</v>
      </c>
      <c r="AT144" s="174">
        <f t="shared" si="33"/>
        <v>0</v>
      </c>
      <c r="AU144" s="174">
        <f t="shared" si="34"/>
        <v>0</v>
      </c>
      <c r="AV144" s="99"/>
      <c r="AW144" s="106"/>
      <c r="AX144" s="106"/>
      <c r="AY144" s="106"/>
      <c r="AZ144" s="106"/>
      <c r="BA144" s="174">
        <f t="shared" si="35"/>
        <v>0</v>
      </c>
      <c r="BB144" s="178"/>
      <c r="BC144" s="180"/>
      <c r="BD144" s="163" t="str">
        <f t="shared" si="36"/>
        <v>正确</v>
      </c>
    </row>
    <row r="145" s="6" customFormat="1" ht="33" customHeight="1" spans="1:56">
      <c r="A145" s="59">
        <f t="shared" si="28"/>
        <v>141</v>
      </c>
      <c r="B145" s="60"/>
      <c r="C145" s="47"/>
      <c r="D145" s="154"/>
      <c r="E145" s="60"/>
      <c r="F145" s="125">
        <f t="shared" si="29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30"/>
        <v>0</v>
      </c>
      <c r="T145" s="170"/>
      <c r="U145" s="80"/>
      <c r="V145" s="167"/>
      <c r="W145" s="168"/>
      <c r="X145" s="168"/>
      <c r="Y145" s="168"/>
      <c r="Z145" s="168"/>
      <c r="AA145" s="168"/>
      <c r="AB145" s="93"/>
      <c r="AC145" s="174">
        <f t="shared" si="31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32"/>
        <v>0</v>
      </c>
      <c r="AT145" s="174">
        <f t="shared" si="33"/>
        <v>0</v>
      </c>
      <c r="AU145" s="174">
        <f t="shared" si="34"/>
        <v>0</v>
      </c>
      <c r="AV145" s="99"/>
      <c r="AW145" s="106"/>
      <c r="AX145" s="106"/>
      <c r="AY145" s="106"/>
      <c r="AZ145" s="106"/>
      <c r="BA145" s="174">
        <f t="shared" si="35"/>
        <v>0</v>
      </c>
      <c r="BB145" s="178"/>
      <c r="BC145" s="180"/>
      <c r="BD145" s="163" t="str">
        <f t="shared" si="36"/>
        <v>正确</v>
      </c>
    </row>
    <row r="146" s="6" customFormat="1" ht="33" customHeight="1" spans="1:56">
      <c r="A146" s="59">
        <f t="shared" si="28"/>
        <v>142</v>
      </c>
      <c r="B146" s="60"/>
      <c r="C146" s="47"/>
      <c r="D146" s="154"/>
      <c r="E146" s="60"/>
      <c r="F146" s="125">
        <f t="shared" si="29"/>
        <v>30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30"/>
        <v>0</v>
      </c>
      <c r="T146" s="170"/>
      <c r="U146" s="80"/>
      <c r="V146" s="167"/>
      <c r="W146" s="168"/>
      <c r="X146" s="168"/>
      <c r="Y146" s="168"/>
      <c r="Z146" s="168"/>
      <c r="AA146" s="168"/>
      <c r="AB146" s="93"/>
      <c r="AC146" s="174">
        <f t="shared" si="31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32"/>
        <v>0</v>
      </c>
      <c r="AT146" s="174">
        <f t="shared" si="33"/>
        <v>0</v>
      </c>
      <c r="AU146" s="174">
        <f t="shared" si="34"/>
        <v>0</v>
      </c>
      <c r="AV146" s="99"/>
      <c r="AW146" s="106"/>
      <c r="AX146" s="106"/>
      <c r="AY146" s="106"/>
      <c r="AZ146" s="106"/>
      <c r="BA146" s="174">
        <f t="shared" si="35"/>
        <v>0</v>
      </c>
      <c r="BB146" s="178"/>
      <c r="BC146" s="180"/>
      <c r="BD146" s="163" t="str">
        <f t="shared" si="36"/>
        <v>正确</v>
      </c>
    </row>
    <row r="147" s="6" customFormat="1" ht="33" customHeight="1" spans="1:56">
      <c r="A147" s="59">
        <f t="shared" si="28"/>
        <v>143</v>
      </c>
      <c r="B147" s="60"/>
      <c r="C147" s="47"/>
      <c r="D147" s="154"/>
      <c r="E147" s="60"/>
      <c r="F147" s="125">
        <f t="shared" si="29"/>
        <v>30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30"/>
        <v>0</v>
      </c>
      <c r="T147" s="170"/>
      <c r="U147" s="80"/>
      <c r="V147" s="167"/>
      <c r="W147" s="168"/>
      <c r="X147" s="168"/>
      <c r="Y147" s="168"/>
      <c r="Z147" s="168"/>
      <c r="AA147" s="168"/>
      <c r="AB147" s="93"/>
      <c r="AC147" s="174">
        <f t="shared" si="31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32"/>
        <v>0</v>
      </c>
      <c r="AT147" s="174">
        <f t="shared" si="33"/>
        <v>0</v>
      </c>
      <c r="AU147" s="174">
        <f t="shared" si="34"/>
        <v>0</v>
      </c>
      <c r="AV147" s="99"/>
      <c r="AW147" s="106"/>
      <c r="AX147" s="106"/>
      <c r="AY147" s="106"/>
      <c r="AZ147" s="106"/>
      <c r="BA147" s="174">
        <f t="shared" si="35"/>
        <v>0</v>
      </c>
      <c r="BB147" s="178"/>
      <c r="BC147" s="180"/>
      <c r="BD147" s="163" t="str">
        <f t="shared" si="36"/>
        <v>正确</v>
      </c>
    </row>
    <row r="148" s="6" customFormat="1" ht="33" customHeight="1" spans="1:56">
      <c r="A148" s="59">
        <f t="shared" si="28"/>
        <v>144</v>
      </c>
      <c r="B148" s="60"/>
      <c r="C148" s="47"/>
      <c r="D148" s="154"/>
      <c r="E148" s="60"/>
      <c r="F148" s="125">
        <f t="shared" si="29"/>
        <v>30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30"/>
        <v>0</v>
      </c>
      <c r="T148" s="170"/>
      <c r="U148" s="80"/>
      <c r="V148" s="167"/>
      <c r="W148" s="168"/>
      <c r="X148" s="168"/>
      <c r="Y148" s="168"/>
      <c r="Z148" s="168"/>
      <c r="AA148" s="168"/>
      <c r="AB148" s="93"/>
      <c r="AC148" s="174">
        <f t="shared" si="31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32"/>
        <v>0</v>
      </c>
      <c r="AT148" s="174">
        <f t="shared" si="33"/>
        <v>0</v>
      </c>
      <c r="AU148" s="174">
        <f t="shared" si="34"/>
        <v>0</v>
      </c>
      <c r="AV148" s="99"/>
      <c r="AW148" s="106"/>
      <c r="AX148" s="106"/>
      <c r="AY148" s="106"/>
      <c r="AZ148" s="106"/>
      <c r="BA148" s="174">
        <f t="shared" si="35"/>
        <v>0</v>
      </c>
      <c r="BB148" s="178"/>
      <c r="BC148" s="180"/>
      <c r="BD148" s="163" t="str">
        <f t="shared" si="36"/>
        <v>正确</v>
      </c>
    </row>
    <row r="149" s="6" customFormat="1" ht="33" customHeight="1" spans="1:56">
      <c r="A149" s="59">
        <f t="shared" si="28"/>
        <v>145</v>
      </c>
      <c r="B149" s="60"/>
      <c r="C149" s="47"/>
      <c r="D149" s="154"/>
      <c r="E149" s="60"/>
      <c r="F149" s="125">
        <f t="shared" si="29"/>
        <v>30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30"/>
        <v>0</v>
      </c>
      <c r="T149" s="170"/>
      <c r="U149" s="80"/>
      <c r="V149" s="167"/>
      <c r="W149" s="168"/>
      <c r="X149" s="168"/>
      <c r="Y149" s="168"/>
      <c r="Z149" s="168"/>
      <c r="AA149" s="168"/>
      <c r="AB149" s="93"/>
      <c r="AC149" s="174">
        <f t="shared" si="31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32"/>
        <v>0</v>
      </c>
      <c r="AT149" s="174">
        <f t="shared" si="33"/>
        <v>0</v>
      </c>
      <c r="AU149" s="174">
        <f t="shared" si="34"/>
        <v>0</v>
      </c>
      <c r="AV149" s="99"/>
      <c r="AW149" s="106"/>
      <c r="AX149" s="106"/>
      <c r="AY149" s="106"/>
      <c r="AZ149" s="106"/>
      <c r="BA149" s="174">
        <f t="shared" si="35"/>
        <v>0</v>
      </c>
      <c r="BB149" s="178"/>
      <c r="BC149" s="180"/>
      <c r="BD149" s="163" t="str">
        <f t="shared" si="36"/>
        <v>正确</v>
      </c>
    </row>
    <row r="150" s="6" customFormat="1" ht="33" customHeight="1" spans="1:56">
      <c r="A150" s="59">
        <f t="shared" si="28"/>
        <v>146</v>
      </c>
      <c r="B150" s="60"/>
      <c r="C150" s="47"/>
      <c r="D150" s="154"/>
      <c r="E150" s="60"/>
      <c r="F150" s="125">
        <f t="shared" si="29"/>
        <v>30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30"/>
        <v>0</v>
      </c>
      <c r="T150" s="170"/>
      <c r="U150" s="80"/>
      <c r="V150" s="167"/>
      <c r="W150" s="168"/>
      <c r="X150" s="168"/>
      <c r="Y150" s="168"/>
      <c r="Z150" s="168"/>
      <c r="AA150" s="168"/>
      <c r="AB150" s="93"/>
      <c r="AC150" s="174">
        <f t="shared" si="31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32"/>
        <v>0</v>
      </c>
      <c r="AT150" s="174">
        <f t="shared" si="33"/>
        <v>0</v>
      </c>
      <c r="AU150" s="174">
        <f t="shared" si="34"/>
        <v>0</v>
      </c>
      <c r="AV150" s="99"/>
      <c r="AW150" s="106"/>
      <c r="AX150" s="106"/>
      <c r="AY150" s="106"/>
      <c r="AZ150" s="106"/>
      <c r="BA150" s="174">
        <f t="shared" si="35"/>
        <v>0</v>
      </c>
      <c r="BB150" s="178"/>
      <c r="BC150" s="180"/>
      <c r="BD150" s="163" t="str">
        <f t="shared" si="36"/>
        <v>正确</v>
      </c>
    </row>
    <row r="151" s="6" customFormat="1" ht="33" customHeight="1" spans="1:56">
      <c r="A151" s="59">
        <f t="shared" si="28"/>
        <v>147</v>
      </c>
      <c r="B151" s="60"/>
      <c r="C151" s="47"/>
      <c r="D151" s="154"/>
      <c r="E151" s="60"/>
      <c r="F151" s="125">
        <f t="shared" si="29"/>
        <v>30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30"/>
        <v>0</v>
      </c>
      <c r="T151" s="170"/>
      <c r="U151" s="80"/>
      <c r="V151" s="167"/>
      <c r="W151" s="168"/>
      <c r="X151" s="168"/>
      <c r="Y151" s="168"/>
      <c r="Z151" s="168"/>
      <c r="AA151" s="168"/>
      <c r="AB151" s="93"/>
      <c r="AC151" s="174">
        <f t="shared" si="31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32"/>
        <v>0</v>
      </c>
      <c r="AT151" s="174">
        <f t="shared" si="33"/>
        <v>0</v>
      </c>
      <c r="AU151" s="174">
        <f t="shared" si="34"/>
        <v>0</v>
      </c>
      <c r="AV151" s="99"/>
      <c r="AW151" s="106"/>
      <c r="AX151" s="106"/>
      <c r="AY151" s="106"/>
      <c r="AZ151" s="106"/>
      <c r="BA151" s="174">
        <f t="shared" si="35"/>
        <v>0</v>
      </c>
      <c r="BB151" s="178"/>
      <c r="BC151" s="180"/>
      <c r="BD151" s="163" t="str">
        <f t="shared" si="36"/>
        <v>正确</v>
      </c>
    </row>
    <row r="152" s="6" customFormat="1" ht="33" customHeight="1" spans="1:56">
      <c r="A152" s="59">
        <f t="shared" si="28"/>
        <v>148</v>
      </c>
      <c r="B152" s="60"/>
      <c r="C152" s="47"/>
      <c r="D152" s="154"/>
      <c r="E152" s="60"/>
      <c r="F152" s="125">
        <f t="shared" si="29"/>
        <v>30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30"/>
        <v>0</v>
      </c>
      <c r="T152" s="170"/>
      <c r="U152" s="80"/>
      <c r="V152" s="167"/>
      <c r="W152" s="168"/>
      <c r="X152" s="168"/>
      <c r="Y152" s="168"/>
      <c r="Z152" s="168"/>
      <c r="AA152" s="168"/>
      <c r="AB152" s="93"/>
      <c r="AC152" s="174">
        <f t="shared" si="31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32"/>
        <v>0</v>
      </c>
      <c r="AT152" s="174">
        <f t="shared" si="33"/>
        <v>0</v>
      </c>
      <c r="AU152" s="174">
        <f t="shared" si="34"/>
        <v>0</v>
      </c>
      <c r="AV152" s="99"/>
      <c r="AW152" s="106"/>
      <c r="AX152" s="106"/>
      <c r="AY152" s="106"/>
      <c r="AZ152" s="106"/>
      <c r="BA152" s="174">
        <f t="shared" si="35"/>
        <v>0</v>
      </c>
      <c r="BB152" s="178"/>
      <c r="BC152" s="180"/>
      <c r="BD152" s="163" t="str">
        <f t="shared" si="36"/>
        <v>正确</v>
      </c>
    </row>
    <row r="153" s="6" customFormat="1" ht="33" customHeight="1" spans="1:56">
      <c r="A153" s="59">
        <f t="shared" si="28"/>
        <v>149</v>
      </c>
      <c r="B153" s="60"/>
      <c r="C153" s="47"/>
      <c r="D153" s="154"/>
      <c r="E153" s="60"/>
      <c r="F153" s="125">
        <f t="shared" si="29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30"/>
        <v>0</v>
      </c>
      <c r="T153" s="170"/>
      <c r="U153" s="80"/>
      <c r="V153" s="167"/>
      <c r="W153" s="168"/>
      <c r="X153" s="168"/>
      <c r="Y153" s="168"/>
      <c r="Z153" s="168"/>
      <c r="AA153" s="168"/>
      <c r="AB153" s="93"/>
      <c r="AC153" s="174">
        <f t="shared" si="31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32"/>
        <v>0</v>
      </c>
      <c r="AT153" s="174">
        <f t="shared" si="33"/>
        <v>0</v>
      </c>
      <c r="AU153" s="174">
        <f t="shared" si="34"/>
        <v>0</v>
      </c>
      <c r="AV153" s="99"/>
      <c r="AW153" s="106"/>
      <c r="AX153" s="106"/>
      <c r="AY153" s="106"/>
      <c r="AZ153" s="106"/>
      <c r="BA153" s="174">
        <f t="shared" si="35"/>
        <v>0</v>
      </c>
      <c r="BB153" s="178"/>
      <c r="BC153" s="180"/>
      <c r="BD153" s="163" t="str">
        <f t="shared" si="36"/>
        <v>正确</v>
      </c>
    </row>
    <row r="154" s="6" customFormat="1" ht="33" customHeight="1" spans="1:56">
      <c r="A154" s="59">
        <f t="shared" si="28"/>
        <v>150</v>
      </c>
      <c r="B154" s="60"/>
      <c r="C154" s="47"/>
      <c r="D154" s="154"/>
      <c r="E154" s="60"/>
      <c r="F154" s="125">
        <f t="shared" si="29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30"/>
        <v>0</v>
      </c>
      <c r="T154" s="170"/>
      <c r="U154" s="80"/>
      <c r="V154" s="167"/>
      <c r="W154" s="168"/>
      <c r="X154" s="168"/>
      <c r="Y154" s="168"/>
      <c r="Z154" s="168"/>
      <c r="AA154" s="168"/>
      <c r="AB154" s="93"/>
      <c r="AC154" s="174">
        <f t="shared" si="31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175">
        <f t="shared" si="32"/>
        <v>0</v>
      </c>
      <c r="AT154" s="174">
        <f t="shared" si="33"/>
        <v>0</v>
      </c>
      <c r="AU154" s="174">
        <f t="shared" si="34"/>
        <v>0</v>
      </c>
      <c r="AV154" s="99"/>
      <c r="AW154" s="106"/>
      <c r="AX154" s="106"/>
      <c r="AY154" s="106"/>
      <c r="AZ154" s="106"/>
      <c r="BA154" s="174">
        <f t="shared" si="35"/>
        <v>0</v>
      </c>
      <c r="BB154" s="178"/>
      <c r="BC154" s="180"/>
      <c r="BD154" s="163" t="str">
        <f t="shared" si="36"/>
        <v>正确</v>
      </c>
    </row>
    <row r="155" s="6" customFormat="1" ht="33" customHeight="1" spans="1:56">
      <c r="A155" s="59">
        <f t="shared" si="28"/>
        <v>151</v>
      </c>
      <c r="B155" s="60"/>
      <c r="C155" s="47"/>
      <c r="D155" s="154"/>
      <c r="E155" s="60"/>
      <c r="F155" s="125">
        <f t="shared" si="29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30"/>
        <v>0</v>
      </c>
      <c r="T155" s="170"/>
      <c r="U155" s="80"/>
      <c r="V155" s="167"/>
      <c r="W155" s="168"/>
      <c r="X155" s="168"/>
      <c r="Y155" s="168"/>
      <c r="Z155" s="168"/>
      <c r="AA155" s="168"/>
      <c r="AB155" s="93"/>
      <c r="AC155" s="174">
        <f t="shared" si="31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32"/>
        <v>0</v>
      </c>
      <c r="AT155" s="174">
        <f t="shared" si="33"/>
        <v>0</v>
      </c>
      <c r="AU155" s="174">
        <f t="shared" si="34"/>
        <v>0</v>
      </c>
      <c r="AV155" s="99"/>
      <c r="AW155" s="106"/>
      <c r="AX155" s="106"/>
      <c r="AY155" s="106"/>
      <c r="AZ155" s="106"/>
      <c r="BA155" s="174">
        <f t="shared" si="35"/>
        <v>0</v>
      </c>
      <c r="BB155" s="178"/>
      <c r="BC155" s="180"/>
      <c r="BD155" s="163" t="str">
        <f t="shared" si="36"/>
        <v>正确</v>
      </c>
    </row>
    <row r="156" s="6" customFormat="1" ht="33" customHeight="1" spans="1:56">
      <c r="A156" s="59">
        <f t="shared" si="28"/>
        <v>152</v>
      </c>
      <c r="B156" s="60"/>
      <c r="C156" s="47"/>
      <c r="D156" s="154"/>
      <c r="E156" s="60"/>
      <c r="F156" s="125">
        <f t="shared" si="29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30"/>
        <v>0</v>
      </c>
      <c r="T156" s="170"/>
      <c r="U156" s="80"/>
      <c r="V156" s="167"/>
      <c r="W156" s="168"/>
      <c r="X156" s="168"/>
      <c r="Y156" s="168"/>
      <c r="Z156" s="168"/>
      <c r="AA156" s="168"/>
      <c r="AB156" s="93"/>
      <c r="AC156" s="174">
        <f t="shared" si="31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32"/>
        <v>0</v>
      </c>
      <c r="AT156" s="174">
        <f t="shared" si="33"/>
        <v>0</v>
      </c>
      <c r="AU156" s="174">
        <f t="shared" si="34"/>
        <v>0</v>
      </c>
      <c r="AV156" s="99"/>
      <c r="AW156" s="106"/>
      <c r="AX156" s="106"/>
      <c r="AY156" s="106"/>
      <c r="AZ156" s="106"/>
      <c r="BA156" s="174">
        <f t="shared" si="35"/>
        <v>0</v>
      </c>
      <c r="BB156" s="178"/>
      <c r="BC156" s="180"/>
      <c r="BD156" s="163" t="str">
        <f t="shared" si="36"/>
        <v>正确</v>
      </c>
    </row>
    <row r="157" s="6" customFormat="1" ht="33" customHeight="1" spans="1:56">
      <c r="A157" s="59">
        <f t="shared" si="28"/>
        <v>153</v>
      </c>
      <c r="B157" s="60"/>
      <c r="C157" s="47"/>
      <c r="D157" s="154"/>
      <c r="E157" s="60"/>
      <c r="F157" s="125">
        <f t="shared" si="29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30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31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32"/>
        <v>0</v>
      </c>
      <c r="AT157" s="174">
        <f t="shared" si="33"/>
        <v>0</v>
      </c>
      <c r="AU157" s="174">
        <f t="shared" si="34"/>
        <v>0</v>
      </c>
      <c r="AV157" s="99"/>
      <c r="AW157" s="106"/>
      <c r="AX157" s="106"/>
      <c r="AY157" s="106"/>
      <c r="AZ157" s="106"/>
      <c r="BA157" s="174">
        <f t="shared" si="35"/>
        <v>0</v>
      </c>
      <c r="BB157" s="178"/>
      <c r="BC157" s="180"/>
      <c r="BD157" s="163" t="str">
        <f t="shared" si="36"/>
        <v>正确</v>
      </c>
    </row>
    <row r="158" s="6" customFormat="1" ht="33" customHeight="1" spans="1:56">
      <c r="A158" s="59">
        <f t="shared" si="28"/>
        <v>154</v>
      </c>
      <c r="B158" s="60"/>
      <c r="C158" s="47"/>
      <c r="D158" s="154"/>
      <c r="E158" s="60"/>
      <c r="F158" s="125">
        <f t="shared" si="29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30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31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32"/>
        <v>0</v>
      </c>
      <c r="AT158" s="174">
        <f t="shared" si="33"/>
        <v>0</v>
      </c>
      <c r="AU158" s="174">
        <f t="shared" si="34"/>
        <v>0</v>
      </c>
      <c r="AV158" s="99"/>
      <c r="AW158" s="106"/>
      <c r="AX158" s="106"/>
      <c r="AY158" s="106"/>
      <c r="AZ158" s="106"/>
      <c r="BA158" s="174">
        <f t="shared" si="35"/>
        <v>0</v>
      </c>
      <c r="BB158" s="178"/>
      <c r="BC158" s="180"/>
      <c r="BD158" s="163" t="str">
        <f t="shared" si="36"/>
        <v>正确</v>
      </c>
    </row>
    <row r="159" s="6" customFormat="1" ht="33" customHeight="1" spans="1:56">
      <c r="A159" s="59">
        <f t="shared" si="28"/>
        <v>155</v>
      </c>
      <c r="B159" s="60"/>
      <c r="C159" s="47"/>
      <c r="D159" s="154"/>
      <c r="E159" s="60"/>
      <c r="F159" s="125">
        <f t="shared" si="29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30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31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32"/>
        <v>0</v>
      </c>
      <c r="AT159" s="174">
        <f t="shared" si="33"/>
        <v>0</v>
      </c>
      <c r="AU159" s="174">
        <f t="shared" si="34"/>
        <v>0</v>
      </c>
      <c r="AV159" s="99"/>
      <c r="AW159" s="106"/>
      <c r="AX159" s="106"/>
      <c r="AY159" s="106"/>
      <c r="AZ159" s="106"/>
      <c r="BA159" s="174">
        <f t="shared" si="35"/>
        <v>0</v>
      </c>
      <c r="BB159" s="178"/>
      <c r="BC159" s="180"/>
      <c r="BD159" s="163" t="str">
        <f t="shared" si="36"/>
        <v>正确</v>
      </c>
    </row>
    <row r="160" s="6" customFormat="1" ht="33" customHeight="1" spans="1:56">
      <c r="A160" s="59">
        <f t="shared" si="28"/>
        <v>156</v>
      </c>
      <c r="B160" s="60"/>
      <c r="C160" s="47"/>
      <c r="D160" s="154"/>
      <c r="E160" s="60"/>
      <c r="F160" s="125">
        <f t="shared" si="29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30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31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32"/>
        <v>0</v>
      </c>
      <c r="AT160" s="174">
        <f t="shared" si="33"/>
        <v>0</v>
      </c>
      <c r="AU160" s="174">
        <f t="shared" si="34"/>
        <v>0</v>
      </c>
      <c r="AV160" s="99"/>
      <c r="AW160" s="106"/>
      <c r="AX160" s="106"/>
      <c r="AY160" s="106"/>
      <c r="AZ160" s="106"/>
      <c r="BA160" s="174">
        <f t="shared" si="35"/>
        <v>0</v>
      </c>
      <c r="BB160" s="178"/>
      <c r="BC160" s="180"/>
      <c r="BD160" s="163" t="str">
        <f t="shared" si="36"/>
        <v>正确</v>
      </c>
    </row>
    <row r="161" s="6" customFormat="1" ht="33" customHeight="1" spans="1:56">
      <c r="A161" s="59">
        <f t="shared" si="28"/>
        <v>157</v>
      </c>
      <c r="B161" s="60"/>
      <c r="C161" s="47"/>
      <c r="D161" s="154"/>
      <c r="E161" s="60"/>
      <c r="F161" s="125">
        <f t="shared" si="29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30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31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32"/>
        <v>0</v>
      </c>
      <c r="AT161" s="174">
        <f t="shared" si="33"/>
        <v>0</v>
      </c>
      <c r="AU161" s="174">
        <f t="shared" si="34"/>
        <v>0</v>
      </c>
      <c r="AV161" s="99"/>
      <c r="AW161" s="106"/>
      <c r="AX161" s="106"/>
      <c r="AY161" s="106"/>
      <c r="AZ161" s="106"/>
      <c r="BA161" s="174">
        <f t="shared" si="35"/>
        <v>0</v>
      </c>
      <c r="BB161" s="178"/>
      <c r="BC161" s="180"/>
      <c r="BD161" s="163" t="str">
        <f t="shared" si="36"/>
        <v>正确</v>
      </c>
    </row>
    <row r="162" s="6" customFormat="1" ht="33" customHeight="1" spans="1:56">
      <c r="A162" s="59">
        <f t="shared" si="28"/>
        <v>158</v>
      </c>
      <c r="B162" s="60"/>
      <c r="C162" s="47"/>
      <c r="D162" s="154"/>
      <c r="E162" s="60"/>
      <c r="F162" s="125">
        <f t="shared" si="29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30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31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32"/>
        <v>0</v>
      </c>
      <c r="AT162" s="174">
        <f t="shared" si="33"/>
        <v>0</v>
      </c>
      <c r="AU162" s="174">
        <f t="shared" si="34"/>
        <v>0</v>
      </c>
      <c r="AV162" s="99"/>
      <c r="AW162" s="106"/>
      <c r="AX162" s="106"/>
      <c r="AY162" s="106"/>
      <c r="AZ162" s="106"/>
      <c r="BA162" s="174">
        <f t="shared" si="35"/>
        <v>0</v>
      </c>
      <c r="BB162" s="178"/>
      <c r="BC162" s="180"/>
      <c r="BD162" s="163" t="str">
        <f t="shared" si="36"/>
        <v>正确</v>
      </c>
    </row>
    <row r="163" s="6" customFormat="1" ht="33" customHeight="1" spans="1:56">
      <c r="A163" s="59">
        <f t="shared" si="28"/>
        <v>159</v>
      </c>
      <c r="B163" s="60"/>
      <c r="C163" s="47"/>
      <c r="D163" s="154"/>
      <c r="E163" s="60"/>
      <c r="F163" s="125">
        <f t="shared" si="29"/>
        <v>30</v>
      </c>
      <c r="G163" s="57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64">
        <f t="shared" si="30"/>
        <v>0</v>
      </c>
      <c r="T163" s="170"/>
      <c r="U163" s="80"/>
      <c r="V163" s="167"/>
      <c r="W163" s="168"/>
      <c r="X163" s="168"/>
      <c r="Y163" s="168"/>
      <c r="Z163" s="168"/>
      <c r="AA163" s="168"/>
      <c r="AB163" s="93"/>
      <c r="AC163" s="174">
        <f t="shared" si="31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175">
        <f t="shared" si="32"/>
        <v>0</v>
      </c>
      <c r="AT163" s="174">
        <f t="shared" si="33"/>
        <v>0</v>
      </c>
      <c r="AU163" s="174">
        <f t="shared" si="34"/>
        <v>0</v>
      </c>
      <c r="AV163" s="99"/>
      <c r="AW163" s="106"/>
      <c r="AX163" s="106"/>
      <c r="AY163" s="106"/>
      <c r="AZ163" s="106"/>
      <c r="BA163" s="174">
        <f t="shared" si="35"/>
        <v>0</v>
      </c>
      <c r="BB163" s="178"/>
      <c r="BC163" s="180"/>
      <c r="BD163" s="163" t="str">
        <f t="shared" si="36"/>
        <v>正确</v>
      </c>
    </row>
    <row r="164" s="6" customFormat="1" ht="33" customHeight="1" spans="1:56">
      <c r="A164" s="59">
        <f t="shared" si="28"/>
        <v>160</v>
      </c>
      <c r="B164" s="60"/>
      <c r="C164" s="47"/>
      <c r="D164" s="154"/>
      <c r="E164" s="60"/>
      <c r="F164" s="125">
        <f t="shared" si="29"/>
        <v>30</v>
      </c>
      <c r="G164" s="57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64">
        <f t="shared" si="30"/>
        <v>0</v>
      </c>
      <c r="T164" s="170"/>
      <c r="U164" s="80"/>
      <c r="V164" s="167"/>
      <c r="W164" s="168"/>
      <c r="X164" s="168"/>
      <c r="Y164" s="168"/>
      <c r="Z164" s="168"/>
      <c r="AA164" s="168"/>
      <c r="AB164" s="93"/>
      <c r="AC164" s="174">
        <f t="shared" si="31"/>
        <v>0</v>
      </c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175">
        <f t="shared" si="32"/>
        <v>0</v>
      </c>
      <c r="AT164" s="174">
        <f t="shared" si="33"/>
        <v>0</v>
      </c>
      <c r="AU164" s="174">
        <f t="shared" si="34"/>
        <v>0</v>
      </c>
      <c r="AV164" s="99"/>
      <c r="AW164" s="106"/>
      <c r="AX164" s="106"/>
      <c r="AY164" s="106"/>
      <c r="AZ164" s="106"/>
      <c r="BA164" s="174">
        <f t="shared" si="35"/>
        <v>0</v>
      </c>
      <c r="BB164" s="178"/>
      <c r="BC164" s="180"/>
      <c r="BD164" s="163" t="str">
        <f t="shared" si="36"/>
        <v>正确</v>
      </c>
    </row>
  </sheetData>
  <sheetProtection algorithmName="SHA-512" hashValue="rx5alxku9ZIbmB1kw0V/SMr2iNzzgxr6xaQfDCGG4vavEf3lPzLNa8ry8CsaBysA9VG4WcFejIGQ6N5L0wVVDA==" saltValue="KdmZmcORv2/YA+GrbjjhSg==" spinCount="100000" sheet="1" objects="1"/>
  <mergeCells count="2">
    <mergeCell ref="A1:BB1"/>
    <mergeCell ref="A4:E4"/>
  </mergeCells>
  <conditionalFormatting sqref="B5">
    <cfRule type="duplicateValues" dxfId="0" priority="2"/>
  </conditionalFormatting>
  <conditionalFormatting sqref="C5 C7:C8 C10 C14 C17">
    <cfRule type="duplicateValues" dxfId="0" priority="1"/>
  </conditionalFormatting>
  <conditionalFormatting sqref="B11:B13 B9 B6 B15:B16 B18:B164">
    <cfRule type="duplicateValues" dxfId="0" priority="5"/>
  </conditionalFormatting>
  <conditionalFormatting sqref="C11:C13 C9 C6 C15:C16 C18:C164">
    <cfRule type="duplicateValues" dxfId="0" priority="4"/>
  </conditionalFormatting>
  <conditionalFormatting sqref="B10 B7:B8 B14 B17">
    <cfRule type="duplicateValues" dxfId="0" priority="3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90" zoomScaleNormal="90" workbookViewId="0">
      <pane xSplit="6" topLeftCell="AS1" activePane="topRight" state="frozen"/>
      <selection/>
      <selection pane="topRight" activeCell="AE14" sqref="AE14"/>
    </sheetView>
  </sheetViews>
  <sheetFormatPr defaultColWidth="12.7583333333333" defaultRowHeight="16.5"/>
  <cols>
    <col min="1" max="1" width="8.5" style="5" customWidth="1"/>
    <col min="2" max="2" width="16.5" style="6" customWidth="1"/>
    <col min="3" max="3" width="11.5" style="6" customWidth="1"/>
    <col min="4" max="4" width="11.125" style="110" customWidth="1"/>
    <col min="5" max="5" width="9.875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75" style="6" customWidth="1"/>
    <col min="10" max="10" width="11.875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75" style="6" customWidth="1"/>
    <col min="15" max="15" width="8.75833333333333" style="6" customWidth="1"/>
    <col min="16" max="16" width="7.875" style="6" customWidth="1"/>
    <col min="17" max="17" width="8.375" style="6" customWidth="1"/>
    <col min="18" max="18" width="7.875" style="6" customWidth="1"/>
    <col min="19" max="19" width="8.5" style="6" customWidth="1"/>
    <col min="20" max="20" width="36" style="112" customWidth="1"/>
    <col min="21" max="21" width="13.5" style="113" customWidth="1"/>
    <col min="22" max="28" width="10.125" style="6" customWidth="1"/>
    <col min="29" max="29" width="10.125" style="114" customWidth="1"/>
    <col min="30" max="32" width="10" style="6" customWidth="1"/>
    <col min="33" max="33" width="10.125" style="6" customWidth="1"/>
    <col min="34" max="34" width="11.375" style="6" customWidth="1"/>
    <col min="35" max="35" width="14.5" style="6" customWidth="1"/>
    <col min="36" max="36" width="15" style="6" customWidth="1"/>
    <col min="37" max="37" width="10" style="6" customWidth="1"/>
    <col min="38" max="38" width="9.625" style="6" customWidth="1"/>
    <col min="39" max="39" width="8.875" style="6" customWidth="1"/>
    <col min="40" max="40" width="9.5" style="6" customWidth="1"/>
    <col min="41" max="41" width="9.125" style="6" customWidth="1"/>
    <col min="42" max="42" width="12.125" style="6" customWidth="1"/>
    <col min="43" max="43" width="16" style="6" customWidth="1"/>
    <col min="44" max="44" width="20.2583333333333" style="6" customWidth="1"/>
    <col min="45" max="45" width="13.875" style="6" customWidth="1"/>
    <col min="46" max="46" width="14" style="6" customWidth="1"/>
    <col min="47" max="47" width="16.375" style="6" customWidth="1"/>
    <col min="48" max="48" width="10.375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2916666666667" style="6" customWidth="1"/>
    <col min="57" max="62" width="12.7583333333333" style="116" customWidth="1"/>
    <col min="63" max="16383" width="12.7583333333333" style="116" hidden="1" customWidth="1"/>
    <col min="16384" max="16384" width="12.7583333333333" style="116"/>
  </cols>
  <sheetData>
    <row r="1" s="6" customFormat="1" ht="38" customHeight="1" spans="1:56">
      <c r="A1" s="13" t="s">
        <v>252</v>
      </c>
      <c r="B1" s="14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160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18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 t="s">
        <v>253</v>
      </c>
      <c r="BD2" s="17" t="s">
        <v>15</v>
      </c>
    </row>
    <row r="3" s="3" customFormat="1" ht="62" customHeight="1" spans="1:56">
      <c r="A3" s="22" t="s">
        <v>16</v>
      </c>
      <c r="B3" s="23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28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 t="shared" ref="V4:BA4" si="0">SUBTOTAL(9,V5:V164)</f>
        <v>25300</v>
      </c>
      <c r="W4" s="163">
        <f t="shared" si="0"/>
        <v>5550</v>
      </c>
      <c r="X4" s="163">
        <f t="shared" si="0"/>
        <v>5600</v>
      </c>
      <c r="Y4" s="163">
        <f t="shared" si="0"/>
        <v>3200</v>
      </c>
      <c r="Z4" s="163">
        <f t="shared" si="0"/>
        <v>2300</v>
      </c>
      <c r="AA4" s="163">
        <f t="shared" si="0"/>
        <v>2300</v>
      </c>
      <c r="AB4" s="163">
        <f t="shared" si="0"/>
        <v>4800</v>
      </c>
      <c r="AC4" s="163">
        <f t="shared" si="0"/>
        <v>0</v>
      </c>
      <c r="AD4" s="163">
        <f t="shared" si="0"/>
        <v>0</v>
      </c>
      <c r="AE4" s="163">
        <f t="shared" si="0"/>
        <v>0</v>
      </c>
      <c r="AF4" s="163">
        <f t="shared" si="0"/>
        <v>0</v>
      </c>
      <c r="AG4" s="163">
        <f t="shared" si="0"/>
        <v>0</v>
      </c>
      <c r="AH4" s="163">
        <f t="shared" si="0"/>
        <v>0</v>
      </c>
      <c r="AI4" s="163">
        <f t="shared" si="0"/>
        <v>2395.16129032258</v>
      </c>
      <c r="AJ4" s="163">
        <f t="shared" si="0"/>
        <v>500</v>
      </c>
      <c r="AK4" s="163">
        <f t="shared" si="0"/>
        <v>0</v>
      </c>
      <c r="AL4" s="163">
        <f t="shared" si="0"/>
        <v>0</v>
      </c>
      <c r="AM4" s="163">
        <f t="shared" si="0"/>
        <v>0</v>
      </c>
      <c r="AN4" s="163">
        <f t="shared" si="0"/>
        <v>0</v>
      </c>
      <c r="AO4" s="163">
        <f t="shared" si="0"/>
        <v>10</v>
      </c>
      <c r="AP4" s="163">
        <f t="shared" si="0"/>
        <v>0</v>
      </c>
      <c r="AQ4" s="163">
        <f t="shared" si="0"/>
        <v>0</v>
      </c>
      <c r="AR4" s="163">
        <f t="shared" si="0"/>
        <v>0</v>
      </c>
      <c r="AS4" s="163">
        <f t="shared" si="0"/>
        <v>0</v>
      </c>
      <c r="AT4" s="163">
        <f t="shared" si="0"/>
        <v>11786.6666666667</v>
      </c>
      <c r="AU4" s="163">
        <f t="shared" si="0"/>
        <v>40168.48</v>
      </c>
      <c r="AV4" s="163">
        <f t="shared" si="0"/>
        <v>1099.8</v>
      </c>
      <c r="AW4" s="163">
        <f t="shared" si="0"/>
        <v>0</v>
      </c>
      <c r="AX4" s="163">
        <f t="shared" si="0"/>
        <v>0</v>
      </c>
      <c r="AY4" s="163">
        <f t="shared" si="0"/>
        <v>0</v>
      </c>
      <c r="AZ4" s="163">
        <f t="shared" si="0"/>
        <v>0</v>
      </c>
      <c r="BA4" s="163">
        <f t="shared" si="0"/>
        <v>39068.68</v>
      </c>
      <c r="BB4" s="163"/>
      <c r="BC4" s="177"/>
      <c r="BD4" s="163"/>
    </row>
    <row r="5" s="6" customFormat="1" ht="31" customHeight="1" spans="1:56">
      <c r="A5" s="186">
        <f>ROW()-4</f>
        <v>1</v>
      </c>
      <c r="B5" s="354" t="s">
        <v>254</v>
      </c>
      <c r="C5" s="355" t="s">
        <v>101</v>
      </c>
      <c r="D5" s="356">
        <v>45545</v>
      </c>
      <c r="E5" s="357" t="s">
        <v>74</v>
      </c>
      <c r="F5" s="191">
        <f>IF($C$2-D5+1&lt;$E$2,$C$2-D5+1,$E$2)</f>
        <v>30</v>
      </c>
      <c r="G5" s="192"/>
      <c r="H5" s="126">
        <v>0</v>
      </c>
      <c r="I5" s="126">
        <v>0</v>
      </c>
      <c r="J5" s="126"/>
      <c r="K5" s="126"/>
      <c r="L5" s="126"/>
      <c r="M5" s="126"/>
      <c r="N5" s="126"/>
      <c r="O5" s="126"/>
      <c r="P5" s="126"/>
      <c r="Q5" s="126"/>
      <c r="R5" s="126"/>
      <c r="S5" s="164">
        <f>P5+Q5-R5</f>
        <v>0</v>
      </c>
      <c r="T5" s="179"/>
      <c r="U5" s="371" t="s">
        <v>255</v>
      </c>
      <c r="V5" s="372">
        <v>1500</v>
      </c>
      <c r="W5" s="373">
        <v>500</v>
      </c>
      <c r="X5" s="373">
        <v>500</v>
      </c>
      <c r="Y5" s="373">
        <v>500</v>
      </c>
      <c r="Z5" s="373">
        <v>400</v>
      </c>
      <c r="AA5" s="373">
        <v>200</v>
      </c>
      <c r="AB5" s="373">
        <v>400</v>
      </c>
      <c r="AC5" s="174">
        <f>IF(G5="是",30,0)</f>
        <v>0</v>
      </c>
      <c r="AD5" s="93"/>
      <c r="AE5" s="93"/>
      <c r="AF5" s="93"/>
      <c r="AG5" s="93"/>
      <c r="AH5" s="93"/>
      <c r="AI5" s="93"/>
      <c r="AJ5" s="93">
        <v>500</v>
      </c>
      <c r="AK5" s="93"/>
      <c r="AL5" s="93"/>
      <c r="AM5" s="93"/>
      <c r="AN5" s="93"/>
      <c r="AO5" s="93">
        <v>10</v>
      </c>
      <c r="AP5" s="93"/>
      <c r="AQ5" s="93"/>
      <c r="AR5" s="93"/>
      <c r="AS5" s="175">
        <f>IFERROR(U5/$E$2*2*H5+I5*2,0)</f>
        <v>0</v>
      </c>
      <c r="AT5" s="174">
        <f>IFERROR(U5/$E$2*(J5+K5*0.2+L5+M5*0.5),0)</f>
        <v>0</v>
      </c>
      <c r="AU5" s="174">
        <f>ROUND(SUM(V5:AP5)-SUM(AQ5:AT5),2)</f>
        <v>4510</v>
      </c>
      <c r="AV5" s="99">
        <v>549.9</v>
      </c>
      <c r="AW5" s="106"/>
      <c r="AX5" s="106"/>
      <c r="AY5" s="106"/>
      <c r="AZ5" s="106"/>
      <c r="BA5" s="174">
        <f>ROUND(AU5-SUM(AV5:AZ5),2)</f>
        <v>3960.1</v>
      </c>
      <c r="BB5" s="178"/>
      <c r="BC5" s="180"/>
      <c r="BD5" s="163" t="str">
        <f>IF(U5-SUM(V5:AB5)=0,"正确","错误")</f>
        <v>正确</v>
      </c>
    </row>
    <row r="6" s="6" customFormat="1" ht="33" customHeight="1" spans="1:56">
      <c r="A6" s="59">
        <f>ROW()-4</f>
        <v>2</v>
      </c>
      <c r="B6" s="358" t="s">
        <v>256</v>
      </c>
      <c r="C6" s="359" t="s">
        <v>257</v>
      </c>
      <c r="D6" s="360" t="s">
        <v>258</v>
      </c>
      <c r="E6" s="361" t="s">
        <v>122</v>
      </c>
      <c r="F6" s="125">
        <f>IF($C$2-D6+1&lt;$E$2,$C$2-D6+1,$E$2)</f>
        <v>30</v>
      </c>
      <c r="G6" s="57"/>
      <c r="H6" s="126">
        <v>0</v>
      </c>
      <c r="I6" s="126">
        <v>0</v>
      </c>
      <c r="J6" s="126"/>
      <c r="K6" s="126"/>
      <c r="L6" s="126"/>
      <c r="M6" s="126"/>
      <c r="N6" s="126"/>
      <c r="O6" s="157"/>
      <c r="P6" s="126"/>
      <c r="Q6" s="126"/>
      <c r="R6" s="126"/>
      <c r="S6" s="164">
        <f>P6+Q6-R6</f>
        <v>0</v>
      </c>
      <c r="T6" s="179" t="s">
        <v>259</v>
      </c>
      <c r="U6" s="371" t="s">
        <v>255</v>
      </c>
      <c r="V6" s="372">
        <v>1500</v>
      </c>
      <c r="W6" s="373">
        <v>500</v>
      </c>
      <c r="X6" s="373">
        <v>500</v>
      </c>
      <c r="Y6" s="373">
        <v>500</v>
      </c>
      <c r="Z6" s="373">
        <v>400</v>
      </c>
      <c r="AA6" s="373">
        <v>200</v>
      </c>
      <c r="AB6" s="373">
        <v>400</v>
      </c>
      <c r="AC6" s="174">
        <f>IF(G6="是",30,0)</f>
        <v>0</v>
      </c>
      <c r="AD6" s="93"/>
      <c r="AE6" s="93"/>
      <c r="AF6" s="93"/>
      <c r="AG6" s="93"/>
      <c r="AH6" s="93"/>
      <c r="AI6" s="93">
        <f>4000/31*3</f>
        <v>387.096774193548</v>
      </c>
      <c r="AJ6" s="93"/>
      <c r="AK6" s="93"/>
      <c r="AL6" s="93"/>
      <c r="AM6" s="93"/>
      <c r="AN6" s="93"/>
      <c r="AO6" s="93"/>
      <c r="AP6" s="93"/>
      <c r="AQ6" s="93"/>
      <c r="AR6" s="93"/>
      <c r="AS6" s="175">
        <f>IFERROR(U6/$E$2*2*H6+I6*2,0)</f>
        <v>0</v>
      </c>
      <c r="AT6" s="174">
        <f>IFERROR(U6/$E$2*(J6+K6*0.2+L6+M6*0.5),0)</f>
        <v>0</v>
      </c>
      <c r="AU6" s="174">
        <f>ROUND(SUM(V6:AP6)-SUM(AQ6:AT6),2)</f>
        <v>4387.1</v>
      </c>
      <c r="AV6" s="99">
        <v>549.9</v>
      </c>
      <c r="AW6" s="106"/>
      <c r="AX6" s="106"/>
      <c r="AY6" s="106"/>
      <c r="AZ6" s="106"/>
      <c r="BA6" s="174">
        <f>ROUND(AU6-SUM(AV6:AZ6),2)</f>
        <v>3837.2</v>
      </c>
      <c r="BB6" s="178"/>
      <c r="BC6" s="180" t="s">
        <v>259</v>
      </c>
      <c r="BD6" s="163" t="str">
        <f>IF(U6-SUM(V6:AB6)=0,"正确","错误")</f>
        <v>正确</v>
      </c>
    </row>
    <row r="7" s="6" customFormat="1" ht="31" customHeight="1" spans="1:56">
      <c r="A7" s="59">
        <f>ROW()-4</f>
        <v>3</v>
      </c>
      <c r="B7" s="362" t="s">
        <v>260</v>
      </c>
      <c r="C7" s="359" t="s">
        <v>261</v>
      </c>
      <c r="D7" s="360" t="s">
        <v>262</v>
      </c>
      <c r="E7" s="361" t="s">
        <v>122</v>
      </c>
      <c r="F7" s="125">
        <f>IF($C$2-D7+1&lt;$E$2,$C$2-D7+1,$E$2)</f>
        <v>30</v>
      </c>
      <c r="G7" s="57"/>
      <c r="H7" s="126">
        <v>0</v>
      </c>
      <c r="I7" s="126">
        <v>0</v>
      </c>
      <c r="J7" s="126"/>
      <c r="K7" s="126"/>
      <c r="L7" s="126"/>
      <c r="M7" s="126"/>
      <c r="N7" s="126"/>
      <c r="O7" s="208"/>
      <c r="P7" s="126"/>
      <c r="Q7" s="126"/>
      <c r="R7" s="126"/>
      <c r="S7" s="164">
        <f>P7+Q7-R7</f>
        <v>0</v>
      </c>
      <c r="T7" s="179" t="s">
        <v>259</v>
      </c>
      <c r="U7" s="371" t="s">
        <v>124</v>
      </c>
      <c r="V7" s="372">
        <v>2000</v>
      </c>
      <c r="W7" s="373">
        <v>500</v>
      </c>
      <c r="X7" s="373">
        <v>500</v>
      </c>
      <c r="Y7" s="373">
        <v>500</v>
      </c>
      <c r="Z7" s="373">
        <v>400</v>
      </c>
      <c r="AA7" s="373">
        <v>200</v>
      </c>
      <c r="AB7" s="373">
        <v>400</v>
      </c>
      <c r="AC7" s="174">
        <f>IF(G7="是",30,0)</f>
        <v>0</v>
      </c>
      <c r="AD7" s="93"/>
      <c r="AE7" s="93"/>
      <c r="AF7" s="93"/>
      <c r="AG7" s="93"/>
      <c r="AH7" s="93"/>
      <c r="AI7" s="93">
        <f>4500/31*3</f>
        <v>435.483870967742</v>
      </c>
      <c r="AJ7" s="93"/>
      <c r="AK7" s="93"/>
      <c r="AL7" s="93"/>
      <c r="AM7" s="93"/>
      <c r="AN7" s="93"/>
      <c r="AO7" s="93"/>
      <c r="AP7" s="93"/>
      <c r="AQ7" s="93"/>
      <c r="AR7" s="93"/>
      <c r="AS7" s="175">
        <f>IFERROR(U7/$E$2*2*H7+I7*2,0)</f>
        <v>0</v>
      </c>
      <c r="AT7" s="174">
        <f>IFERROR(U7/$E$2*(J7+K7*0.2+L7+M7*0.5),0)</f>
        <v>0</v>
      </c>
      <c r="AU7" s="174">
        <f>ROUND(SUM(V7:AP7)-SUM(AQ7:AT7),2)</f>
        <v>4935.48</v>
      </c>
      <c r="AV7" s="99"/>
      <c r="AW7" s="106"/>
      <c r="AX7" s="106"/>
      <c r="AY7" s="106"/>
      <c r="AZ7" s="106"/>
      <c r="BA7" s="174">
        <f>ROUND(AU7-SUM(AV7:AZ7),2)</f>
        <v>4935.48</v>
      </c>
      <c r="BB7" s="178"/>
      <c r="BC7" s="180" t="s">
        <v>259</v>
      </c>
      <c r="BD7" s="163" t="str">
        <f>IF(U7-SUM(V7:AB7)=0,"正确","错误")</f>
        <v>正确</v>
      </c>
    </row>
    <row r="8" s="6" customFormat="1" ht="33" customHeight="1" spans="1:56">
      <c r="A8" s="59">
        <f t="shared" ref="A8:A68" si="1">ROW()-4</f>
        <v>4</v>
      </c>
      <c r="B8" s="363" t="s">
        <v>263</v>
      </c>
      <c r="C8" s="364" t="s">
        <v>264</v>
      </c>
      <c r="D8" s="356">
        <v>45523</v>
      </c>
      <c r="E8" s="361" t="s">
        <v>122</v>
      </c>
      <c r="F8" s="125">
        <f t="shared" ref="F8:F68" si="2">IF($C$2-D8+1&lt;$E$2,$C$2-D8+1,$E$2)</f>
        <v>30</v>
      </c>
      <c r="G8" s="57"/>
      <c r="H8" s="126">
        <v>0</v>
      </c>
      <c r="I8" s="126">
        <v>0</v>
      </c>
      <c r="J8" s="126"/>
      <c r="K8" s="126"/>
      <c r="L8" s="126"/>
      <c r="M8" s="126"/>
      <c r="N8" s="126"/>
      <c r="O8" s="158"/>
      <c r="P8" s="126"/>
      <c r="Q8" s="126"/>
      <c r="R8" s="126"/>
      <c r="S8" s="164">
        <f t="shared" ref="S8:S68" si="3">P8+Q8-R8</f>
        <v>0</v>
      </c>
      <c r="T8" s="179" t="s">
        <v>259</v>
      </c>
      <c r="U8" s="371" t="s">
        <v>124</v>
      </c>
      <c r="V8" s="372">
        <v>2500</v>
      </c>
      <c r="W8" s="373">
        <v>500</v>
      </c>
      <c r="X8" s="373">
        <v>300</v>
      </c>
      <c r="Y8" s="373">
        <v>200</v>
      </c>
      <c r="Z8" s="373">
        <v>200</v>
      </c>
      <c r="AA8" s="373">
        <v>200</v>
      </c>
      <c r="AB8" s="373">
        <v>600</v>
      </c>
      <c r="AC8" s="174">
        <f t="shared" ref="AC8:AC68" si="4">IF(G8="是",30,0)</f>
        <v>0</v>
      </c>
      <c r="AD8" s="93"/>
      <c r="AE8" s="93"/>
      <c r="AF8" s="93"/>
      <c r="AG8" s="93"/>
      <c r="AH8" s="93"/>
      <c r="AI8" s="93">
        <f>4500/31*3</f>
        <v>435.483870967742</v>
      </c>
      <c r="AJ8" s="93"/>
      <c r="AK8" s="93"/>
      <c r="AL8" s="93"/>
      <c r="AM8" s="93"/>
      <c r="AN8" s="93"/>
      <c r="AO8" s="93"/>
      <c r="AP8" s="93"/>
      <c r="AQ8" s="93"/>
      <c r="AR8" s="93"/>
      <c r="AS8" s="175">
        <f t="shared" ref="AS8:AS68" si="5">IFERROR(U8/$E$2*2*H8+I8*2,0)</f>
        <v>0</v>
      </c>
      <c r="AT8" s="174">
        <f t="shared" ref="AT8:AT68" si="6">IFERROR(U8/$E$2*(J8+K8*0.2+L8+M8*0.5),0)</f>
        <v>0</v>
      </c>
      <c r="AU8" s="174">
        <f t="shared" ref="AU8:AU68" si="7">ROUND(SUM(V8:AP8)-SUM(AQ8:AT8),2)</f>
        <v>4935.48</v>
      </c>
      <c r="AV8" s="99"/>
      <c r="AW8" s="106"/>
      <c r="AX8" s="106"/>
      <c r="AY8" s="106"/>
      <c r="AZ8" s="106"/>
      <c r="BA8" s="174">
        <f t="shared" ref="BA8:BA68" si="8">ROUND(AU8-SUM(AV8:AZ8),2)</f>
        <v>4935.48</v>
      </c>
      <c r="BB8" s="178"/>
      <c r="BC8" s="180" t="s">
        <v>259</v>
      </c>
      <c r="BD8" s="163" t="str">
        <f t="shared" ref="BD8:BD68" si="9">IF(U8-SUM(V8:AB8)=0,"正确","错误")</f>
        <v>正确</v>
      </c>
    </row>
    <row r="9" s="6" customFormat="1" ht="33" customHeight="1" spans="1:56">
      <c r="A9" s="59">
        <f t="shared" si="1"/>
        <v>5</v>
      </c>
      <c r="B9" s="365" t="s">
        <v>265</v>
      </c>
      <c r="C9" s="365" t="s">
        <v>266</v>
      </c>
      <c r="D9" s="356">
        <v>45526</v>
      </c>
      <c r="E9" s="361" t="s">
        <v>122</v>
      </c>
      <c r="F9" s="125">
        <f t="shared" si="2"/>
        <v>30</v>
      </c>
      <c r="G9" s="57"/>
      <c r="H9" s="126">
        <v>0</v>
      </c>
      <c r="I9" s="126">
        <v>0</v>
      </c>
      <c r="J9" s="126">
        <v>22</v>
      </c>
      <c r="L9" s="126"/>
      <c r="M9" s="126"/>
      <c r="N9" s="126"/>
      <c r="O9" s="158"/>
      <c r="P9" s="126"/>
      <c r="Q9" s="126"/>
      <c r="R9" s="126"/>
      <c r="S9" s="164">
        <f t="shared" si="3"/>
        <v>0</v>
      </c>
      <c r="T9" s="179" t="s">
        <v>267</v>
      </c>
      <c r="U9" s="371">
        <v>3500</v>
      </c>
      <c r="V9" s="372">
        <v>2000</v>
      </c>
      <c r="W9" s="373">
        <v>300</v>
      </c>
      <c r="X9" s="373">
        <v>300</v>
      </c>
      <c r="Y9" s="373">
        <v>200</v>
      </c>
      <c r="Z9" s="373">
        <v>100</v>
      </c>
      <c r="AA9" s="373">
        <v>200</v>
      </c>
      <c r="AB9" s="373">
        <v>400</v>
      </c>
      <c r="AC9" s="174">
        <f t="shared" si="4"/>
        <v>0</v>
      </c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175">
        <f t="shared" si="5"/>
        <v>0</v>
      </c>
      <c r="AT9" s="174">
        <f t="shared" si="6"/>
        <v>2566.66666666667</v>
      </c>
      <c r="AU9" s="174">
        <f t="shared" si="7"/>
        <v>933.33</v>
      </c>
      <c r="AV9" s="99"/>
      <c r="AW9" s="106"/>
      <c r="AX9" s="106"/>
      <c r="AY9" s="106"/>
      <c r="AZ9" s="106"/>
      <c r="BA9" s="174">
        <f t="shared" si="8"/>
        <v>933.33</v>
      </c>
      <c r="BB9" s="178"/>
      <c r="BC9" s="180" t="s">
        <v>267</v>
      </c>
      <c r="BD9" s="163" t="str">
        <f t="shared" si="9"/>
        <v>正确</v>
      </c>
    </row>
    <row r="10" s="6" customFormat="1" ht="33" customHeight="1" spans="1:56">
      <c r="A10" s="59">
        <f t="shared" si="1"/>
        <v>6</v>
      </c>
      <c r="B10" s="363" t="s">
        <v>268</v>
      </c>
      <c r="C10" s="363" t="s">
        <v>266</v>
      </c>
      <c r="D10" s="366" t="s">
        <v>269</v>
      </c>
      <c r="E10" s="367" t="s">
        <v>122</v>
      </c>
      <c r="F10" s="125">
        <f t="shared" si="2"/>
        <v>30</v>
      </c>
      <c r="G10" s="57"/>
      <c r="H10" s="126">
        <v>0</v>
      </c>
      <c r="I10" s="126">
        <v>0</v>
      </c>
      <c r="J10" s="126">
        <v>12</v>
      </c>
      <c r="K10" s="126"/>
      <c r="L10" s="126"/>
      <c r="M10" s="126"/>
      <c r="N10" s="126"/>
      <c r="O10" s="156"/>
      <c r="P10" s="126"/>
      <c r="Q10" s="126"/>
      <c r="R10" s="126"/>
      <c r="S10" s="164">
        <f t="shared" si="3"/>
        <v>0</v>
      </c>
      <c r="T10" s="179" t="s">
        <v>270</v>
      </c>
      <c r="U10" s="371">
        <v>3500</v>
      </c>
      <c r="V10" s="372">
        <v>2000</v>
      </c>
      <c r="W10" s="373">
        <v>300</v>
      </c>
      <c r="X10" s="373">
        <v>300</v>
      </c>
      <c r="Y10" s="373">
        <v>200</v>
      </c>
      <c r="Z10" s="373">
        <v>100</v>
      </c>
      <c r="AA10" s="373">
        <v>200</v>
      </c>
      <c r="AB10" s="373">
        <v>400</v>
      </c>
      <c r="AC10" s="174">
        <f t="shared" si="4"/>
        <v>0</v>
      </c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175">
        <f t="shared" si="5"/>
        <v>0</v>
      </c>
      <c r="AT10" s="174">
        <f t="shared" si="6"/>
        <v>1400</v>
      </c>
      <c r="AU10" s="174">
        <f t="shared" si="7"/>
        <v>2100</v>
      </c>
      <c r="AV10" s="99"/>
      <c r="AW10" s="106"/>
      <c r="AX10" s="106"/>
      <c r="AY10" s="106"/>
      <c r="AZ10" s="106"/>
      <c r="BA10" s="174">
        <f t="shared" si="8"/>
        <v>2100</v>
      </c>
      <c r="BB10" s="178"/>
      <c r="BC10" s="180" t="s">
        <v>270</v>
      </c>
      <c r="BD10" s="163" t="str">
        <f t="shared" si="9"/>
        <v>正确</v>
      </c>
    </row>
    <row r="11" s="6" customFormat="1" ht="33" customHeight="1" spans="1:56">
      <c r="A11" s="59">
        <f t="shared" si="1"/>
        <v>7</v>
      </c>
      <c r="B11" s="363" t="s">
        <v>271</v>
      </c>
      <c r="C11" s="363" t="s">
        <v>272</v>
      </c>
      <c r="D11" s="366" t="s">
        <v>273</v>
      </c>
      <c r="E11" s="367" t="s">
        <v>122</v>
      </c>
      <c r="F11" s="125">
        <f t="shared" si="2"/>
        <v>30</v>
      </c>
      <c r="G11" s="57"/>
      <c r="H11" s="126">
        <v>0</v>
      </c>
      <c r="I11" s="126">
        <v>0</v>
      </c>
      <c r="J11" s="126">
        <v>12</v>
      </c>
      <c r="K11" s="126"/>
      <c r="L11" s="126"/>
      <c r="M11" s="126"/>
      <c r="N11" s="126"/>
      <c r="O11" s="126"/>
      <c r="P11" s="126"/>
      <c r="Q11" s="126"/>
      <c r="R11" s="126"/>
      <c r="S11" s="164">
        <f t="shared" si="3"/>
        <v>0</v>
      </c>
      <c r="T11" s="179" t="s">
        <v>270</v>
      </c>
      <c r="U11" s="371">
        <v>5800</v>
      </c>
      <c r="V11" s="372">
        <v>3300</v>
      </c>
      <c r="W11" s="373">
        <v>700</v>
      </c>
      <c r="X11" s="373">
        <v>300</v>
      </c>
      <c r="Y11" s="373">
        <v>300</v>
      </c>
      <c r="Z11" s="373">
        <v>300</v>
      </c>
      <c r="AA11" s="373">
        <v>300</v>
      </c>
      <c r="AB11" s="373">
        <v>600</v>
      </c>
      <c r="AC11" s="174">
        <f t="shared" si="4"/>
        <v>0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175">
        <f t="shared" si="5"/>
        <v>0</v>
      </c>
      <c r="AT11" s="174">
        <f t="shared" si="6"/>
        <v>2320</v>
      </c>
      <c r="AU11" s="174">
        <f t="shared" si="7"/>
        <v>3480</v>
      </c>
      <c r="AV11" s="99"/>
      <c r="AW11" s="106"/>
      <c r="AX11" s="106"/>
      <c r="AY11" s="106"/>
      <c r="AZ11" s="106"/>
      <c r="BA11" s="174">
        <f t="shared" si="8"/>
        <v>3480</v>
      </c>
      <c r="BB11" s="178"/>
      <c r="BC11" s="180" t="s">
        <v>270</v>
      </c>
      <c r="BD11" s="163" t="str">
        <f t="shared" si="9"/>
        <v>正确</v>
      </c>
    </row>
    <row r="12" s="6" customFormat="1" ht="33" customHeight="1" spans="1:56">
      <c r="A12" s="59">
        <f t="shared" si="1"/>
        <v>8</v>
      </c>
      <c r="B12" s="363" t="s">
        <v>274</v>
      </c>
      <c r="C12" s="365" t="s">
        <v>264</v>
      </c>
      <c r="D12" s="366" t="s">
        <v>275</v>
      </c>
      <c r="E12" s="367" t="s">
        <v>122</v>
      </c>
      <c r="F12" s="125">
        <f t="shared" si="2"/>
        <v>30</v>
      </c>
      <c r="G12" s="57"/>
      <c r="H12" s="126">
        <v>0</v>
      </c>
      <c r="I12" s="126">
        <v>0</v>
      </c>
      <c r="J12" s="126">
        <v>22</v>
      </c>
      <c r="K12" s="126"/>
      <c r="L12" s="126"/>
      <c r="M12" s="126"/>
      <c r="N12" s="126"/>
      <c r="O12" s="126"/>
      <c r="P12" s="126"/>
      <c r="Q12" s="126"/>
      <c r="R12" s="126"/>
      <c r="S12" s="164">
        <f t="shared" si="3"/>
        <v>0</v>
      </c>
      <c r="T12" s="179" t="s">
        <v>267</v>
      </c>
      <c r="U12" s="371">
        <v>4000</v>
      </c>
      <c r="V12" s="372">
        <v>2500</v>
      </c>
      <c r="W12" s="373">
        <v>300</v>
      </c>
      <c r="X12" s="373">
        <v>300</v>
      </c>
      <c r="Y12" s="373">
        <v>200</v>
      </c>
      <c r="Z12" s="373">
        <v>100</v>
      </c>
      <c r="AA12" s="373">
        <v>200</v>
      </c>
      <c r="AB12" s="373">
        <v>400</v>
      </c>
      <c r="AC12" s="174">
        <f t="shared" si="4"/>
        <v>0</v>
      </c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175">
        <f t="shared" si="5"/>
        <v>0</v>
      </c>
      <c r="AT12" s="174">
        <f t="shared" si="6"/>
        <v>2933.33333333333</v>
      </c>
      <c r="AU12" s="174">
        <f t="shared" si="7"/>
        <v>1066.67</v>
      </c>
      <c r="AV12" s="99"/>
      <c r="AW12" s="106"/>
      <c r="AX12" s="106"/>
      <c r="AY12" s="106"/>
      <c r="AZ12" s="106"/>
      <c r="BA12" s="174">
        <f t="shared" si="8"/>
        <v>1066.67</v>
      </c>
      <c r="BB12" s="178"/>
      <c r="BC12" s="180" t="s">
        <v>267</v>
      </c>
      <c r="BD12" s="163" t="str">
        <f t="shared" si="9"/>
        <v>正确</v>
      </c>
    </row>
    <row r="13" s="6" customFormat="1" ht="33" customHeight="1" spans="1:56">
      <c r="A13" s="59">
        <f t="shared" si="1"/>
        <v>9</v>
      </c>
      <c r="B13" s="363" t="s">
        <v>276</v>
      </c>
      <c r="C13" s="368" t="s">
        <v>272</v>
      </c>
      <c r="D13" s="356">
        <v>45652</v>
      </c>
      <c r="E13" s="367" t="s">
        <v>122</v>
      </c>
      <c r="F13" s="125">
        <f t="shared" si="2"/>
        <v>30</v>
      </c>
      <c r="G13" s="57"/>
      <c r="H13" s="126">
        <v>0</v>
      </c>
      <c r="I13" s="126">
        <v>0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64">
        <f t="shared" si="3"/>
        <v>0</v>
      </c>
      <c r="T13" s="179" t="s">
        <v>259</v>
      </c>
      <c r="U13" s="371">
        <v>8000</v>
      </c>
      <c r="V13" s="372">
        <v>4000</v>
      </c>
      <c r="W13" s="373">
        <v>1100</v>
      </c>
      <c r="X13" s="373">
        <v>2000</v>
      </c>
      <c r="Y13" s="373">
        <v>200</v>
      </c>
      <c r="Z13" s="373">
        <v>100</v>
      </c>
      <c r="AA13" s="373">
        <v>200</v>
      </c>
      <c r="AB13" s="373">
        <v>400</v>
      </c>
      <c r="AC13" s="174">
        <f t="shared" si="4"/>
        <v>0</v>
      </c>
      <c r="AD13" s="93"/>
      <c r="AE13" s="93"/>
      <c r="AF13" s="93"/>
      <c r="AG13" s="93"/>
      <c r="AH13" s="93"/>
      <c r="AI13" s="93">
        <f>8000/31*3</f>
        <v>774.193548387097</v>
      </c>
      <c r="AJ13" s="93"/>
      <c r="AK13" s="93"/>
      <c r="AL13" s="93"/>
      <c r="AM13" s="93"/>
      <c r="AN13" s="93"/>
      <c r="AO13" s="93"/>
      <c r="AP13" s="93"/>
      <c r="AQ13" s="93"/>
      <c r="AR13" s="93"/>
      <c r="AS13" s="175">
        <f t="shared" si="5"/>
        <v>0</v>
      </c>
      <c r="AT13" s="174">
        <f t="shared" si="6"/>
        <v>0</v>
      </c>
      <c r="AU13" s="174">
        <f t="shared" si="7"/>
        <v>8774.19</v>
      </c>
      <c r="AV13" s="99"/>
      <c r="AW13" s="106"/>
      <c r="AX13" s="106"/>
      <c r="AY13" s="106"/>
      <c r="AZ13" s="106"/>
      <c r="BA13" s="174">
        <f t="shared" si="8"/>
        <v>8774.19</v>
      </c>
      <c r="BB13" s="178"/>
      <c r="BC13" s="180" t="s">
        <v>259</v>
      </c>
      <c r="BD13" s="163" t="str">
        <f t="shared" si="9"/>
        <v>正确</v>
      </c>
    </row>
    <row r="14" s="6" customFormat="1" ht="33" customHeight="1" spans="1:56">
      <c r="A14" s="59">
        <f t="shared" si="1"/>
        <v>10</v>
      </c>
      <c r="B14" s="369" t="s">
        <v>277</v>
      </c>
      <c r="C14" s="365" t="s">
        <v>266</v>
      </c>
      <c r="D14" s="370">
        <v>45757</v>
      </c>
      <c r="E14" s="367" t="s">
        <v>122</v>
      </c>
      <c r="F14" s="125">
        <f t="shared" si="2"/>
        <v>30</v>
      </c>
      <c r="G14" s="57"/>
      <c r="H14" s="126">
        <v>0</v>
      </c>
      <c r="I14" s="126">
        <v>0</v>
      </c>
      <c r="J14" s="126">
        <v>22</v>
      </c>
      <c r="K14" s="126"/>
      <c r="L14" s="126"/>
      <c r="M14" s="126"/>
      <c r="N14" s="126"/>
      <c r="O14" s="126"/>
      <c r="P14" s="126"/>
      <c r="Q14" s="126"/>
      <c r="R14" s="126"/>
      <c r="S14" s="164">
        <f t="shared" si="3"/>
        <v>0</v>
      </c>
      <c r="T14" s="179" t="s">
        <v>267</v>
      </c>
      <c r="U14" s="371">
        <v>3500</v>
      </c>
      <c r="V14" s="372">
        <v>2000</v>
      </c>
      <c r="W14" s="373">
        <v>300</v>
      </c>
      <c r="X14" s="373">
        <v>300</v>
      </c>
      <c r="Y14" s="373">
        <v>200</v>
      </c>
      <c r="Z14" s="373">
        <v>100</v>
      </c>
      <c r="AA14" s="373">
        <v>200</v>
      </c>
      <c r="AB14" s="373">
        <v>400</v>
      </c>
      <c r="AC14" s="174">
        <f t="shared" si="4"/>
        <v>0</v>
      </c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175">
        <f t="shared" si="5"/>
        <v>0</v>
      </c>
      <c r="AT14" s="174">
        <f t="shared" si="6"/>
        <v>2566.66666666667</v>
      </c>
      <c r="AU14" s="174">
        <f t="shared" si="7"/>
        <v>933.33</v>
      </c>
      <c r="AV14" s="99"/>
      <c r="AW14" s="106"/>
      <c r="AX14" s="106"/>
      <c r="AY14" s="106"/>
      <c r="AZ14" s="106"/>
      <c r="BA14" s="174">
        <f t="shared" si="8"/>
        <v>933.33</v>
      </c>
      <c r="BB14" s="178"/>
      <c r="BC14" s="180" t="s">
        <v>267</v>
      </c>
      <c r="BD14" s="163" t="str">
        <f t="shared" si="9"/>
        <v>正确</v>
      </c>
    </row>
    <row r="15" s="6" customFormat="1" ht="33" customHeight="1" spans="1:56">
      <c r="A15" s="59">
        <f t="shared" si="1"/>
        <v>11</v>
      </c>
      <c r="B15" s="363" t="s">
        <v>278</v>
      </c>
      <c r="C15" s="368" t="s">
        <v>266</v>
      </c>
      <c r="D15" s="370">
        <v>45761</v>
      </c>
      <c r="E15" s="367" t="s">
        <v>122</v>
      </c>
      <c r="F15" s="125">
        <f t="shared" si="2"/>
        <v>30</v>
      </c>
      <c r="G15" s="57"/>
      <c r="H15" s="126">
        <v>0</v>
      </c>
      <c r="I15" s="126">
        <v>0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64">
        <f t="shared" si="3"/>
        <v>0</v>
      </c>
      <c r="T15" s="179" t="s">
        <v>259</v>
      </c>
      <c r="U15" s="371">
        <v>3750</v>
      </c>
      <c r="V15" s="372">
        <v>2000</v>
      </c>
      <c r="W15" s="373">
        <v>550</v>
      </c>
      <c r="X15" s="373">
        <v>300</v>
      </c>
      <c r="Y15" s="373">
        <v>200</v>
      </c>
      <c r="Z15" s="373">
        <v>100</v>
      </c>
      <c r="AA15" s="373">
        <v>200</v>
      </c>
      <c r="AB15" s="373">
        <v>400</v>
      </c>
      <c r="AC15" s="174">
        <f t="shared" si="4"/>
        <v>0</v>
      </c>
      <c r="AD15" s="93"/>
      <c r="AE15" s="93"/>
      <c r="AF15" s="93"/>
      <c r="AG15" s="93"/>
      <c r="AH15" s="93"/>
      <c r="AI15" s="93">
        <f>3750/31*3</f>
        <v>362.903225806452</v>
      </c>
      <c r="AJ15" s="93"/>
      <c r="AK15" s="93"/>
      <c r="AL15" s="93"/>
      <c r="AM15" s="93"/>
      <c r="AN15" s="93"/>
      <c r="AO15" s="93"/>
      <c r="AP15" s="93"/>
      <c r="AQ15" s="93"/>
      <c r="AR15" s="93"/>
      <c r="AS15" s="175">
        <f t="shared" si="5"/>
        <v>0</v>
      </c>
      <c r="AT15" s="174">
        <f t="shared" si="6"/>
        <v>0</v>
      </c>
      <c r="AU15" s="174">
        <f t="shared" si="7"/>
        <v>4112.9</v>
      </c>
      <c r="AV15" s="99"/>
      <c r="AW15" s="106"/>
      <c r="AX15" s="106"/>
      <c r="AY15" s="106"/>
      <c r="AZ15" s="106"/>
      <c r="BA15" s="174">
        <f t="shared" si="8"/>
        <v>4112.9</v>
      </c>
      <c r="BB15" s="178"/>
      <c r="BC15" s="180" t="s">
        <v>259</v>
      </c>
      <c r="BD15" s="163" t="str">
        <f t="shared" si="9"/>
        <v>正确</v>
      </c>
    </row>
    <row r="16" s="6" customFormat="1" ht="33" customHeight="1" spans="1:56">
      <c r="A16" s="59">
        <f t="shared" si="1"/>
        <v>12</v>
      </c>
      <c r="B16" s="60"/>
      <c r="C16" s="47"/>
      <c r="D16" s="154"/>
      <c r="E16" s="60"/>
      <c r="F16" s="125">
        <f t="shared" si="2"/>
        <v>30</v>
      </c>
      <c r="G16" s="57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64">
        <f t="shared" si="3"/>
        <v>0</v>
      </c>
      <c r="T16" s="170"/>
      <c r="U16" s="80"/>
      <c r="V16" s="167"/>
      <c r="W16" s="168"/>
      <c r="X16" s="168"/>
      <c r="Y16" s="168"/>
      <c r="Z16" s="168"/>
      <c r="AA16" s="168"/>
      <c r="AB16" s="93"/>
      <c r="AC16" s="174">
        <f t="shared" si="4"/>
        <v>0</v>
      </c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175">
        <f t="shared" si="5"/>
        <v>0</v>
      </c>
      <c r="AT16" s="174">
        <f t="shared" si="6"/>
        <v>0</v>
      </c>
      <c r="AU16" s="174">
        <f t="shared" si="7"/>
        <v>0</v>
      </c>
      <c r="AV16" s="99"/>
      <c r="AW16" s="106"/>
      <c r="AX16" s="106"/>
      <c r="AY16" s="106"/>
      <c r="AZ16" s="106"/>
      <c r="BA16" s="174">
        <f t="shared" si="8"/>
        <v>0</v>
      </c>
      <c r="BB16" s="178"/>
      <c r="BC16" s="180"/>
      <c r="BD16" s="163" t="str">
        <f t="shared" si="9"/>
        <v>正确</v>
      </c>
    </row>
    <row r="17" s="6" customFormat="1" ht="33" customHeight="1" spans="1:56">
      <c r="A17" s="59">
        <f t="shared" si="1"/>
        <v>13</v>
      </c>
      <c r="B17" s="60"/>
      <c r="C17" s="47"/>
      <c r="D17" s="154"/>
      <c r="E17" s="60"/>
      <c r="F17" s="125">
        <f t="shared" si="2"/>
        <v>30</v>
      </c>
      <c r="G17" s="57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64">
        <f t="shared" si="3"/>
        <v>0</v>
      </c>
      <c r="T17" s="170"/>
      <c r="U17" s="80"/>
      <c r="V17" s="167"/>
      <c r="W17" s="168"/>
      <c r="X17" s="168"/>
      <c r="Y17" s="168"/>
      <c r="Z17" s="168"/>
      <c r="AA17" s="168"/>
      <c r="AB17" s="93"/>
      <c r="AC17" s="174">
        <f t="shared" si="4"/>
        <v>0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175">
        <f t="shared" si="5"/>
        <v>0</v>
      </c>
      <c r="AT17" s="174">
        <f t="shared" si="6"/>
        <v>0</v>
      </c>
      <c r="AU17" s="174">
        <f t="shared" si="7"/>
        <v>0</v>
      </c>
      <c r="AV17" s="99"/>
      <c r="AW17" s="106"/>
      <c r="AX17" s="106"/>
      <c r="AY17" s="106"/>
      <c r="AZ17" s="106"/>
      <c r="BA17" s="174">
        <f t="shared" si="8"/>
        <v>0</v>
      </c>
      <c r="BB17" s="178"/>
      <c r="BC17" s="180"/>
      <c r="BD17" s="163" t="str">
        <f t="shared" si="9"/>
        <v>正确</v>
      </c>
    </row>
    <row r="18" s="6" customFormat="1" ht="33" customHeight="1" spans="1:56">
      <c r="A18" s="59">
        <f t="shared" si="1"/>
        <v>14</v>
      </c>
      <c r="B18" s="60"/>
      <c r="C18" s="47"/>
      <c r="D18" s="154"/>
      <c r="E18" s="60"/>
      <c r="F18" s="125">
        <f t="shared" si="2"/>
        <v>30</v>
      </c>
      <c r="G18" s="57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64">
        <f t="shared" si="3"/>
        <v>0</v>
      </c>
      <c r="T18" s="170"/>
      <c r="U18" s="80"/>
      <c r="V18" s="167"/>
      <c r="W18" s="168"/>
      <c r="X18" s="168"/>
      <c r="Y18" s="168"/>
      <c r="Z18" s="168"/>
      <c r="AA18" s="168"/>
      <c r="AB18" s="93"/>
      <c r="AC18" s="174">
        <f t="shared" si="4"/>
        <v>0</v>
      </c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175">
        <f t="shared" si="5"/>
        <v>0</v>
      </c>
      <c r="AT18" s="174">
        <f t="shared" si="6"/>
        <v>0</v>
      </c>
      <c r="AU18" s="174">
        <f t="shared" si="7"/>
        <v>0</v>
      </c>
      <c r="AV18" s="99"/>
      <c r="AW18" s="106"/>
      <c r="AX18" s="106"/>
      <c r="AY18" s="106"/>
      <c r="AZ18" s="106"/>
      <c r="BA18" s="174">
        <f t="shared" si="8"/>
        <v>0</v>
      </c>
      <c r="BB18" s="178"/>
      <c r="BC18" s="180"/>
      <c r="BD18" s="163" t="str">
        <f t="shared" si="9"/>
        <v>正确</v>
      </c>
    </row>
    <row r="19" s="6" customFormat="1" ht="33" customHeight="1" spans="1:56">
      <c r="A19" s="59">
        <f t="shared" si="1"/>
        <v>15</v>
      </c>
      <c r="B19" s="60"/>
      <c r="C19" s="47"/>
      <c r="D19" s="154"/>
      <c r="E19" s="60"/>
      <c r="F19" s="125">
        <f t="shared" si="2"/>
        <v>30</v>
      </c>
      <c r="G19" s="57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64">
        <f t="shared" si="3"/>
        <v>0</v>
      </c>
      <c r="T19" s="170"/>
      <c r="U19" s="80"/>
      <c r="V19" s="167"/>
      <c r="W19" s="168"/>
      <c r="X19" s="168"/>
      <c r="Y19" s="168"/>
      <c r="Z19" s="168"/>
      <c r="AA19" s="168"/>
      <c r="AB19" s="93"/>
      <c r="AC19" s="174">
        <f t="shared" si="4"/>
        <v>0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175">
        <f t="shared" si="5"/>
        <v>0</v>
      </c>
      <c r="AT19" s="174">
        <f t="shared" si="6"/>
        <v>0</v>
      </c>
      <c r="AU19" s="174">
        <f t="shared" si="7"/>
        <v>0</v>
      </c>
      <c r="AV19" s="99"/>
      <c r="AW19" s="106"/>
      <c r="AX19" s="106"/>
      <c r="AY19" s="106"/>
      <c r="AZ19" s="106"/>
      <c r="BA19" s="174">
        <f t="shared" si="8"/>
        <v>0</v>
      </c>
      <c r="BB19" s="178"/>
      <c r="BC19" s="180"/>
      <c r="BD19" s="163" t="str">
        <f t="shared" si="9"/>
        <v>正确</v>
      </c>
    </row>
    <row r="20" s="6" customFormat="1" ht="33" customHeight="1" spans="1:56">
      <c r="A20" s="59">
        <f t="shared" si="1"/>
        <v>16</v>
      </c>
      <c r="B20" s="60"/>
      <c r="C20" s="47"/>
      <c r="D20" s="154"/>
      <c r="E20" s="60"/>
      <c r="F20" s="125">
        <f t="shared" si="2"/>
        <v>30</v>
      </c>
      <c r="G20" s="57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64">
        <f t="shared" si="3"/>
        <v>0</v>
      </c>
      <c r="T20" s="170"/>
      <c r="U20" s="80"/>
      <c r="V20" s="167"/>
      <c r="W20" s="168"/>
      <c r="X20" s="168"/>
      <c r="Y20" s="168"/>
      <c r="Z20" s="168"/>
      <c r="AA20" s="168"/>
      <c r="AB20" s="93"/>
      <c r="AC20" s="174">
        <f t="shared" si="4"/>
        <v>0</v>
      </c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175">
        <f t="shared" si="5"/>
        <v>0</v>
      </c>
      <c r="AT20" s="174">
        <f t="shared" si="6"/>
        <v>0</v>
      </c>
      <c r="AU20" s="174">
        <f t="shared" si="7"/>
        <v>0</v>
      </c>
      <c r="AV20" s="99"/>
      <c r="AW20" s="106"/>
      <c r="AX20" s="106"/>
      <c r="AY20" s="106"/>
      <c r="AZ20" s="106"/>
      <c r="BA20" s="174">
        <f t="shared" si="8"/>
        <v>0</v>
      </c>
      <c r="BB20" s="178"/>
      <c r="BC20" s="180"/>
      <c r="BD20" s="163" t="str">
        <f t="shared" si="9"/>
        <v>正确</v>
      </c>
    </row>
    <row r="21" s="6" customFormat="1" ht="33" customHeight="1" spans="1:56">
      <c r="A21" s="59">
        <f t="shared" si="1"/>
        <v>17</v>
      </c>
      <c r="B21" s="60"/>
      <c r="C21" s="47"/>
      <c r="D21" s="154"/>
      <c r="E21" s="60"/>
      <c r="F21" s="125">
        <f t="shared" si="2"/>
        <v>30</v>
      </c>
      <c r="G21" s="57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64">
        <f t="shared" si="3"/>
        <v>0</v>
      </c>
      <c r="T21" s="170"/>
      <c r="U21" s="80"/>
      <c r="V21" s="167"/>
      <c r="W21" s="168"/>
      <c r="X21" s="168"/>
      <c r="Y21" s="168"/>
      <c r="Z21" s="168"/>
      <c r="AA21" s="168"/>
      <c r="AB21" s="93"/>
      <c r="AC21" s="174">
        <f t="shared" si="4"/>
        <v>0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175">
        <f t="shared" si="5"/>
        <v>0</v>
      </c>
      <c r="AT21" s="174">
        <f t="shared" si="6"/>
        <v>0</v>
      </c>
      <c r="AU21" s="174">
        <f t="shared" si="7"/>
        <v>0</v>
      </c>
      <c r="AV21" s="99"/>
      <c r="AW21" s="106"/>
      <c r="AX21" s="106"/>
      <c r="AY21" s="106"/>
      <c r="AZ21" s="106"/>
      <c r="BA21" s="174">
        <f t="shared" si="8"/>
        <v>0</v>
      </c>
      <c r="BB21" s="178"/>
      <c r="BC21" s="180"/>
      <c r="BD21" s="163" t="str">
        <f t="shared" si="9"/>
        <v>正确</v>
      </c>
    </row>
    <row r="22" s="6" customFormat="1" ht="33" customHeight="1" spans="1:56">
      <c r="A22" s="59">
        <f t="shared" si="1"/>
        <v>18</v>
      </c>
      <c r="B22" s="60"/>
      <c r="C22" s="47"/>
      <c r="D22" s="154"/>
      <c r="E22" s="60"/>
      <c r="F22" s="125">
        <f t="shared" si="2"/>
        <v>30</v>
      </c>
      <c r="G22" s="57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64">
        <f t="shared" si="3"/>
        <v>0</v>
      </c>
      <c r="T22" s="170"/>
      <c r="U22" s="80"/>
      <c r="V22" s="167"/>
      <c r="W22" s="168"/>
      <c r="X22" s="168"/>
      <c r="Y22" s="168"/>
      <c r="Z22" s="168"/>
      <c r="AA22" s="168"/>
      <c r="AB22" s="93"/>
      <c r="AC22" s="174">
        <f t="shared" si="4"/>
        <v>0</v>
      </c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175">
        <f t="shared" si="5"/>
        <v>0</v>
      </c>
      <c r="AT22" s="174">
        <f t="shared" si="6"/>
        <v>0</v>
      </c>
      <c r="AU22" s="174">
        <f t="shared" si="7"/>
        <v>0</v>
      </c>
      <c r="AV22" s="99"/>
      <c r="AW22" s="106"/>
      <c r="AX22" s="106"/>
      <c r="AY22" s="106"/>
      <c r="AZ22" s="106"/>
      <c r="BA22" s="174">
        <f t="shared" si="8"/>
        <v>0</v>
      </c>
      <c r="BB22" s="178"/>
      <c r="BC22" s="180"/>
      <c r="BD22" s="163" t="str">
        <f t="shared" si="9"/>
        <v>正确</v>
      </c>
    </row>
    <row r="23" s="6" customFormat="1" ht="33" customHeight="1" spans="1:56">
      <c r="A23" s="59">
        <f t="shared" si="1"/>
        <v>19</v>
      </c>
      <c r="B23" s="60"/>
      <c r="C23" s="47"/>
      <c r="D23" s="154"/>
      <c r="E23" s="60"/>
      <c r="F23" s="125">
        <f t="shared" si="2"/>
        <v>30</v>
      </c>
      <c r="G23" s="57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64">
        <f t="shared" si="3"/>
        <v>0</v>
      </c>
      <c r="T23" s="170"/>
      <c r="U23" s="80"/>
      <c r="V23" s="167"/>
      <c r="W23" s="168"/>
      <c r="X23" s="168"/>
      <c r="Y23" s="168"/>
      <c r="Z23" s="168"/>
      <c r="AA23" s="168"/>
      <c r="AB23" s="93"/>
      <c r="AC23" s="174">
        <f t="shared" si="4"/>
        <v>0</v>
      </c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175">
        <f t="shared" si="5"/>
        <v>0</v>
      </c>
      <c r="AT23" s="174">
        <f t="shared" si="6"/>
        <v>0</v>
      </c>
      <c r="AU23" s="174">
        <f t="shared" si="7"/>
        <v>0</v>
      </c>
      <c r="AV23" s="99"/>
      <c r="AW23" s="106"/>
      <c r="AX23" s="106"/>
      <c r="AY23" s="106"/>
      <c r="AZ23" s="106"/>
      <c r="BA23" s="174">
        <f t="shared" si="8"/>
        <v>0</v>
      </c>
      <c r="BB23" s="178"/>
      <c r="BC23" s="180"/>
      <c r="BD23" s="163" t="str">
        <f t="shared" si="9"/>
        <v>正确</v>
      </c>
    </row>
    <row r="24" s="6" customFormat="1" ht="33" customHeight="1" spans="1:56">
      <c r="A24" s="59">
        <f t="shared" si="1"/>
        <v>20</v>
      </c>
      <c r="B24" s="60"/>
      <c r="C24" s="47"/>
      <c r="D24" s="154"/>
      <c r="E24" s="60"/>
      <c r="F24" s="125">
        <f t="shared" si="2"/>
        <v>30</v>
      </c>
      <c r="G24" s="57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64">
        <f t="shared" si="3"/>
        <v>0</v>
      </c>
      <c r="T24" s="170"/>
      <c r="U24" s="80"/>
      <c r="V24" s="167"/>
      <c r="W24" s="168"/>
      <c r="X24" s="168"/>
      <c r="Y24" s="168"/>
      <c r="Z24" s="168"/>
      <c r="AA24" s="168"/>
      <c r="AB24" s="93"/>
      <c r="AC24" s="174">
        <f t="shared" si="4"/>
        <v>0</v>
      </c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175">
        <f t="shared" si="5"/>
        <v>0</v>
      </c>
      <c r="AT24" s="174">
        <f t="shared" si="6"/>
        <v>0</v>
      </c>
      <c r="AU24" s="174">
        <f t="shared" si="7"/>
        <v>0</v>
      </c>
      <c r="AV24" s="99"/>
      <c r="AW24" s="106"/>
      <c r="AX24" s="106"/>
      <c r="AY24" s="106"/>
      <c r="AZ24" s="106"/>
      <c r="BA24" s="174">
        <f t="shared" si="8"/>
        <v>0</v>
      </c>
      <c r="BB24" s="178"/>
      <c r="BC24" s="180"/>
      <c r="BD24" s="163" t="str">
        <f t="shared" si="9"/>
        <v>正确</v>
      </c>
    </row>
    <row r="25" s="6" customFormat="1" ht="33" customHeight="1" spans="1:56">
      <c r="A25" s="59">
        <f t="shared" si="1"/>
        <v>21</v>
      </c>
      <c r="B25" s="60"/>
      <c r="C25" s="47"/>
      <c r="D25" s="154"/>
      <c r="E25" s="60"/>
      <c r="F25" s="125">
        <f t="shared" si="2"/>
        <v>30</v>
      </c>
      <c r="G25" s="57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64">
        <f t="shared" si="3"/>
        <v>0</v>
      </c>
      <c r="T25" s="170"/>
      <c r="U25" s="80"/>
      <c r="V25" s="167"/>
      <c r="W25" s="168"/>
      <c r="X25" s="168"/>
      <c r="Y25" s="168"/>
      <c r="Z25" s="168"/>
      <c r="AA25" s="168"/>
      <c r="AB25" s="93"/>
      <c r="AC25" s="174">
        <f t="shared" si="4"/>
        <v>0</v>
      </c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175">
        <f t="shared" si="5"/>
        <v>0</v>
      </c>
      <c r="AT25" s="174">
        <f t="shared" si="6"/>
        <v>0</v>
      </c>
      <c r="AU25" s="174">
        <f t="shared" si="7"/>
        <v>0</v>
      </c>
      <c r="AV25" s="99"/>
      <c r="AW25" s="106"/>
      <c r="AX25" s="106"/>
      <c r="AY25" s="106"/>
      <c r="AZ25" s="106"/>
      <c r="BA25" s="174">
        <f t="shared" si="8"/>
        <v>0</v>
      </c>
      <c r="BB25" s="178"/>
      <c r="BC25" s="180"/>
      <c r="BD25" s="163" t="str">
        <f t="shared" si="9"/>
        <v>正确</v>
      </c>
    </row>
    <row r="26" s="6" customFormat="1" ht="33" customHeight="1" spans="1:56">
      <c r="A26" s="59">
        <f t="shared" si="1"/>
        <v>22</v>
      </c>
      <c r="B26" s="60"/>
      <c r="C26" s="47"/>
      <c r="D26" s="154"/>
      <c r="E26" s="60"/>
      <c r="F26" s="125">
        <f t="shared" si="2"/>
        <v>30</v>
      </c>
      <c r="G26" s="57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64">
        <f t="shared" si="3"/>
        <v>0</v>
      </c>
      <c r="T26" s="170"/>
      <c r="U26" s="80"/>
      <c r="V26" s="167"/>
      <c r="W26" s="168"/>
      <c r="X26" s="168"/>
      <c r="Y26" s="168"/>
      <c r="Z26" s="168"/>
      <c r="AA26" s="168"/>
      <c r="AB26" s="93"/>
      <c r="AC26" s="174">
        <f t="shared" si="4"/>
        <v>0</v>
      </c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175">
        <f t="shared" si="5"/>
        <v>0</v>
      </c>
      <c r="AT26" s="174">
        <f t="shared" si="6"/>
        <v>0</v>
      </c>
      <c r="AU26" s="174">
        <f t="shared" si="7"/>
        <v>0</v>
      </c>
      <c r="AV26" s="99"/>
      <c r="AW26" s="106"/>
      <c r="AX26" s="106"/>
      <c r="AY26" s="106"/>
      <c r="AZ26" s="106"/>
      <c r="BA26" s="174">
        <f t="shared" si="8"/>
        <v>0</v>
      </c>
      <c r="BB26" s="178"/>
      <c r="BC26" s="180"/>
      <c r="BD26" s="163" t="str">
        <f t="shared" si="9"/>
        <v>正确</v>
      </c>
    </row>
    <row r="27" s="6" customFormat="1" ht="33" customHeight="1" spans="1:56">
      <c r="A27" s="59">
        <f t="shared" si="1"/>
        <v>23</v>
      </c>
      <c r="B27" s="60"/>
      <c r="C27" s="47"/>
      <c r="D27" s="154"/>
      <c r="E27" s="60"/>
      <c r="F27" s="125">
        <f t="shared" si="2"/>
        <v>30</v>
      </c>
      <c r="G27" s="57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64">
        <f t="shared" si="3"/>
        <v>0</v>
      </c>
      <c r="T27" s="170"/>
      <c r="U27" s="80"/>
      <c r="V27" s="167"/>
      <c r="W27" s="168"/>
      <c r="X27" s="168"/>
      <c r="Y27" s="168"/>
      <c r="Z27" s="168"/>
      <c r="AA27" s="168"/>
      <c r="AB27" s="93"/>
      <c r="AC27" s="174">
        <f t="shared" si="4"/>
        <v>0</v>
      </c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175">
        <f t="shared" si="5"/>
        <v>0</v>
      </c>
      <c r="AT27" s="174">
        <f t="shared" si="6"/>
        <v>0</v>
      </c>
      <c r="AU27" s="174">
        <f t="shared" si="7"/>
        <v>0</v>
      </c>
      <c r="AV27" s="99"/>
      <c r="AW27" s="106"/>
      <c r="AX27" s="106"/>
      <c r="AY27" s="106"/>
      <c r="AZ27" s="106"/>
      <c r="BA27" s="174">
        <f t="shared" si="8"/>
        <v>0</v>
      </c>
      <c r="BB27" s="178"/>
      <c r="BC27" s="180"/>
      <c r="BD27" s="163" t="str">
        <f t="shared" si="9"/>
        <v>正确</v>
      </c>
    </row>
    <row r="28" s="6" customFormat="1" ht="33" customHeight="1" spans="1:56">
      <c r="A28" s="59">
        <f t="shared" si="1"/>
        <v>24</v>
      </c>
      <c r="B28" s="60"/>
      <c r="C28" s="47"/>
      <c r="D28" s="154"/>
      <c r="E28" s="60"/>
      <c r="F28" s="125">
        <f t="shared" si="2"/>
        <v>30</v>
      </c>
      <c r="G28" s="57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64">
        <f t="shared" si="3"/>
        <v>0</v>
      </c>
      <c r="T28" s="170"/>
      <c r="U28" s="80"/>
      <c r="V28" s="167"/>
      <c r="W28" s="168"/>
      <c r="X28" s="168"/>
      <c r="Y28" s="168"/>
      <c r="Z28" s="168"/>
      <c r="AA28" s="168"/>
      <c r="AB28" s="93"/>
      <c r="AC28" s="174">
        <f t="shared" si="4"/>
        <v>0</v>
      </c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175">
        <f t="shared" si="5"/>
        <v>0</v>
      </c>
      <c r="AT28" s="174">
        <f t="shared" si="6"/>
        <v>0</v>
      </c>
      <c r="AU28" s="174">
        <f t="shared" si="7"/>
        <v>0</v>
      </c>
      <c r="AV28" s="99"/>
      <c r="AW28" s="106"/>
      <c r="AX28" s="106"/>
      <c r="AY28" s="106"/>
      <c r="AZ28" s="106"/>
      <c r="BA28" s="174">
        <f t="shared" si="8"/>
        <v>0</v>
      </c>
      <c r="BB28" s="178"/>
      <c r="BC28" s="180"/>
      <c r="BD28" s="163" t="str">
        <f t="shared" si="9"/>
        <v>正确</v>
      </c>
    </row>
    <row r="29" s="6" customFormat="1" ht="33" customHeight="1" spans="1:56">
      <c r="A29" s="59">
        <f t="shared" si="1"/>
        <v>25</v>
      </c>
      <c r="B29" s="60"/>
      <c r="C29" s="47"/>
      <c r="D29" s="154"/>
      <c r="E29" s="60"/>
      <c r="F29" s="125">
        <f t="shared" si="2"/>
        <v>30</v>
      </c>
      <c r="G29" s="57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64">
        <f t="shared" si="3"/>
        <v>0</v>
      </c>
      <c r="T29" s="170"/>
      <c r="U29" s="80"/>
      <c r="V29" s="167"/>
      <c r="W29" s="168"/>
      <c r="X29" s="168"/>
      <c r="Y29" s="168"/>
      <c r="Z29" s="168"/>
      <c r="AA29" s="168"/>
      <c r="AB29" s="93"/>
      <c r="AC29" s="174">
        <f t="shared" si="4"/>
        <v>0</v>
      </c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175">
        <f t="shared" si="5"/>
        <v>0</v>
      </c>
      <c r="AT29" s="174">
        <f t="shared" si="6"/>
        <v>0</v>
      </c>
      <c r="AU29" s="174">
        <f t="shared" si="7"/>
        <v>0</v>
      </c>
      <c r="AV29" s="99"/>
      <c r="AW29" s="106"/>
      <c r="AX29" s="106"/>
      <c r="AY29" s="106"/>
      <c r="AZ29" s="106"/>
      <c r="BA29" s="174">
        <f t="shared" si="8"/>
        <v>0</v>
      </c>
      <c r="BB29" s="178"/>
      <c r="BC29" s="180"/>
      <c r="BD29" s="163" t="str">
        <f t="shared" si="9"/>
        <v>正确</v>
      </c>
    </row>
    <row r="30" s="6" customFormat="1" ht="33" customHeight="1" spans="1:56">
      <c r="A30" s="59">
        <f t="shared" si="1"/>
        <v>26</v>
      </c>
      <c r="B30" s="60"/>
      <c r="C30" s="47"/>
      <c r="D30" s="154"/>
      <c r="E30" s="60"/>
      <c r="F30" s="125">
        <f t="shared" si="2"/>
        <v>30</v>
      </c>
      <c r="G30" s="57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64">
        <f t="shared" si="3"/>
        <v>0</v>
      </c>
      <c r="T30" s="170"/>
      <c r="U30" s="80"/>
      <c r="V30" s="167"/>
      <c r="W30" s="168"/>
      <c r="X30" s="168"/>
      <c r="Y30" s="168"/>
      <c r="Z30" s="168"/>
      <c r="AA30" s="168"/>
      <c r="AB30" s="93"/>
      <c r="AC30" s="174">
        <f t="shared" si="4"/>
        <v>0</v>
      </c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175">
        <f t="shared" si="5"/>
        <v>0</v>
      </c>
      <c r="AT30" s="174">
        <f t="shared" si="6"/>
        <v>0</v>
      </c>
      <c r="AU30" s="174">
        <f t="shared" si="7"/>
        <v>0</v>
      </c>
      <c r="AV30" s="99"/>
      <c r="AW30" s="106"/>
      <c r="AX30" s="106"/>
      <c r="AY30" s="106"/>
      <c r="AZ30" s="106"/>
      <c r="BA30" s="174">
        <f t="shared" si="8"/>
        <v>0</v>
      </c>
      <c r="BB30" s="178"/>
      <c r="BC30" s="180"/>
      <c r="BD30" s="163" t="str">
        <f t="shared" si="9"/>
        <v>正确</v>
      </c>
    </row>
    <row r="31" s="6" customFormat="1" ht="33" customHeight="1" spans="1:56">
      <c r="A31" s="59">
        <f t="shared" si="1"/>
        <v>27</v>
      </c>
      <c r="B31" s="60"/>
      <c r="C31" s="47"/>
      <c r="D31" s="154"/>
      <c r="E31" s="60"/>
      <c r="F31" s="125">
        <f t="shared" si="2"/>
        <v>30</v>
      </c>
      <c r="G31" s="57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64">
        <f t="shared" si="3"/>
        <v>0</v>
      </c>
      <c r="T31" s="170"/>
      <c r="U31" s="80"/>
      <c r="V31" s="167"/>
      <c r="W31" s="168"/>
      <c r="X31" s="168"/>
      <c r="Y31" s="168"/>
      <c r="Z31" s="168"/>
      <c r="AA31" s="168"/>
      <c r="AB31" s="93"/>
      <c r="AC31" s="174">
        <f t="shared" si="4"/>
        <v>0</v>
      </c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175">
        <f t="shared" si="5"/>
        <v>0</v>
      </c>
      <c r="AT31" s="174">
        <f t="shared" si="6"/>
        <v>0</v>
      </c>
      <c r="AU31" s="174">
        <f t="shared" si="7"/>
        <v>0</v>
      </c>
      <c r="AV31" s="99"/>
      <c r="AW31" s="106"/>
      <c r="AX31" s="106"/>
      <c r="AY31" s="106"/>
      <c r="AZ31" s="106"/>
      <c r="BA31" s="174">
        <f t="shared" si="8"/>
        <v>0</v>
      </c>
      <c r="BB31" s="178"/>
      <c r="BC31" s="180"/>
      <c r="BD31" s="163" t="str">
        <f t="shared" si="9"/>
        <v>正确</v>
      </c>
    </row>
    <row r="32" s="6" customFormat="1" ht="33" customHeight="1" spans="1:56">
      <c r="A32" s="59">
        <f t="shared" si="1"/>
        <v>28</v>
      </c>
      <c r="B32" s="60"/>
      <c r="C32" s="47"/>
      <c r="D32" s="154"/>
      <c r="E32" s="60"/>
      <c r="F32" s="125">
        <f t="shared" si="2"/>
        <v>30</v>
      </c>
      <c r="G32" s="57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64">
        <f t="shared" si="3"/>
        <v>0</v>
      </c>
      <c r="T32" s="170"/>
      <c r="U32" s="80"/>
      <c r="V32" s="167"/>
      <c r="W32" s="168"/>
      <c r="X32" s="168"/>
      <c r="Y32" s="168"/>
      <c r="Z32" s="168"/>
      <c r="AA32" s="168"/>
      <c r="AB32" s="93"/>
      <c r="AC32" s="174">
        <f t="shared" si="4"/>
        <v>0</v>
      </c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175">
        <f t="shared" si="5"/>
        <v>0</v>
      </c>
      <c r="AT32" s="174">
        <f t="shared" si="6"/>
        <v>0</v>
      </c>
      <c r="AU32" s="174">
        <f t="shared" si="7"/>
        <v>0</v>
      </c>
      <c r="AV32" s="99"/>
      <c r="AW32" s="106"/>
      <c r="AX32" s="106"/>
      <c r="AY32" s="106"/>
      <c r="AZ32" s="106"/>
      <c r="BA32" s="174">
        <f t="shared" si="8"/>
        <v>0</v>
      </c>
      <c r="BB32" s="178"/>
      <c r="BC32" s="180"/>
      <c r="BD32" s="163" t="str">
        <f t="shared" si="9"/>
        <v>正确</v>
      </c>
    </row>
    <row r="33" s="6" customFormat="1" ht="33" customHeight="1" spans="1:56">
      <c r="A33" s="59">
        <f t="shared" si="1"/>
        <v>29</v>
      </c>
      <c r="B33" s="60"/>
      <c r="C33" s="47"/>
      <c r="D33" s="154"/>
      <c r="E33" s="60"/>
      <c r="F33" s="125">
        <f t="shared" si="2"/>
        <v>30</v>
      </c>
      <c r="G33" s="57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64">
        <f t="shared" si="3"/>
        <v>0</v>
      </c>
      <c r="T33" s="170"/>
      <c r="U33" s="80"/>
      <c r="V33" s="167"/>
      <c r="W33" s="168"/>
      <c r="X33" s="168"/>
      <c r="Y33" s="168"/>
      <c r="Z33" s="168"/>
      <c r="AA33" s="168"/>
      <c r="AB33" s="93"/>
      <c r="AC33" s="174">
        <f t="shared" si="4"/>
        <v>0</v>
      </c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175">
        <f t="shared" si="5"/>
        <v>0</v>
      </c>
      <c r="AT33" s="174">
        <f t="shared" si="6"/>
        <v>0</v>
      </c>
      <c r="AU33" s="174">
        <f t="shared" si="7"/>
        <v>0</v>
      </c>
      <c r="AV33" s="99"/>
      <c r="AW33" s="106"/>
      <c r="AX33" s="106"/>
      <c r="AY33" s="106"/>
      <c r="AZ33" s="106"/>
      <c r="BA33" s="174">
        <f t="shared" si="8"/>
        <v>0</v>
      </c>
      <c r="BB33" s="178"/>
      <c r="BC33" s="180"/>
      <c r="BD33" s="163" t="str">
        <f t="shared" si="9"/>
        <v>正确</v>
      </c>
    </row>
    <row r="34" s="6" customFormat="1" ht="33" customHeight="1" spans="1:56">
      <c r="A34" s="59">
        <f t="shared" si="1"/>
        <v>30</v>
      </c>
      <c r="B34" s="60"/>
      <c r="C34" s="47"/>
      <c r="D34" s="154"/>
      <c r="E34" s="60"/>
      <c r="F34" s="125">
        <f t="shared" si="2"/>
        <v>30</v>
      </c>
      <c r="G34" s="57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64">
        <f t="shared" si="3"/>
        <v>0</v>
      </c>
      <c r="T34" s="170"/>
      <c r="U34" s="80"/>
      <c r="V34" s="167"/>
      <c r="W34" s="168"/>
      <c r="X34" s="168"/>
      <c r="Y34" s="168"/>
      <c r="Z34" s="168"/>
      <c r="AA34" s="168"/>
      <c r="AB34" s="93"/>
      <c r="AC34" s="174">
        <f t="shared" si="4"/>
        <v>0</v>
      </c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175">
        <f t="shared" si="5"/>
        <v>0</v>
      </c>
      <c r="AT34" s="174">
        <f t="shared" si="6"/>
        <v>0</v>
      </c>
      <c r="AU34" s="174">
        <f t="shared" si="7"/>
        <v>0</v>
      </c>
      <c r="AV34" s="99"/>
      <c r="AW34" s="106"/>
      <c r="AX34" s="106"/>
      <c r="AY34" s="106"/>
      <c r="AZ34" s="106"/>
      <c r="BA34" s="174">
        <f t="shared" si="8"/>
        <v>0</v>
      </c>
      <c r="BB34" s="178"/>
      <c r="BC34" s="180"/>
      <c r="BD34" s="163" t="str">
        <f t="shared" si="9"/>
        <v>正确</v>
      </c>
    </row>
    <row r="35" s="6" customFormat="1" ht="33" customHeight="1" spans="1:56">
      <c r="A35" s="59">
        <f t="shared" si="1"/>
        <v>31</v>
      </c>
      <c r="B35" s="60"/>
      <c r="C35" s="47"/>
      <c r="D35" s="154"/>
      <c r="E35" s="60"/>
      <c r="F35" s="125">
        <f t="shared" si="2"/>
        <v>30</v>
      </c>
      <c r="G35" s="57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64">
        <f t="shared" si="3"/>
        <v>0</v>
      </c>
      <c r="T35" s="170"/>
      <c r="U35" s="80"/>
      <c r="V35" s="167"/>
      <c r="W35" s="168"/>
      <c r="X35" s="168"/>
      <c r="Y35" s="168"/>
      <c r="Z35" s="168"/>
      <c r="AA35" s="168"/>
      <c r="AB35" s="93"/>
      <c r="AC35" s="174">
        <f t="shared" si="4"/>
        <v>0</v>
      </c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175">
        <f t="shared" si="5"/>
        <v>0</v>
      </c>
      <c r="AT35" s="174">
        <f t="shared" si="6"/>
        <v>0</v>
      </c>
      <c r="AU35" s="174">
        <f t="shared" si="7"/>
        <v>0</v>
      </c>
      <c r="AV35" s="99"/>
      <c r="AW35" s="106"/>
      <c r="AX35" s="106"/>
      <c r="AY35" s="106"/>
      <c r="AZ35" s="106"/>
      <c r="BA35" s="174">
        <f t="shared" si="8"/>
        <v>0</v>
      </c>
      <c r="BB35" s="178"/>
      <c r="BC35" s="180"/>
      <c r="BD35" s="163" t="str">
        <f t="shared" si="9"/>
        <v>正确</v>
      </c>
    </row>
    <row r="36" s="6" customFormat="1" ht="33" customHeight="1" spans="1:56">
      <c r="A36" s="59">
        <f t="shared" si="1"/>
        <v>32</v>
      </c>
      <c r="B36" s="60"/>
      <c r="C36" s="47"/>
      <c r="D36" s="154"/>
      <c r="E36" s="60"/>
      <c r="F36" s="125">
        <f t="shared" si="2"/>
        <v>30</v>
      </c>
      <c r="G36" s="57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64">
        <f t="shared" si="3"/>
        <v>0</v>
      </c>
      <c r="T36" s="170"/>
      <c r="U36" s="80"/>
      <c r="V36" s="167"/>
      <c r="W36" s="168"/>
      <c r="X36" s="168"/>
      <c r="Y36" s="168"/>
      <c r="Z36" s="168"/>
      <c r="AA36" s="168"/>
      <c r="AB36" s="93"/>
      <c r="AC36" s="174">
        <f t="shared" si="4"/>
        <v>0</v>
      </c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175">
        <f t="shared" si="5"/>
        <v>0</v>
      </c>
      <c r="AT36" s="174">
        <f t="shared" si="6"/>
        <v>0</v>
      </c>
      <c r="AU36" s="174">
        <f t="shared" si="7"/>
        <v>0</v>
      </c>
      <c r="AV36" s="99"/>
      <c r="AW36" s="106"/>
      <c r="AX36" s="106"/>
      <c r="AY36" s="106"/>
      <c r="AZ36" s="106"/>
      <c r="BA36" s="174">
        <f t="shared" si="8"/>
        <v>0</v>
      </c>
      <c r="BB36" s="178"/>
      <c r="BC36" s="180"/>
      <c r="BD36" s="163" t="str">
        <f t="shared" si="9"/>
        <v>正确</v>
      </c>
    </row>
    <row r="37" s="6" customFormat="1" ht="33" customHeight="1" spans="1:56">
      <c r="A37" s="59">
        <f t="shared" si="1"/>
        <v>33</v>
      </c>
      <c r="B37" s="60"/>
      <c r="C37" s="47"/>
      <c r="D37" s="154"/>
      <c r="E37" s="60"/>
      <c r="F37" s="125">
        <f t="shared" si="2"/>
        <v>30</v>
      </c>
      <c r="G37" s="57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64">
        <f t="shared" si="3"/>
        <v>0</v>
      </c>
      <c r="T37" s="170"/>
      <c r="U37" s="80"/>
      <c r="V37" s="167"/>
      <c r="W37" s="168"/>
      <c r="X37" s="168"/>
      <c r="Y37" s="168"/>
      <c r="Z37" s="168"/>
      <c r="AA37" s="168"/>
      <c r="AB37" s="93"/>
      <c r="AC37" s="174">
        <f t="shared" si="4"/>
        <v>0</v>
      </c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175">
        <f t="shared" si="5"/>
        <v>0</v>
      </c>
      <c r="AT37" s="174">
        <f t="shared" si="6"/>
        <v>0</v>
      </c>
      <c r="AU37" s="174">
        <f t="shared" si="7"/>
        <v>0</v>
      </c>
      <c r="AV37" s="99"/>
      <c r="AW37" s="106"/>
      <c r="AX37" s="106"/>
      <c r="AY37" s="106"/>
      <c r="AZ37" s="106"/>
      <c r="BA37" s="174">
        <f t="shared" si="8"/>
        <v>0</v>
      </c>
      <c r="BB37" s="178"/>
      <c r="BC37" s="180"/>
      <c r="BD37" s="163" t="str">
        <f t="shared" si="9"/>
        <v>正确</v>
      </c>
    </row>
    <row r="38" s="6" customFormat="1" ht="33" customHeight="1" spans="1:56">
      <c r="A38" s="59">
        <f t="shared" si="1"/>
        <v>34</v>
      </c>
      <c r="B38" s="60"/>
      <c r="C38" s="47"/>
      <c r="D38" s="154"/>
      <c r="E38" s="60"/>
      <c r="F38" s="125">
        <f t="shared" si="2"/>
        <v>30</v>
      </c>
      <c r="G38" s="57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64">
        <f t="shared" si="3"/>
        <v>0</v>
      </c>
      <c r="T38" s="170"/>
      <c r="U38" s="80"/>
      <c r="V38" s="167"/>
      <c r="W38" s="168"/>
      <c r="X38" s="168"/>
      <c r="Y38" s="168"/>
      <c r="Z38" s="168"/>
      <c r="AA38" s="168"/>
      <c r="AB38" s="93"/>
      <c r="AC38" s="174">
        <f t="shared" si="4"/>
        <v>0</v>
      </c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175">
        <f t="shared" si="5"/>
        <v>0</v>
      </c>
      <c r="AT38" s="174">
        <f t="shared" si="6"/>
        <v>0</v>
      </c>
      <c r="AU38" s="174">
        <f t="shared" si="7"/>
        <v>0</v>
      </c>
      <c r="AV38" s="99"/>
      <c r="AW38" s="106"/>
      <c r="AX38" s="106"/>
      <c r="AY38" s="106"/>
      <c r="AZ38" s="106"/>
      <c r="BA38" s="174">
        <f t="shared" si="8"/>
        <v>0</v>
      </c>
      <c r="BB38" s="178"/>
      <c r="BC38" s="180"/>
      <c r="BD38" s="163" t="str">
        <f t="shared" si="9"/>
        <v>正确</v>
      </c>
    </row>
    <row r="39" s="6" customFormat="1" ht="33" customHeight="1" spans="1:56">
      <c r="A39" s="59">
        <f t="shared" si="1"/>
        <v>35</v>
      </c>
      <c r="B39" s="60"/>
      <c r="C39" s="47"/>
      <c r="D39" s="154"/>
      <c r="E39" s="60"/>
      <c r="F39" s="125">
        <f t="shared" si="2"/>
        <v>30</v>
      </c>
      <c r="G39" s="57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64">
        <f t="shared" si="3"/>
        <v>0</v>
      </c>
      <c r="T39" s="170"/>
      <c r="U39" s="80"/>
      <c r="V39" s="167"/>
      <c r="W39" s="168"/>
      <c r="X39" s="168"/>
      <c r="Y39" s="168"/>
      <c r="Z39" s="168"/>
      <c r="AA39" s="168"/>
      <c r="AB39" s="93"/>
      <c r="AC39" s="174">
        <f t="shared" si="4"/>
        <v>0</v>
      </c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175">
        <f t="shared" si="5"/>
        <v>0</v>
      </c>
      <c r="AT39" s="174">
        <f t="shared" si="6"/>
        <v>0</v>
      </c>
      <c r="AU39" s="174">
        <f t="shared" si="7"/>
        <v>0</v>
      </c>
      <c r="AV39" s="99"/>
      <c r="AW39" s="106"/>
      <c r="AX39" s="106"/>
      <c r="AY39" s="106"/>
      <c r="AZ39" s="106"/>
      <c r="BA39" s="174">
        <f t="shared" si="8"/>
        <v>0</v>
      </c>
      <c r="BB39" s="178"/>
      <c r="BC39" s="180"/>
      <c r="BD39" s="163" t="str">
        <f t="shared" si="9"/>
        <v>正确</v>
      </c>
    </row>
    <row r="40" s="6" customFormat="1" ht="33" customHeight="1" spans="1:56">
      <c r="A40" s="59">
        <f t="shared" si="1"/>
        <v>36</v>
      </c>
      <c r="B40" s="60"/>
      <c r="C40" s="47"/>
      <c r="D40" s="154"/>
      <c r="E40" s="60"/>
      <c r="F40" s="125">
        <f t="shared" si="2"/>
        <v>30</v>
      </c>
      <c r="G40" s="57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64">
        <f t="shared" si="3"/>
        <v>0</v>
      </c>
      <c r="T40" s="170"/>
      <c r="U40" s="80"/>
      <c r="V40" s="167"/>
      <c r="W40" s="168"/>
      <c r="X40" s="168"/>
      <c r="Y40" s="168"/>
      <c r="Z40" s="168"/>
      <c r="AA40" s="168"/>
      <c r="AB40" s="93"/>
      <c r="AC40" s="174">
        <f t="shared" si="4"/>
        <v>0</v>
      </c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175">
        <f t="shared" si="5"/>
        <v>0</v>
      </c>
      <c r="AT40" s="174">
        <f t="shared" si="6"/>
        <v>0</v>
      </c>
      <c r="AU40" s="174">
        <f t="shared" si="7"/>
        <v>0</v>
      </c>
      <c r="AV40" s="99"/>
      <c r="AW40" s="106"/>
      <c r="AX40" s="106"/>
      <c r="AY40" s="106"/>
      <c r="AZ40" s="106"/>
      <c r="BA40" s="174">
        <f t="shared" si="8"/>
        <v>0</v>
      </c>
      <c r="BB40" s="178"/>
      <c r="BC40" s="180"/>
      <c r="BD40" s="163" t="str">
        <f t="shared" si="9"/>
        <v>正确</v>
      </c>
    </row>
    <row r="41" s="6" customFormat="1" ht="33" customHeight="1" spans="1:56">
      <c r="A41" s="59">
        <f t="shared" si="1"/>
        <v>37</v>
      </c>
      <c r="B41" s="60"/>
      <c r="C41" s="47"/>
      <c r="D41" s="154"/>
      <c r="E41" s="60"/>
      <c r="F41" s="125">
        <f t="shared" si="2"/>
        <v>30</v>
      </c>
      <c r="G41" s="57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64">
        <f t="shared" si="3"/>
        <v>0</v>
      </c>
      <c r="T41" s="170"/>
      <c r="U41" s="80"/>
      <c r="V41" s="167"/>
      <c r="W41" s="168"/>
      <c r="X41" s="168"/>
      <c r="Y41" s="168"/>
      <c r="Z41" s="168"/>
      <c r="AA41" s="168"/>
      <c r="AB41" s="93"/>
      <c r="AC41" s="174">
        <f t="shared" si="4"/>
        <v>0</v>
      </c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175">
        <f t="shared" si="5"/>
        <v>0</v>
      </c>
      <c r="AT41" s="174">
        <f t="shared" si="6"/>
        <v>0</v>
      </c>
      <c r="AU41" s="174">
        <f t="shared" si="7"/>
        <v>0</v>
      </c>
      <c r="AV41" s="99"/>
      <c r="AW41" s="106"/>
      <c r="AX41" s="106"/>
      <c r="AY41" s="106"/>
      <c r="AZ41" s="106"/>
      <c r="BA41" s="174">
        <f t="shared" si="8"/>
        <v>0</v>
      </c>
      <c r="BB41" s="178"/>
      <c r="BC41" s="180"/>
      <c r="BD41" s="163" t="str">
        <f t="shared" si="9"/>
        <v>正确</v>
      </c>
    </row>
    <row r="42" s="6" customFormat="1" ht="33" customHeight="1" spans="1:56">
      <c r="A42" s="59">
        <f t="shared" si="1"/>
        <v>38</v>
      </c>
      <c r="B42" s="60"/>
      <c r="C42" s="47"/>
      <c r="D42" s="154"/>
      <c r="E42" s="60"/>
      <c r="F42" s="125">
        <f t="shared" si="2"/>
        <v>30</v>
      </c>
      <c r="G42" s="57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64">
        <f t="shared" si="3"/>
        <v>0</v>
      </c>
      <c r="T42" s="170"/>
      <c r="U42" s="80"/>
      <c r="V42" s="167"/>
      <c r="W42" s="168"/>
      <c r="X42" s="168"/>
      <c r="Y42" s="168"/>
      <c r="Z42" s="168"/>
      <c r="AA42" s="168"/>
      <c r="AB42" s="93"/>
      <c r="AC42" s="174">
        <f t="shared" si="4"/>
        <v>0</v>
      </c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175">
        <f t="shared" si="5"/>
        <v>0</v>
      </c>
      <c r="AT42" s="174">
        <f t="shared" si="6"/>
        <v>0</v>
      </c>
      <c r="AU42" s="174">
        <f t="shared" si="7"/>
        <v>0</v>
      </c>
      <c r="AV42" s="99"/>
      <c r="AW42" s="106"/>
      <c r="AX42" s="106"/>
      <c r="AY42" s="106"/>
      <c r="AZ42" s="106"/>
      <c r="BA42" s="174">
        <f t="shared" si="8"/>
        <v>0</v>
      </c>
      <c r="BB42" s="178"/>
      <c r="BC42" s="180"/>
      <c r="BD42" s="163" t="str">
        <f t="shared" si="9"/>
        <v>正确</v>
      </c>
    </row>
    <row r="43" s="6" customFormat="1" ht="33" customHeight="1" spans="1:56">
      <c r="A43" s="59">
        <f t="shared" si="1"/>
        <v>39</v>
      </c>
      <c r="B43" s="60"/>
      <c r="C43" s="47"/>
      <c r="D43" s="154"/>
      <c r="E43" s="60"/>
      <c r="F43" s="125">
        <f t="shared" si="2"/>
        <v>30</v>
      </c>
      <c r="G43" s="57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64">
        <f t="shared" si="3"/>
        <v>0</v>
      </c>
      <c r="T43" s="170"/>
      <c r="U43" s="80"/>
      <c r="V43" s="167"/>
      <c r="W43" s="168"/>
      <c r="X43" s="168"/>
      <c r="Y43" s="168"/>
      <c r="Z43" s="168"/>
      <c r="AA43" s="168"/>
      <c r="AB43" s="93"/>
      <c r="AC43" s="174">
        <f t="shared" si="4"/>
        <v>0</v>
      </c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175">
        <f t="shared" si="5"/>
        <v>0</v>
      </c>
      <c r="AT43" s="174">
        <f t="shared" si="6"/>
        <v>0</v>
      </c>
      <c r="AU43" s="174">
        <f t="shared" si="7"/>
        <v>0</v>
      </c>
      <c r="AV43" s="99"/>
      <c r="AW43" s="106"/>
      <c r="AX43" s="106"/>
      <c r="AY43" s="106"/>
      <c r="AZ43" s="106"/>
      <c r="BA43" s="174">
        <f t="shared" si="8"/>
        <v>0</v>
      </c>
      <c r="BB43" s="178"/>
      <c r="BC43" s="180"/>
      <c r="BD43" s="163" t="str">
        <f t="shared" si="9"/>
        <v>正确</v>
      </c>
    </row>
    <row r="44" s="6" customFormat="1" ht="33" customHeight="1" spans="1:56">
      <c r="A44" s="59">
        <f t="shared" si="1"/>
        <v>40</v>
      </c>
      <c r="B44" s="60"/>
      <c r="C44" s="47"/>
      <c r="D44" s="154"/>
      <c r="E44" s="60"/>
      <c r="F44" s="125">
        <f t="shared" si="2"/>
        <v>30</v>
      </c>
      <c r="G44" s="57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64">
        <f t="shared" si="3"/>
        <v>0</v>
      </c>
      <c r="T44" s="170"/>
      <c r="U44" s="80"/>
      <c r="V44" s="167"/>
      <c r="W44" s="168"/>
      <c r="X44" s="168"/>
      <c r="Y44" s="168"/>
      <c r="Z44" s="168"/>
      <c r="AA44" s="168"/>
      <c r="AB44" s="93"/>
      <c r="AC44" s="174">
        <f t="shared" si="4"/>
        <v>0</v>
      </c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175">
        <f t="shared" si="5"/>
        <v>0</v>
      </c>
      <c r="AT44" s="174">
        <f t="shared" si="6"/>
        <v>0</v>
      </c>
      <c r="AU44" s="174">
        <f t="shared" si="7"/>
        <v>0</v>
      </c>
      <c r="AV44" s="99"/>
      <c r="AW44" s="106"/>
      <c r="AX44" s="106"/>
      <c r="AY44" s="106"/>
      <c r="AZ44" s="106"/>
      <c r="BA44" s="174">
        <f t="shared" si="8"/>
        <v>0</v>
      </c>
      <c r="BB44" s="178"/>
      <c r="BC44" s="180"/>
      <c r="BD44" s="163" t="str">
        <f t="shared" si="9"/>
        <v>正确</v>
      </c>
    </row>
    <row r="45" s="6" customFormat="1" ht="33" customHeight="1" spans="1:56">
      <c r="A45" s="59">
        <f t="shared" si="1"/>
        <v>41</v>
      </c>
      <c r="B45" s="60"/>
      <c r="C45" s="47"/>
      <c r="D45" s="154"/>
      <c r="E45" s="60"/>
      <c r="F45" s="125">
        <f t="shared" si="2"/>
        <v>30</v>
      </c>
      <c r="G45" s="57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64">
        <f t="shared" si="3"/>
        <v>0</v>
      </c>
      <c r="T45" s="170"/>
      <c r="U45" s="80"/>
      <c r="V45" s="167"/>
      <c r="W45" s="168"/>
      <c r="X45" s="168"/>
      <c r="Y45" s="168"/>
      <c r="Z45" s="168"/>
      <c r="AA45" s="168"/>
      <c r="AB45" s="93"/>
      <c r="AC45" s="174">
        <f t="shared" si="4"/>
        <v>0</v>
      </c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175">
        <f t="shared" si="5"/>
        <v>0</v>
      </c>
      <c r="AT45" s="174">
        <f t="shared" si="6"/>
        <v>0</v>
      </c>
      <c r="AU45" s="174">
        <f t="shared" si="7"/>
        <v>0</v>
      </c>
      <c r="AV45" s="99"/>
      <c r="AW45" s="106"/>
      <c r="AX45" s="106"/>
      <c r="AY45" s="106"/>
      <c r="AZ45" s="106"/>
      <c r="BA45" s="174">
        <f t="shared" si="8"/>
        <v>0</v>
      </c>
      <c r="BB45" s="178"/>
      <c r="BC45" s="180"/>
      <c r="BD45" s="163" t="str">
        <f t="shared" si="9"/>
        <v>正确</v>
      </c>
    </row>
    <row r="46" s="6" customFormat="1" ht="33" customHeight="1" spans="1:56">
      <c r="A46" s="59">
        <f t="shared" si="1"/>
        <v>42</v>
      </c>
      <c r="B46" s="60"/>
      <c r="C46" s="47"/>
      <c r="D46" s="154"/>
      <c r="E46" s="60"/>
      <c r="F46" s="125">
        <f t="shared" si="2"/>
        <v>30</v>
      </c>
      <c r="G46" s="57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64">
        <f t="shared" si="3"/>
        <v>0</v>
      </c>
      <c r="T46" s="170"/>
      <c r="U46" s="80"/>
      <c r="V46" s="167"/>
      <c r="W46" s="168"/>
      <c r="X46" s="168"/>
      <c r="Y46" s="168"/>
      <c r="Z46" s="168"/>
      <c r="AA46" s="168"/>
      <c r="AB46" s="93"/>
      <c r="AC46" s="174">
        <f t="shared" si="4"/>
        <v>0</v>
      </c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175">
        <f t="shared" si="5"/>
        <v>0</v>
      </c>
      <c r="AT46" s="174">
        <f t="shared" si="6"/>
        <v>0</v>
      </c>
      <c r="AU46" s="174">
        <f t="shared" si="7"/>
        <v>0</v>
      </c>
      <c r="AV46" s="99"/>
      <c r="AW46" s="106"/>
      <c r="AX46" s="106"/>
      <c r="AY46" s="106"/>
      <c r="AZ46" s="106"/>
      <c r="BA46" s="174">
        <f t="shared" si="8"/>
        <v>0</v>
      </c>
      <c r="BB46" s="178"/>
      <c r="BC46" s="180"/>
      <c r="BD46" s="163" t="str">
        <f t="shared" si="9"/>
        <v>正确</v>
      </c>
    </row>
    <row r="47" s="6" customFormat="1" ht="33" customHeight="1" spans="1:56">
      <c r="A47" s="59">
        <f t="shared" si="1"/>
        <v>43</v>
      </c>
      <c r="B47" s="60"/>
      <c r="C47" s="47"/>
      <c r="D47" s="154"/>
      <c r="E47" s="60"/>
      <c r="F47" s="125">
        <f t="shared" si="2"/>
        <v>30</v>
      </c>
      <c r="G47" s="57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64">
        <f t="shared" si="3"/>
        <v>0</v>
      </c>
      <c r="T47" s="170"/>
      <c r="U47" s="80"/>
      <c r="V47" s="167"/>
      <c r="W47" s="168"/>
      <c r="X47" s="168"/>
      <c r="Y47" s="168"/>
      <c r="Z47" s="168"/>
      <c r="AA47" s="168"/>
      <c r="AB47" s="93"/>
      <c r="AC47" s="174">
        <f t="shared" si="4"/>
        <v>0</v>
      </c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175">
        <f t="shared" si="5"/>
        <v>0</v>
      </c>
      <c r="AT47" s="174">
        <f t="shared" si="6"/>
        <v>0</v>
      </c>
      <c r="AU47" s="174">
        <f t="shared" si="7"/>
        <v>0</v>
      </c>
      <c r="AV47" s="99"/>
      <c r="AW47" s="106"/>
      <c r="AX47" s="106"/>
      <c r="AY47" s="106"/>
      <c r="AZ47" s="106"/>
      <c r="BA47" s="174">
        <f t="shared" si="8"/>
        <v>0</v>
      </c>
      <c r="BB47" s="178"/>
      <c r="BC47" s="180"/>
      <c r="BD47" s="163" t="str">
        <f t="shared" si="9"/>
        <v>正确</v>
      </c>
    </row>
    <row r="48" s="6" customFormat="1" ht="33" customHeight="1" spans="1:56">
      <c r="A48" s="59">
        <f t="shared" si="1"/>
        <v>44</v>
      </c>
      <c r="B48" s="60"/>
      <c r="C48" s="47"/>
      <c r="D48" s="154"/>
      <c r="E48" s="60"/>
      <c r="F48" s="125">
        <f t="shared" si="2"/>
        <v>30</v>
      </c>
      <c r="G48" s="57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64">
        <f t="shared" si="3"/>
        <v>0</v>
      </c>
      <c r="T48" s="170"/>
      <c r="U48" s="80"/>
      <c r="V48" s="167"/>
      <c r="W48" s="168"/>
      <c r="X48" s="168"/>
      <c r="Y48" s="168"/>
      <c r="Z48" s="168"/>
      <c r="AA48" s="168"/>
      <c r="AB48" s="93"/>
      <c r="AC48" s="174">
        <f t="shared" si="4"/>
        <v>0</v>
      </c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175">
        <f t="shared" si="5"/>
        <v>0</v>
      </c>
      <c r="AT48" s="174">
        <f t="shared" si="6"/>
        <v>0</v>
      </c>
      <c r="AU48" s="174">
        <f t="shared" si="7"/>
        <v>0</v>
      </c>
      <c r="AV48" s="99"/>
      <c r="AW48" s="106"/>
      <c r="AX48" s="106"/>
      <c r="AY48" s="106"/>
      <c r="AZ48" s="106"/>
      <c r="BA48" s="174">
        <f t="shared" si="8"/>
        <v>0</v>
      </c>
      <c r="BB48" s="178"/>
      <c r="BC48" s="180"/>
      <c r="BD48" s="163" t="str">
        <f t="shared" si="9"/>
        <v>正确</v>
      </c>
    </row>
    <row r="49" s="6" customFormat="1" ht="33" customHeight="1" spans="1:56">
      <c r="A49" s="59">
        <f t="shared" si="1"/>
        <v>45</v>
      </c>
      <c r="B49" s="60"/>
      <c r="C49" s="47"/>
      <c r="D49" s="154"/>
      <c r="E49" s="60"/>
      <c r="F49" s="125">
        <f t="shared" si="2"/>
        <v>30</v>
      </c>
      <c r="G49" s="57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64">
        <f t="shared" si="3"/>
        <v>0</v>
      </c>
      <c r="T49" s="170"/>
      <c r="U49" s="80"/>
      <c r="V49" s="167"/>
      <c r="W49" s="168"/>
      <c r="X49" s="168"/>
      <c r="Y49" s="168"/>
      <c r="Z49" s="168"/>
      <c r="AA49" s="168"/>
      <c r="AB49" s="93"/>
      <c r="AC49" s="174">
        <f t="shared" si="4"/>
        <v>0</v>
      </c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175">
        <f t="shared" si="5"/>
        <v>0</v>
      </c>
      <c r="AT49" s="174">
        <f t="shared" si="6"/>
        <v>0</v>
      </c>
      <c r="AU49" s="174">
        <f t="shared" si="7"/>
        <v>0</v>
      </c>
      <c r="AV49" s="99"/>
      <c r="AW49" s="106"/>
      <c r="AX49" s="106"/>
      <c r="AY49" s="106"/>
      <c r="AZ49" s="106"/>
      <c r="BA49" s="174">
        <f t="shared" si="8"/>
        <v>0</v>
      </c>
      <c r="BB49" s="178"/>
      <c r="BC49" s="180"/>
      <c r="BD49" s="163" t="str">
        <f t="shared" si="9"/>
        <v>正确</v>
      </c>
    </row>
    <row r="50" s="6" customFormat="1" ht="33" customHeight="1" spans="1:56">
      <c r="A50" s="59">
        <f t="shared" si="1"/>
        <v>46</v>
      </c>
      <c r="B50" s="60"/>
      <c r="C50" s="47"/>
      <c r="D50" s="154"/>
      <c r="E50" s="60"/>
      <c r="F50" s="125">
        <f t="shared" si="2"/>
        <v>30</v>
      </c>
      <c r="G50" s="57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64">
        <f t="shared" si="3"/>
        <v>0</v>
      </c>
      <c r="T50" s="170"/>
      <c r="U50" s="80"/>
      <c r="V50" s="167"/>
      <c r="W50" s="168"/>
      <c r="X50" s="168"/>
      <c r="Y50" s="168"/>
      <c r="Z50" s="168"/>
      <c r="AA50" s="168"/>
      <c r="AB50" s="93"/>
      <c r="AC50" s="174">
        <f t="shared" si="4"/>
        <v>0</v>
      </c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175">
        <f t="shared" si="5"/>
        <v>0</v>
      </c>
      <c r="AT50" s="174">
        <f t="shared" si="6"/>
        <v>0</v>
      </c>
      <c r="AU50" s="174">
        <f t="shared" si="7"/>
        <v>0</v>
      </c>
      <c r="AV50" s="99"/>
      <c r="AW50" s="106"/>
      <c r="AX50" s="106"/>
      <c r="AY50" s="106"/>
      <c r="AZ50" s="106"/>
      <c r="BA50" s="174">
        <f t="shared" si="8"/>
        <v>0</v>
      </c>
      <c r="BB50" s="178"/>
      <c r="BC50" s="180"/>
      <c r="BD50" s="163" t="str">
        <f t="shared" si="9"/>
        <v>正确</v>
      </c>
    </row>
    <row r="51" s="6" customFormat="1" ht="33" customHeight="1" spans="1:56">
      <c r="A51" s="59">
        <f t="shared" si="1"/>
        <v>47</v>
      </c>
      <c r="B51" s="60"/>
      <c r="C51" s="47"/>
      <c r="D51" s="154"/>
      <c r="E51" s="60"/>
      <c r="F51" s="125">
        <f t="shared" si="2"/>
        <v>30</v>
      </c>
      <c r="G51" s="57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64">
        <f t="shared" si="3"/>
        <v>0</v>
      </c>
      <c r="T51" s="170"/>
      <c r="U51" s="80"/>
      <c r="V51" s="167"/>
      <c r="W51" s="168"/>
      <c r="X51" s="168"/>
      <c r="Y51" s="168"/>
      <c r="Z51" s="168"/>
      <c r="AA51" s="168"/>
      <c r="AB51" s="93"/>
      <c r="AC51" s="174">
        <f t="shared" si="4"/>
        <v>0</v>
      </c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175">
        <f t="shared" si="5"/>
        <v>0</v>
      </c>
      <c r="AT51" s="174">
        <f t="shared" si="6"/>
        <v>0</v>
      </c>
      <c r="AU51" s="174">
        <f t="shared" si="7"/>
        <v>0</v>
      </c>
      <c r="AV51" s="99"/>
      <c r="AW51" s="106"/>
      <c r="AX51" s="106"/>
      <c r="AY51" s="106"/>
      <c r="AZ51" s="106"/>
      <c r="BA51" s="174">
        <f t="shared" si="8"/>
        <v>0</v>
      </c>
      <c r="BB51" s="178"/>
      <c r="BC51" s="180"/>
      <c r="BD51" s="163" t="str">
        <f t="shared" si="9"/>
        <v>正确</v>
      </c>
    </row>
    <row r="52" s="6" customFormat="1" ht="33" customHeight="1" spans="1:56">
      <c r="A52" s="59">
        <f t="shared" si="1"/>
        <v>48</v>
      </c>
      <c r="B52" s="60"/>
      <c r="C52" s="47"/>
      <c r="D52" s="154"/>
      <c r="E52" s="60"/>
      <c r="F52" s="125">
        <f t="shared" si="2"/>
        <v>30</v>
      </c>
      <c r="G52" s="57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64">
        <f t="shared" si="3"/>
        <v>0</v>
      </c>
      <c r="T52" s="170"/>
      <c r="U52" s="80"/>
      <c r="V52" s="167"/>
      <c r="W52" s="168"/>
      <c r="X52" s="168"/>
      <c r="Y52" s="168"/>
      <c r="Z52" s="168"/>
      <c r="AA52" s="168"/>
      <c r="AB52" s="93"/>
      <c r="AC52" s="174">
        <f t="shared" si="4"/>
        <v>0</v>
      </c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175">
        <f t="shared" si="5"/>
        <v>0</v>
      </c>
      <c r="AT52" s="174">
        <f t="shared" si="6"/>
        <v>0</v>
      </c>
      <c r="AU52" s="174">
        <f t="shared" si="7"/>
        <v>0</v>
      </c>
      <c r="AV52" s="99"/>
      <c r="AW52" s="106"/>
      <c r="AX52" s="106"/>
      <c r="AY52" s="106"/>
      <c r="AZ52" s="106"/>
      <c r="BA52" s="174">
        <f t="shared" si="8"/>
        <v>0</v>
      </c>
      <c r="BB52" s="178"/>
      <c r="BC52" s="180"/>
      <c r="BD52" s="163" t="str">
        <f t="shared" si="9"/>
        <v>正确</v>
      </c>
    </row>
    <row r="53" s="6" customFormat="1" ht="33" customHeight="1" spans="1:56">
      <c r="A53" s="59">
        <f t="shared" si="1"/>
        <v>49</v>
      </c>
      <c r="B53" s="60"/>
      <c r="C53" s="47"/>
      <c r="D53" s="154"/>
      <c r="E53" s="60"/>
      <c r="F53" s="125">
        <f t="shared" si="2"/>
        <v>30</v>
      </c>
      <c r="G53" s="57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64">
        <f t="shared" si="3"/>
        <v>0</v>
      </c>
      <c r="T53" s="170"/>
      <c r="U53" s="80"/>
      <c r="V53" s="167"/>
      <c r="W53" s="168"/>
      <c r="X53" s="168"/>
      <c r="Y53" s="168"/>
      <c r="Z53" s="168"/>
      <c r="AA53" s="168"/>
      <c r="AB53" s="93"/>
      <c r="AC53" s="174">
        <f t="shared" si="4"/>
        <v>0</v>
      </c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175">
        <f t="shared" si="5"/>
        <v>0</v>
      </c>
      <c r="AT53" s="174">
        <f t="shared" si="6"/>
        <v>0</v>
      </c>
      <c r="AU53" s="174">
        <f t="shared" si="7"/>
        <v>0</v>
      </c>
      <c r="AV53" s="99"/>
      <c r="AW53" s="106"/>
      <c r="AX53" s="106"/>
      <c r="AY53" s="106"/>
      <c r="AZ53" s="106"/>
      <c r="BA53" s="174">
        <f t="shared" si="8"/>
        <v>0</v>
      </c>
      <c r="BB53" s="178"/>
      <c r="BC53" s="180"/>
      <c r="BD53" s="163" t="str">
        <f t="shared" si="9"/>
        <v>正确</v>
      </c>
    </row>
    <row r="54" s="6" customFormat="1" ht="33" customHeight="1" spans="1:56">
      <c r="A54" s="59">
        <f t="shared" si="1"/>
        <v>50</v>
      </c>
      <c r="B54" s="60"/>
      <c r="C54" s="47"/>
      <c r="D54" s="154"/>
      <c r="E54" s="60"/>
      <c r="F54" s="125">
        <f t="shared" si="2"/>
        <v>30</v>
      </c>
      <c r="G54" s="57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64">
        <f t="shared" si="3"/>
        <v>0</v>
      </c>
      <c r="T54" s="170"/>
      <c r="U54" s="80"/>
      <c r="V54" s="167"/>
      <c r="W54" s="168"/>
      <c r="X54" s="168"/>
      <c r="Y54" s="168"/>
      <c r="Z54" s="168"/>
      <c r="AA54" s="168"/>
      <c r="AB54" s="93"/>
      <c r="AC54" s="174">
        <f t="shared" si="4"/>
        <v>0</v>
      </c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175">
        <f t="shared" si="5"/>
        <v>0</v>
      </c>
      <c r="AT54" s="174">
        <f t="shared" si="6"/>
        <v>0</v>
      </c>
      <c r="AU54" s="174">
        <f t="shared" si="7"/>
        <v>0</v>
      </c>
      <c r="AV54" s="99"/>
      <c r="AW54" s="106"/>
      <c r="AX54" s="106"/>
      <c r="AY54" s="106"/>
      <c r="AZ54" s="106"/>
      <c r="BA54" s="174">
        <f t="shared" si="8"/>
        <v>0</v>
      </c>
      <c r="BB54" s="178"/>
      <c r="BC54" s="180"/>
      <c r="BD54" s="163" t="str">
        <f t="shared" si="9"/>
        <v>正确</v>
      </c>
    </row>
    <row r="55" s="6" customFormat="1" ht="33" customHeight="1" spans="1:56">
      <c r="A55" s="59">
        <f t="shared" si="1"/>
        <v>51</v>
      </c>
      <c r="B55" s="60"/>
      <c r="C55" s="47"/>
      <c r="D55" s="154"/>
      <c r="E55" s="60"/>
      <c r="F55" s="125">
        <f t="shared" si="2"/>
        <v>30</v>
      </c>
      <c r="G55" s="57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3"/>
        <v>0</v>
      </c>
      <c r="T55" s="170"/>
      <c r="U55" s="80"/>
      <c r="V55" s="167"/>
      <c r="W55" s="168"/>
      <c r="X55" s="168"/>
      <c r="Y55" s="168"/>
      <c r="Z55" s="168"/>
      <c r="AA55" s="168"/>
      <c r="AB55" s="93"/>
      <c r="AC55" s="174">
        <f t="shared" si="4"/>
        <v>0</v>
      </c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175">
        <f t="shared" si="5"/>
        <v>0</v>
      </c>
      <c r="AT55" s="174">
        <f t="shared" si="6"/>
        <v>0</v>
      </c>
      <c r="AU55" s="174">
        <f t="shared" si="7"/>
        <v>0</v>
      </c>
      <c r="AV55" s="99"/>
      <c r="AW55" s="106"/>
      <c r="AX55" s="106"/>
      <c r="AY55" s="106"/>
      <c r="AZ55" s="106"/>
      <c r="BA55" s="174">
        <f t="shared" si="8"/>
        <v>0</v>
      </c>
      <c r="BB55" s="178"/>
      <c r="BC55" s="180"/>
      <c r="BD55" s="163" t="str">
        <f t="shared" si="9"/>
        <v>正确</v>
      </c>
    </row>
    <row r="56" s="6" customFormat="1" ht="33" customHeight="1" spans="1:56">
      <c r="A56" s="59">
        <f t="shared" si="1"/>
        <v>52</v>
      </c>
      <c r="B56" s="60"/>
      <c r="C56" s="47"/>
      <c r="D56" s="154"/>
      <c r="E56" s="60"/>
      <c r="F56" s="125">
        <f t="shared" si="2"/>
        <v>30</v>
      </c>
      <c r="G56" s="57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3"/>
        <v>0</v>
      </c>
      <c r="T56" s="170"/>
      <c r="U56" s="80"/>
      <c r="V56" s="167"/>
      <c r="W56" s="168"/>
      <c r="X56" s="168"/>
      <c r="Y56" s="168"/>
      <c r="Z56" s="168"/>
      <c r="AA56" s="168"/>
      <c r="AB56" s="93"/>
      <c r="AC56" s="174">
        <f t="shared" si="4"/>
        <v>0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175">
        <f t="shared" si="5"/>
        <v>0</v>
      </c>
      <c r="AT56" s="174">
        <f t="shared" si="6"/>
        <v>0</v>
      </c>
      <c r="AU56" s="174">
        <f t="shared" si="7"/>
        <v>0</v>
      </c>
      <c r="AV56" s="99"/>
      <c r="AW56" s="106"/>
      <c r="AX56" s="106"/>
      <c r="AY56" s="106"/>
      <c r="AZ56" s="106"/>
      <c r="BA56" s="174">
        <f t="shared" si="8"/>
        <v>0</v>
      </c>
      <c r="BB56" s="178"/>
      <c r="BC56" s="180"/>
      <c r="BD56" s="163" t="str">
        <f t="shared" si="9"/>
        <v>正确</v>
      </c>
    </row>
    <row r="57" s="6" customFormat="1" ht="33" customHeight="1" spans="1:56">
      <c r="A57" s="59">
        <f t="shared" si="1"/>
        <v>53</v>
      </c>
      <c r="B57" s="60"/>
      <c r="C57" s="47"/>
      <c r="D57" s="154"/>
      <c r="E57" s="60"/>
      <c r="F57" s="125">
        <f t="shared" si="2"/>
        <v>30</v>
      </c>
      <c r="G57" s="57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3"/>
        <v>0</v>
      </c>
      <c r="T57" s="170"/>
      <c r="U57" s="80"/>
      <c r="V57" s="167"/>
      <c r="W57" s="168"/>
      <c r="X57" s="168"/>
      <c r="Y57" s="168"/>
      <c r="Z57" s="168"/>
      <c r="AA57" s="168"/>
      <c r="AB57" s="93"/>
      <c r="AC57" s="174">
        <f t="shared" si="4"/>
        <v>0</v>
      </c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175">
        <f t="shared" si="5"/>
        <v>0</v>
      </c>
      <c r="AT57" s="174">
        <f t="shared" si="6"/>
        <v>0</v>
      </c>
      <c r="AU57" s="174">
        <f t="shared" si="7"/>
        <v>0</v>
      </c>
      <c r="AV57" s="99"/>
      <c r="AW57" s="106"/>
      <c r="AX57" s="106"/>
      <c r="AY57" s="106"/>
      <c r="AZ57" s="106"/>
      <c r="BA57" s="174">
        <f t="shared" si="8"/>
        <v>0</v>
      </c>
      <c r="BB57" s="178"/>
      <c r="BC57" s="180"/>
      <c r="BD57" s="163" t="str">
        <f t="shared" si="9"/>
        <v>正确</v>
      </c>
    </row>
    <row r="58" s="6" customFormat="1" ht="33" customHeight="1" spans="1:56">
      <c r="A58" s="59">
        <f t="shared" si="1"/>
        <v>54</v>
      </c>
      <c r="B58" s="60"/>
      <c r="C58" s="47"/>
      <c r="D58" s="154"/>
      <c r="E58" s="60"/>
      <c r="F58" s="125">
        <f t="shared" si="2"/>
        <v>30</v>
      </c>
      <c r="G58" s="57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3"/>
        <v>0</v>
      </c>
      <c r="T58" s="170"/>
      <c r="U58" s="80"/>
      <c r="V58" s="167"/>
      <c r="W58" s="168"/>
      <c r="X58" s="168"/>
      <c r="Y58" s="168"/>
      <c r="Z58" s="168"/>
      <c r="AA58" s="168"/>
      <c r="AB58" s="93"/>
      <c r="AC58" s="174">
        <f t="shared" si="4"/>
        <v>0</v>
      </c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175">
        <f t="shared" si="5"/>
        <v>0</v>
      </c>
      <c r="AT58" s="174">
        <f t="shared" si="6"/>
        <v>0</v>
      </c>
      <c r="AU58" s="174">
        <f t="shared" si="7"/>
        <v>0</v>
      </c>
      <c r="AV58" s="99"/>
      <c r="AW58" s="106"/>
      <c r="AX58" s="106"/>
      <c r="AY58" s="106"/>
      <c r="AZ58" s="106"/>
      <c r="BA58" s="174">
        <f t="shared" si="8"/>
        <v>0</v>
      </c>
      <c r="BB58" s="178"/>
      <c r="BC58" s="180"/>
      <c r="BD58" s="163" t="str">
        <f t="shared" si="9"/>
        <v>正确</v>
      </c>
    </row>
    <row r="59" s="6" customFormat="1" ht="33" customHeight="1" spans="1:56">
      <c r="A59" s="59">
        <f t="shared" si="1"/>
        <v>55</v>
      </c>
      <c r="B59" s="60"/>
      <c r="C59" s="47"/>
      <c r="D59" s="154"/>
      <c r="E59" s="60"/>
      <c r="F59" s="125">
        <f t="shared" si="2"/>
        <v>30</v>
      </c>
      <c r="G59" s="57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3"/>
        <v>0</v>
      </c>
      <c r="T59" s="170"/>
      <c r="U59" s="80"/>
      <c r="V59" s="167"/>
      <c r="W59" s="168"/>
      <c r="X59" s="168"/>
      <c r="Y59" s="168"/>
      <c r="Z59" s="168"/>
      <c r="AA59" s="168"/>
      <c r="AB59" s="93"/>
      <c r="AC59" s="174">
        <f t="shared" si="4"/>
        <v>0</v>
      </c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175">
        <f t="shared" si="5"/>
        <v>0</v>
      </c>
      <c r="AT59" s="174">
        <f t="shared" si="6"/>
        <v>0</v>
      </c>
      <c r="AU59" s="174">
        <f t="shared" si="7"/>
        <v>0</v>
      </c>
      <c r="AV59" s="99"/>
      <c r="AW59" s="106"/>
      <c r="AX59" s="106"/>
      <c r="AY59" s="106"/>
      <c r="AZ59" s="106"/>
      <c r="BA59" s="174">
        <f t="shared" si="8"/>
        <v>0</v>
      </c>
      <c r="BB59" s="178"/>
      <c r="BC59" s="180"/>
      <c r="BD59" s="163" t="str">
        <f t="shared" si="9"/>
        <v>正确</v>
      </c>
    </row>
    <row r="60" s="6" customFormat="1" ht="33" customHeight="1" spans="1:56">
      <c r="A60" s="59">
        <f t="shared" si="1"/>
        <v>56</v>
      </c>
      <c r="B60" s="60"/>
      <c r="C60" s="47"/>
      <c r="D60" s="154"/>
      <c r="E60" s="60"/>
      <c r="F60" s="125">
        <f t="shared" si="2"/>
        <v>30</v>
      </c>
      <c r="G60" s="57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3"/>
        <v>0</v>
      </c>
      <c r="T60" s="170"/>
      <c r="U60" s="80"/>
      <c r="V60" s="167"/>
      <c r="W60" s="168"/>
      <c r="X60" s="168"/>
      <c r="Y60" s="168"/>
      <c r="Z60" s="168"/>
      <c r="AA60" s="168"/>
      <c r="AB60" s="93"/>
      <c r="AC60" s="174">
        <f t="shared" si="4"/>
        <v>0</v>
      </c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175">
        <f t="shared" si="5"/>
        <v>0</v>
      </c>
      <c r="AT60" s="174">
        <f t="shared" si="6"/>
        <v>0</v>
      </c>
      <c r="AU60" s="174">
        <f t="shared" si="7"/>
        <v>0</v>
      </c>
      <c r="AV60" s="99"/>
      <c r="AW60" s="106"/>
      <c r="AX60" s="106"/>
      <c r="AY60" s="106"/>
      <c r="AZ60" s="106"/>
      <c r="BA60" s="174">
        <f t="shared" si="8"/>
        <v>0</v>
      </c>
      <c r="BB60" s="178"/>
      <c r="BC60" s="180"/>
      <c r="BD60" s="163" t="str">
        <f t="shared" si="9"/>
        <v>正确</v>
      </c>
    </row>
    <row r="61" s="6" customFormat="1" ht="33" customHeight="1" spans="1:56">
      <c r="A61" s="59">
        <f t="shared" si="1"/>
        <v>57</v>
      </c>
      <c r="B61" s="60"/>
      <c r="C61" s="47"/>
      <c r="D61" s="154"/>
      <c r="E61" s="60"/>
      <c r="F61" s="125">
        <f t="shared" si="2"/>
        <v>30</v>
      </c>
      <c r="G61" s="57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3"/>
        <v>0</v>
      </c>
      <c r="T61" s="170"/>
      <c r="U61" s="80"/>
      <c r="V61" s="167"/>
      <c r="W61" s="168"/>
      <c r="X61" s="168"/>
      <c r="Y61" s="168"/>
      <c r="Z61" s="168"/>
      <c r="AA61" s="168"/>
      <c r="AB61" s="93"/>
      <c r="AC61" s="174">
        <f t="shared" si="4"/>
        <v>0</v>
      </c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175">
        <f t="shared" si="5"/>
        <v>0</v>
      </c>
      <c r="AT61" s="174">
        <f t="shared" si="6"/>
        <v>0</v>
      </c>
      <c r="AU61" s="174">
        <f t="shared" si="7"/>
        <v>0</v>
      </c>
      <c r="AV61" s="99"/>
      <c r="AW61" s="106"/>
      <c r="AX61" s="106"/>
      <c r="AY61" s="106"/>
      <c r="AZ61" s="106"/>
      <c r="BA61" s="174">
        <f t="shared" si="8"/>
        <v>0</v>
      </c>
      <c r="BB61" s="178"/>
      <c r="BC61" s="180"/>
      <c r="BD61" s="163" t="str">
        <f t="shared" si="9"/>
        <v>正确</v>
      </c>
    </row>
    <row r="62" s="6" customFormat="1" ht="33" customHeight="1" spans="1:56">
      <c r="A62" s="59">
        <f t="shared" si="1"/>
        <v>58</v>
      </c>
      <c r="B62" s="60"/>
      <c r="C62" s="47"/>
      <c r="D62" s="154"/>
      <c r="E62" s="60"/>
      <c r="F62" s="125">
        <f t="shared" si="2"/>
        <v>30</v>
      </c>
      <c r="G62" s="57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64">
        <f t="shared" si="3"/>
        <v>0</v>
      </c>
      <c r="T62" s="170"/>
      <c r="U62" s="80"/>
      <c r="V62" s="167"/>
      <c r="W62" s="168"/>
      <c r="X62" s="168"/>
      <c r="Y62" s="168"/>
      <c r="Z62" s="168"/>
      <c r="AA62" s="168"/>
      <c r="AB62" s="93"/>
      <c r="AC62" s="174">
        <f t="shared" si="4"/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175">
        <f t="shared" si="5"/>
        <v>0</v>
      </c>
      <c r="AT62" s="174">
        <f t="shared" si="6"/>
        <v>0</v>
      </c>
      <c r="AU62" s="174">
        <f t="shared" si="7"/>
        <v>0</v>
      </c>
      <c r="AV62" s="99"/>
      <c r="AW62" s="106"/>
      <c r="AX62" s="106"/>
      <c r="AY62" s="106"/>
      <c r="AZ62" s="106"/>
      <c r="BA62" s="174">
        <f t="shared" si="8"/>
        <v>0</v>
      </c>
      <c r="BB62" s="178"/>
      <c r="BC62" s="180"/>
      <c r="BD62" s="163" t="str">
        <f t="shared" si="9"/>
        <v>正确</v>
      </c>
    </row>
    <row r="63" s="6" customFormat="1" ht="33" customHeight="1" spans="1:56">
      <c r="A63" s="59">
        <f t="shared" si="1"/>
        <v>59</v>
      </c>
      <c r="B63" s="60"/>
      <c r="C63" s="47"/>
      <c r="D63" s="154"/>
      <c r="E63" s="60"/>
      <c r="F63" s="125">
        <f t="shared" si="2"/>
        <v>30</v>
      </c>
      <c r="G63" s="57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3"/>
        <v>0</v>
      </c>
      <c r="T63" s="170"/>
      <c r="U63" s="80"/>
      <c r="V63" s="167"/>
      <c r="W63" s="168"/>
      <c r="X63" s="168"/>
      <c r="Y63" s="168"/>
      <c r="Z63" s="168"/>
      <c r="AA63" s="168"/>
      <c r="AB63" s="93"/>
      <c r="AC63" s="174">
        <f t="shared" si="4"/>
        <v>0</v>
      </c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175">
        <f t="shared" si="5"/>
        <v>0</v>
      </c>
      <c r="AT63" s="174">
        <f t="shared" si="6"/>
        <v>0</v>
      </c>
      <c r="AU63" s="174">
        <f t="shared" si="7"/>
        <v>0</v>
      </c>
      <c r="AV63" s="99"/>
      <c r="AW63" s="106"/>
      <c r="AX63" s="106"/>
      <c r="AY63" s="106"/>
      <c r="AZ63" s="106"/>
      <c r="BA63" s="174">
        <f t="shared" si="8"/>
        <v>0</v>
      </c>
      <c r="BB63" s="178"/>
      <c r="BC63" s="180"/>
      <c r="BD63" s="163" t="str">
        <f t="shared" si="9"/>
        <v>正确</v>
      </c>
    </row>
    <row r="64" s="6" customFormat="1" ht="33" customHeight="1" spans="1:56">
      <c r="A64" s="59">
        <f t="shared" si="1"/>
        <v>60</v>
      </c>
      <c r="B64" s="60"/>
      <c r="C64" s="47"/>
      <c r="D64" s="154"/>
      <c r="E64" s="60"/>
      <c r="F64" s="125">
        <f t="shared" si="2"/>
        <v>30</v>
      </c>
      <c r="G64" s="57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64">
        <f t="shared" si="3"/>
        <v>0</v>
      </c>
      <c r="T64" s="170"/>
      <c r="U64" s="80"/>
      <c r="V64" s="167"/>
      <c r="W64" s="168"/>
      <c r="X64" s="168"/>
      <c r="Y64" s="168"/>
      <c r="Z64" s="168"/>
      <c r="AA64" s="168"/>
      <c r="AB64" s="93"/>
      <c r="AC64" s="174">
        <f t="shared" si="4"/>
        <v>0</v>
      </c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175">
        <f t="shared" si="5"/>
        <v>0</v>
      </c>
      <c r="AT64" s="174">
        <f t="shared" si="6"/>
        <v>0</v>
      </c>
      <c r="AU64" s="174">
        <f t="shared" si="7"/>
        <v>0</v>
      </c>
      <c r="AV64" s="99"/>
      <c r="AW64" s="106"/>
      <c r="AX64" s="106"/>
      <c r="AY64" s="106"/>
      <c r="AZ64" s="106"/>
      <c r="BA64" s="174">
        <f t="shared" si="8"/>
        <v>0</v>
      </c>
      <c r="BB64" s="178"/>
      <c r="BC64" s="180"/>
      <c r="BD64" s="163" t="str">
        <f t="shared" si="9"/>
        <v>正确</v>
      </c>
    </row>
    <row r="65" s="6" customFormat="1" ht="33" customHeight="1" spans="1:56">
      <c r="A65" s="59">
        <f t="shared" si="1"/>
        <v>61</v>
      </c>
      <c r="B65" s="60"/>
      <c r="C65" s="47"/>
      <c r="D65" s="154"/>
      <c r="E65" s="60"/>
      <c r="F65" s="125">
        <f t="shared" si="2"/>
        <v>30</v>
      </c>
      <c r="G65" s="57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3"/>
        <v>0</v>
      </c>
      <c r="T65" s="170"/>
      <c r="U65" s="80"/>
      <c r="V65" s="167"/>
      <c r="W65" s="168"/>
      <c r="X65" s="168"/>
      <c r="Y65" s="168"/>
      <c r="Z65" s="168"/>
      <c r="AA65" s="168"/>
      <c r="AB65" s="93"/>
      <c r="AC65" s="174">
        <f t="shared" si="4"/>
        <v>0</v>
      </c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175">
        <f t="shared" si="5"/>
        <v>0</v>
      </c>
      <c r="AT65" s="174">
        <f t="shared" si="6"/>
        <v>0</v>
      </c>
      <c r="AU65" s="174">
        <f t="shared" si="7"/>
        <v>0</v>
      </c>
      <c r="AV65" s="99"/>
      <c r="AW65" s="106"/>
      <c r="AX65" s="106"/>
      <c r="AY65" s="106"/>
      <c r="AZ65" s="106"/>
      <c r="BA65" s="174">
        <f t="shared" si="8"/>
        <v>0</v>
      </c>
      <c r="BB65" s="178"/>
      <c r="BC65" s="180"/>
      <c r="BD65" s="163" t="str">
        <f t="shared" si="9"/>
        <v>正确</v>
      </c>
    </row>
    <row r="66" s="6" customFormat="1" ht="33" customHeight="1" spans="1:56">
      <c r="A66" s="59">
        <f t="shared" si="1"/>
        <v>62</v>
      </c>
      <c r="B66" s="60"/>
      <c r="C66" s="47"/>
      <c r="D66" s="154"/>
      <c r="E66" s="60"/>
      <c r="F66" s="125">
        <f t="shared" si="2"/>
        <v>30</v>
      </c>
      <c r="G66" s="57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3"/>
        <v>0</v>
      </c>
      <c r="T66" s="170"/>
      <c r="U66" s="80"/>
      <c r="V66" s="167"/>
      <c r="W66" s="168"/>
      <c r="X66" s="168"/>
      <c r="Y66" s="168"/>
      <c r="Z66" s="168"/>
      <c r="AA66" s="168"/>
      <c r="AB66" s="93"/>
      <c r="AC66" s="174">
        <f t="shared" si="4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175">
        <f t="shared" si="5"/>
        <v>0</v>
      </c>
      <c r="AT66" s="174">
        <f t="shared" si="6"/>
        <v>0</v>
      </c>
      <c r="AU66" s="174">
        <f t="shared" si="7"/>
        <v>0</v>
      </c>
      <c r="AV66" s="99"/>
      <c r="AW66" s="106"/>
      <c r="AX66" s="106"/>
      <c r="AY66" s="106"/>
      <c r="AZ66" s="106"/>
      <c r="BA66" s="174">
        <f t="shared" si="8"/>
        <v>0</v>
      </c>
      <c r="BB66" s="178"/>
      <c r="BC66" s="180"/>
      <c r="BD66" s="163" t="str">
        <f t="shared" si="9"/>
        <v>正确</v>
      </c>
    </row>
    <row r="67" s="6" customFormat="1" ht="33" customHeight="1" spans="1:56">
      <c r="A67" s="59">
        <f t="shared" si="1"/>
        <v>63</v>
      </c>
      <c r="B67" s="60"/>
      <c r="C67" s="47"/>
      <c r="D67" s="154"/>
      <c r="E67" s="60"/>
      <c r="F67" s="125">
        <f t="shared" si="2"/>
        <v>30</v>
      </c>
      <c r="G67" s="57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si="3"/>
        <v>0</v>
      </c>
      <c r="T67" s="170"/>
      <c r="U67" s="80"/>
      <c r="V67" s="167"/>
      <c r="W67" s="168"/>
      <c r="X67" s="168"/>
      <c r="Y67" s="168"/>
      <c r="Z67" s="168"/>
      <c r="AA67" s="168"/>
      <c r="AB67" s="93"/>
      <c r="AC67" s="174">
        <f t="shared" si="4"/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175">
        <f t="shared" si="5"/>
        <v>0</v>
      </c>
      <c r="AT67" s="174">
        <f t="shared" si="6"/>
        <v>0</v>
      </c>
      <c r="AU67" s="174">
        <f t="shared" si="7"/>
        <v>0</v>
      </c>
      <c r="AV67" s="99"/>
      <c r="AW67" s="106"/>
      <c r="AX67" s="106"/>
      <c r="AY67" s="106"/>
      <c r="AZ67" s="106"/>
      <c r="BA67" s="174">
        <f t="shared" si="8"/>
        <v>0</v>
      </c>
      <c r="BB67" s="178"/>
      <c r="BC67" s="180"/>
      <c r="BD67" s="163" t="str">
        <f t="shared" si="9"/>
        <v>正确</v>
      </c>
    </row>
    <row r="68" s="6" customFormat="1" ht="33" customHeight="1" spans="1:56">
      <c r="A68" s="59">
        <f t="shared" si="1"/>
        <v>64</v>
      </c>
      <c r="B68" s="60"/>
      <c r="C68" s="47"/>
      <c r="D68" s="154"/>
      <c r="E68" s="60"/>
      <c r="F68" s="125">
        <f t="shared" si="2"/>
        <v>30</v>
      </c>
      <c r="G68" s="57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si="3"/>
        <v>0</v>
      </c>
      <c r="T68" s="170"/>
      <c r="U68" s="80"/>
      <c r="V68" s="167"/>
      <c r="W68" s="168"/>
      <c r="X68" s="168"/>
      <c r="Y68" s="168"/>
      <c r="Z68" s="168"/>
      <c r="AA68" s="168"/>
      <c r="AB68" s="93"/>
      <c r="AC68" s="174">
        <f t="shared" si="4"/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175">
        <f t="shared" si="5"/>
        <v>0</v>
      </c>
      <c r="AT68" s="174">
        <f t="shared" si="6"/>
        <v>0</v>
      </c>
      <c r="AU68" s="174">
        <f t="shared" si="7"/>
        <v>0</v>
      </c>
      <c r="AV68" s="99"/>
      <c r="AW68" s="106"/>
      <c r="AX68" s="106"/>
      <c r="AY68" s="106"/>
      <c r="AZ68" s="106"/>
      <c r="BA68" s="174">
        <f t="shared" si="8"/>
        <v>0</v>
      </c>
      <c r="BB68" s="178"/>
      <c r="BC68" s="180"/>
      <c r="BD68" s="163" t="str">
        <f t="shared" si="9"/>
        <v>正确</v>
      </c>
    </row>
    <row r="69" s="6" customFormat="1" ht="33" customHeight="1" spans="1:56">
      <c r="A69" s="59">
        <f t="shared" ref="A69:A132" si="10">ROW()-4</f>
        <v>65</v>
      </c>
      <c r="B69" s="60"/>
      <c r="C69" s="47"/>
      <c r="D69" s="154"/>
      <c r="E69" s="60"/>
      <c r="F69" s="125">
        <f t="shared" ref="F69:F132" si="11">IF($C$2-D69+1&lt;$E$2,$C$2-D69+1,$E$2)</f>
        <v>30</v>
      </c>
      <c r="G69" s="57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ref="S69:S132" si="12">P69+Q69-R69</f>
        <v>0</v>
      </c>
      <c r="T69" s="170"/>
      <c r="U69" s="80"/>
      <c r="V69" s="167"/>
      <c r="W69" s="168"/>
      <c r="X69" s="168"/>
      <c r="Y69" s="168"/>
      <c r="Z69" s="168"/>
      <c r="AA69" s="168"/>
      <c r="AB69" s="93"/>
      <c r="AC69" s="174">
        <f t="shared" ref="AC69:AC132" si="13">IF(G69="是",30,0)</f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175">
        <f t="shared" ref="AS69:AS132" si="14">IFERROR(U69/$E$2*2*H69+I69*2,0)</f>
        <v>0</v>
      </c>
      <c r="AT69" s="174">
        <f t="shared" ref="AT69:AT132" si="15">IFERROR(U69/$E$2*(J69+K69*0.2+L69+M69*0.5),0)</f>
        <v>0</v>
      </c>
      <c r="AU69" s="174">
        <f t="shared" ref="AU69:AU132" si="16">ROUND(SUM(V69:AP69)-SUM(AQ69:AT69),2)</f>
        <v>0</v>
      </c>
      <c r="AV69" s="99"/>
      <c r="AW69" s="106"/>
      <c r="AX69" s="106"/>
      <c r="AY69" s="106"/>
      <c r="AZ69" s="106"/>
      <c r="BA69" s="174">
        <f t="shared" ref="BA69:BA132" si="17">ROUND(AU69-SUM(AV69:AZ69),2)</f>
        <v>0</v>
      </c>
      <c r="BB69" s="178"/>
      <c r="BC69" s="180"/>
      <c r="BD69" s="163" t="str">
        <f t="shared" ref="BD69:BD132" si="18">IF(U69-SUM(V69:AB69)=0,"正确","错误")</f>
        <v>正确</v>
      </c>
    </row>
    <row r="70" s="6" customFormat="1" ht="33" customHeight="1" spans="1:56">
      <c r="A70" s="59">
        <f t="shared" si="10"/>
        <v>66</v>
      </c>
      <c r="B70" s="60"/>
      <c r="C70" s="47"/>
      <c r="D70" s="154"/>
      <c r="E70" s="60"/>
      <c r="F70" s="125">
        <f t="shared" si="11"/>
        <v>30</v>
      </c>
      <c r="G70" s="57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12"/>
        <v>0</v>
      </c>
      <c r="T70" s="170"/>
      <c r="U70" s="80"/>
      <c r="V70" s="167"/>
      <c r="W70" s="168"/>
      <c r="X70" s="168"/>
      <c r="Y70" s="168"/>
      <c r="Z70" s="168"/>
      <c r="AA70" s="168"/>
      <c r="AB70" s="93"/>
      <c r="AC70" s="174">
        <f t="shared" si="13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175">
        <f t="shared" si="14"/>
        <v>0</v>
      </c>
      <c r="AT70" s="174">
        <f t="shared" si="15"/>
        <v>0</v>
      </c>
      <c r="AU70" s="174">
        <f t="shared" si="16"/>
        <v>0</v>
      </c>
      <c r="AV70" s="99"/>
      <c r="AW70" s="106"/>
      <c r="AX70" s="106"/>
      <c r="AY70" s="106"/>
      <c r="AZ70" s="106"/>
      <c r="BA70" s="174">
        <f t="shared" si="17"/>
        <v>0</v>
      </c>
      <c r="BB70" s="178"/>
      <c r="BC70" s="180"/>
      <c r="BD70" s="163" t="str">
        <f t="shared" si="18"/>
        <v>正确</v>
      </c>
    </row>
    <row r="71" s="6" customFormat="1" ht="33" customHeight="1" spans="1:56">
      <c r="A71" s="59">
        <f t="shared" si="10"/>
        <v>67</v>
      </c>
      <c r="B71" s="60"/>
      <c r="C71" s="47"/>
      <c r="D71" s="154"/>
      <c r="E71" s="60"/>
      <c r="F71" s="125">
        <f t="shared" si="11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12"/>
        <v>0</v>
      </c>
      <c r="T71" s="170"/>
      <c r="U71" s="80"/>
      <c r="V71" s="167"/>
      <c r="W71" s="168"/>
      <c r="X71" s="168"/>
      <c r="Y71" s="168"/>
      <c r="Z71" s="168"/>
      <c r="AA71" s="168"/>
      <c r="AB71" s="93"/>
      <c r="AC71" s="174">
        <f t="shared" si="13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14"/>
        <v>0</v>
      </c>
      <c r="AT71" s="174">
        <f t="shared" si="15"/>
        <v>0</v>
      </c>
      <c r="AU71" s="174">
        <f t="shared" si="16"/>
        <v>0</v>
      </c>
      <c r="AV71" s="99"/>
      <c r="AW71" s="106"/>
      <c r="AX71" s="106"/>
      <c r="AY71" s="106"/>
      <c r="AZ71" s="106"/>
      <c r="BA71" s="174">
        <f t="shared" si="17"/>
        <v>0</v>
      </c>
      <c r="BB71" s="178"/>
      <c r="BC71" s="180"/>
      <c r="BD71" s="163" t="str">
        <f t="shared" si="18"/>
        <v>正确</v>
      </c>
    </row>
    <row r="72" s="6" customFormat="1" ht="33" customHeight="1" spans="1:56">
      <c r="A72" s="59">
        <f t="shared" si="10"/>
        <v>68</v>
      </c>
      <c r="B72" s="60"/>
      <c r="C72" s="47"/>
      <c r="D72" s="154"/>
      <c r="E72" s="60"/>
      <c r="F72" s="125">
        <f t="shared" si="11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12"/>
        <v>0</v>
      </c>
      <c r="T72" s="170"/>
      <c r="U72" s="80"/>
      <c r="V72" s="167"/>
      <c r="W72" s="168"/>
      <c r="X72" s="168"/>
      <c r="Y72" s="168"/>
      <c r="Z72" s="168"/>
      <c r="AA72" s="168"/>
      <c r="AB72" s="93"/>
      <c r="AC72" s="174">
        <f t="shared" si="13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14"/>
        <v>0</v>
      </c>
      <c r="AT72" s="174">
        <f t="shared" si="15"/>
        <v>0</v>
      </c>
      <c r="AU72" s="174">
        <f t="shared" si="16"/>
        <v>0</v>
      </c>
      <c r="AV72" s="99"/>
      <c r="AW72" s="106"/>
      <c r="AX72" s="106"/>
      <c r="AY72" s="106"/>
      <c r="AZ72" s="106"/>
      <c r="BA72" s="174">
        <f t="shared" si="17"/>
        <v>0</v>
      </c>
      <c r="BB72" s="178"/>
      <c r="BC72" s="180"/>
      <c r="BD72" s="163" t="str">
        <f t="shared" si="18"/>
        <v>正确</v>
      </c>
    </row>
    <row r="73" s="6" customFormat="1" ht="33" customHeight="1" spans="1:56">
      <c r="A73" s="59">
        <f t="shared" si="10"/>
        <v>69</v>
      </c>
      <c r="B73" s="60"/>
      <c r="C73" s="47"/>
      <c r="D73" s="154"/>
      <c r="E73" s="60"/>
      <c r="F73" s="125">
        <f t="shared" si="11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12"/>
        <v>0</v>
      </c>
      <c r="T73" s="170"/>
      <c r="U73" s="80"/>
      <c r="V73" s="167"/>
      <c r="W73" s="168"/>
      <c r="X73" s="168"/>
      <c r="Y73" s="168"/>
      <c r="Z73" s="168"/>
      <c r="AA73" s="168"/>
      <c r="AB73" s="93"/>
      <c r="AC73" s="174">
        <f t="shared" si="13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14"/>
        <v>0</v>
      </c>
      <c r="AT73" s="174">
        <f t="shared" si="15"/>
        <v>0</v>
      </c>
      <c r="AU73" s="174">
        <f t="shared" si="16"/>
        <v>0</v>
      </c>
      <c r="AV73" s="99"/>
      <c r="AW73" s="106"/>
      <c r="AX73" s="106"/>
      <c r="AY73" s="106"/>
      <c r="AZ73" s="106"/>
      <c r="BA73" s="174">
        <f t="shared" si="17"/>
        <v>0</v>
      </c>
      <c r="BB73" s="178"/>
      <c r="BC73" s="180"/>
      <c r="BD73" s="163" t="str">
        <f t="shared" si="18"/>
        <v>正确</v>
      </c>
    </row>
    <row r="74" s="6" customFormat="1" ht="33" customHeight="1" spans="1:56">
      <c r="A74" s="59">
        <f t="shared" si="10"/>
        <v>70</v>
      </c>
      <c r="B74" s="60"/>
      <c r="C74" s="47"/>
      <c r="D74" s="154"/>
      <c r="E74" s="60"/>
      <c r="F74" s="125">
        <f t="shared" si="11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12"/>
        <v>0</v>
      </c>
      <c r="T74" s="170"/>
      <c r="U74" s="80"/>
      <c r="V74" s="167"/>
      <c r="W74" s="168"/>
      <c r="X74" s="168"/>
      <c r="Y74" s="168"/>
      <c r="Z74" s="168"/>
      <c r="AA74" s="168"/>
      <c r="AB74" s="93"/>
      <c r="AC74" s="174">
        <f t="shared" si="13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14"/>
        <v>0</v>
      </c>
      <c r="AT74" s="174">
        <f t="shared" si="15"/>
        <v>0</v>
      </c>
      <c r="AU74" s="174">
        <f t="shared" si="16"/>
        <v>0</v>
      </c>
      <c r="AV74" s="99"/>
      <c r="AW74" s="106"/>
      <c r="AX74" s="106"/>
      <c r="AY74" s="106"/>
      <c r="AZ74" s="106"/>
      <c r="BA74" s="174">
        <f t="shared" si="17"/>
        <v>0</v>
      </c>
      <c r="BB74" s="178"/>
      <c r="BC74" s="180"/>
      <c r="BD74" s="163" t="str">
        <f t="shared" si="18"/>
        <v>正确</v>
      </c>
    </row>
    <row r="75" s="6" customFormat="1" ht="33" customHeight="1" spans="1:56">
      <c r="A75" s="59">
        <f t="shared" si="10"/>
        <v>71</v>
      </c>
      <c r="B75" s="60"/>
      <c r="C75" s="47"/>
      <c r="D75" s="154"/>
      <c r="E75" s="60"/>
      <c r="F75" s="125">
        <f t="shared" si="11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12"/>
        <v>0</v>
      </c>
      <c r="T75" s="170"/>
      <c r="U75" s="80"/>
      <c r="V75" s="167"/>
      <c r="W75" s="168"/>
      <c r="X75" s="168"/>
      <c r="Y75" s="168"/>
      <c r="Z75" s="168"/>
      <c r="AA75" s="168"/>
      <c r="AB75" s="93"/>
      <c r="AC75" s="174">
        <f t="shared" si="13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14"/>
        <v>0</v>
      </c>
      <c r="AT75" s="174">
        <f t="shared" si="15"/>
        <v>0</v>
      </c>
      <c r="AU75" s="174">
        <f t="shared" si="16"/>
        <v>0</v>
      </c>
      <c r="AV75" s="99"/>
      <c r="AW75" s="106"/>
      <c r="AX75" s="106"/>
      <c r="AY75" s="106"/>
      <c r="AZ75" s="106"/>
      <c r="BA75" s="174">
        <f t="shared" si="17"/>
        <v>0</v>
      </c>
      <c r="BB75" s="178"/>
      <c r="BC75" s="180"/>
      <c r="BD75" s="163" t="str">
        <f t="shared" si="18"/>
        <v>正确</v>
      </c>
    </row>
    <row r="76" s="6" customFormat="1" ht="33" customHeight="1" spans="1:56">
      <c r="A76" s="59">
        <f t="shared" si="10"/>
        <v>72</v>
      </c>
      <c r="B76" s="60"/>
      <c r="C76" s="47"/>
      <c r="D76" s="154"/>
      <c r="E76" s="60"/>
      <c r="F76" s="125">
        <f t="shared" si="11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12"/>
        <v>0</v>
      </c>
      <c r="T76" s="170"/>
      <c r="U76" s="80"/>
      <c r="V76" s="167"/>
      <c r="W76" s="168"/>
      <c r="X76" s="168"/>
      <c r="Y76" s="168"/>
      <c r="Z76" s="168"/>
      <c r="AA76" s="168"/>
      <c r="AB76" s="93"/>
      <c r="AC76" s="174">
        <f t="shared" si="13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14"/>
        <v>0</v>
      </c>
      <c r="AT76" s="174">
        <f t="shared" si="15"/>
        <v>0</v>
      </c>
      <c r="AU76" s="174">
        <f t="shared" si="16"/>
        <v>0</v>
      </c>
      <c r="AV76" s="99"/>
      <c r="AW76" s="106"/>
      <c r="AX76" s="106"/>
      <c r="AY76" s="106"/>
      <c r="AZ76" s="106"/>
      <c r="BA76" s="174">
        <f t="shared" si="17"/>
        <v>0</v>
      </c>
      <c r="BB76" s="178"/>
      <c r="BC76" s="180"/>
      <c r="BD76" s="163" t="str">
        <f t="shared" si="18"/>
        <v>正确</v>
      </c>
    </row>
    <row r="77" s="6" customFormat="1" ht="33" customHeight="1" spans="1:56">
      <c r="A77" s="59">
        <f t="shared" si="10"/>
        <v>73</v>
      </c>
      <c r="B77" s="60"/>
      <c r="C77" s="47"/>
      <c r="D77" s="154"/>
      <c r="E77" s="60"/>
      <c r="F77" s="125">
        <f t="shared" si="11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12"/>
        <v>0</v>
      </c>
      <c r="T77" s="170"/>
      <c r="U77" s="80"/>
      <c r="V77" s="167"/>
      <c r="W77" s="168"/>
      <c r="X77" s="168"/>
      <c r="Y77" s="168"/>
      <c r="Z77" s="168"/>
      <c r="AA77" s="168"/>
      <c r="AB77" s="93"/>
      <c r="AC77" s="174">
        <f t="shared" si="13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14"/>
        <v>0</v>
      </c>
      <c r="AT77" s="174">
        <f t="shared" si="15"/>
        <v>0</v>
      </c>
      <c r="AU77" s="174">
        <f t="shared" si="16"/>
        <v>0</v>
      </c>
      <c r="AV77" s="99"/>
      <c r="AW77" s="106"/>
      <c r="AX77" s="106"/>
      <c r="AY77" s="106"/>
      <c r="AZ77" s="106"/>
      <c r="BA77" s="174">
        <f t="shared" si="17"/>
        <v>0</v>
      </c>
      <c r="BB77" s="178"/>
      <c r="BC77" s="180"/>
      <c r="BD77" s="163" t="str">
        <f t="shared" si="18"/>
        <v>正确</v>
      </c>
    </row>
    <row r="78" s="6" customFormat="1" ht="33" customHeight="1" spans="1:56">
      <c r="A78" s="59">
        <f t="shared" si="10"/>
        <v>74</v>
      </c>
      <c r="B78" s="60"/>
      <c r="C78" s="47"/>
      <c r="D78" s="154"/>
      <c r="E78" s="60"/>
      <c r="F78" s="125">
        <f t="shared" si="11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12"/>
        <v>0</v>
      </c>
      <c r="T78" s="170"/>
      <c r="U78" s="80"/>
      <c r="V78" s="167"/>
      <c r="W78" s="168"/>
      <c r="X78" s="168"/>
      <c r="Y78" s="168"/>
      <c r="Z78" s="168"/>
      <c r="AA78" s="168"/>
      <c r="AB78" s="93"/>
      <c r="AC78" s="174">
        <f t="shared" si="13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14"/>
        <v>0</v>
      </c>
      <c r="AT78" s="174">
        <f t="shared" si="15"/>
        <v>0</v>
      </c>
      <c r="AU78" s="174">
        <f t="shared" si="16"/>
        <v>0</v>
      </c>
      <c r="AV78" s="99"/>
      <c r="AW78" s="106"/>
      <c r="AX78" s="106"/>
      <c r="AY78" s="106"/>
      <c r="AZ78" s="106"/>
      <c r="BA78" s="174">
        <f t="shared" si="17"/>
        <v>0</v>
      </c>
      <c r="BB78" s="178"/>
      <c r="BC78" s="180"/>
      <c r="BD78" s="163" t="str">
        <f t="shared" si="18"/>
        <v>正确</v>
      </c>
    </row>
    <row r="79" s="6" customFormat="1" ht="33" customHeight="1" spans="1:56">
      <c r="A79" s="59">
        <f t="shared" si="10"/>
        <v>75</v>
      </c>
      <c r="B79" s="60"/>
      <c r="C79" s="47"/>
      <c r="D79" s="154"/>
      <c r="E79" s="60"/>
      <c r="F79" s="125">
        <f t="shared" si="11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12"/>
        <v>0</v>
      </c>
      <c r="T79" s="170"/>
      <c r="U79" s="80"/>
      <c r="V79" s="167"/>
      <c r="W79" s="168"/>
      <c r="X79" s="168"/>
      <c r="Y79" s="168"/>
      <c r="Z79" s="168"/>
      <c r="AA79" s="168"/>
      <c r="AB79" s="93"/>
      <c r="AC79" s="174">
        <f t="shared" si="13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14"/>
        <v>0</v>
      </c>
      <c r="AT79" s="174">
        <f t="shared" si="15"/>
        <v>0</v>
      </c>
      <c r="AU79" s="174">
        <f t="shared" si="16"/>
        <v>0</v>
      </c>
      <c r="AV79" s="99"/>
      <c r="AW79" s="106"/>
      <c r="AX79" s="106"/>
      <c r="AY79" s="106"/>
      <c r="AZ79" s="106"/>
      <c r="BA79" s="174">
        <f t="shared" si="17"/>
        <v>0</v>
      </c>
      <c r="BB79" s="178"/>
      <c r="BC79" s="180"/>
      <c r="BD79" s="163" t="str">
        <f t="shared" si="18"/>
        <v>正确</v>
      </c>
    </row>
    <row r="80" s="6" customFormat="1" ht="33" customHeight="1" spans="1:56">
      <c r="A80" s="59">
        <f t="shared" si="10"/>
        <v>76</v>
      </c>
      <c r="B80" s="60"/>
      <c r="C80" s="47"/>
      <c r="D80" s="154"/>
      <c r="E80" s="60"/>
      <c r="F80" s="125">
        <f t="shared" si="11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12"/>
        <v>0</v>
      </c>
      <c r="T80" s="170"/>
      <c r="U80" s="80"/>
      <c r="V80" s="167"/>
      <c r="W80" s="168"/>
      <c r="X80" s="168"/>
      <c r="Y80" s="168"/>
      <c r="Z80" s="168"/>
      <c r="AA80" s="168"/>
      <c r="AB80" s="93"/>
      <c r="AC80" s="174">
        <f t="shared" si="13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75">
        <f t="shared" si="14"/>
        <v>0</v>
      </c>
      <c r="AT80" s="174">
        <f t="shared" si="15"/>
        <v>0</v>
      </c>
      <c r="AU80" s="174">
        <f t="shared" si="16"/>
        <v>0</v>
      </c>
      <c r="AV80" s="99"/>
      <c r="AW80" s="106"/>
      <c r="AX80" s="106"/>
      <c r="AY80" s="106"/>
      <c r="AZ80" s="106"/>
      <c r="BA80" s="174">
        <f t="shared" si="17"/>
        <v>0</v>
      </c>
      <c r="BB80" s="178"/>
      <c r="BC80" s="180"/>
      <c r="BD80" s="163" t="str">
        <f t="shared" si="18"/>
        <v>正确</v>
      </c>
    </row>
    <row r="81" s="6" customFormat="1" ht="33" customHeight="1" spans="1:56">
      <c r="A81" s="59">
        <f t="shared" si="10"/>
        <v>77</v>
      </c>
      <c r="B81" s="60"/>
      <c r="C81" s="47"/>
      <c r="D81" s="154"/>
      <c r="E81" s="60"/>
      <c r="F81" s="125">
        <f t="shared" si="11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12"/>
        <v>0</v>
      </c>
      <c r="T81" s="170"/>
      <c r="U81" s="80"/>
      <c r="V81" s="167"/>
      <c r="W81" s="168"/>
      <c r="X81" s="168"/>
      <c r="Y81" s="168"/>
      <c r="Z81" s="168"/>
      <c r="AA81" s="168"/>
      <c r="AB81" s="93"/>
      <c r="AC81" s="174">
        <f t="shared" si="13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14"/>
        <v>0</v>
      </c>
      <c r="AT81" s="174">
        <f t="shared" si="15"/>
        <v>0</v>
      </c>
      <c r="AU81" s="174">
        <f t="shared" si="16"/>
        <v>0</v>
      </c>
      <c r="AV81" s="99"/>
      <c r="AW81" s="106"/>
      <c r="AX81" s="106"/>
      <c r="AY81" s="106"/>
      <c r="AZ81" s="106"/>
      <c r="BA81" s="174">
        <f t="shared" si="17"/>
        <v>0</v>
      </c>
      <c r="BB81" s="178"/>
      <c r="BC81" s="180"/>
      <c r="BD81" s="163" t="str">
        <f t="shared" si="18"/>
        <v>正确</v>
      </c>
    </row>
    <row r="82" s="6" customFormat="1" ht="33" customHeight="1" spans="1:56">
      <c r="A82" s="59">
        <f t="shared" si="10"/>
        <v>78</v>
      </c>
      <c r="B82" s="60"/>
      <c r="C82" s="47"/>
      <c r="D82" s="154"/>
      <c r="E82" s="60"/>
      <c r="F82" s="125">
        <f t="shared" si="11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12"/>
        <v>0</v>
      </c>
      <c r="T82" s="170"/>
      <c r="U82" s="80"/>
      <c r="V82" s="167"/>
      <c r="W82" s="168"/>
      <c r="X82" s="168"/>
      <c r="Y82" s="168"/>
      <c r="Z82" s="168"/>
      <c r="AA82" s="168"/>
      <c r="AB82" s="93"/>
      <c r="AC82" s="174">
        <f t="shared" si="13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14"/>
        <v>0</v>
      </c>
      <c r="AT82" s="174">
        <f t="shared" si="15"/>
        <v>0</v>
      </c>
      <c r="AU82" s="174">
        <f t="shared" si="16"/>
        <v>0</v>
      </c>
      <c r="AV82" s="99"/>
      <c r="AW82" s="106"/>
      <c r="AX82" s="106"/>
      <c r="AY82" s="106"/>
      <c r="AZ82" s="106"/>
      <c r="BA82" s="174">
        <f t="shared" si="17"/>
        <v>0</v>
      </c>
      <c r="BB82" s="178"/>
      <c r="BC82" s="180"/>
      <c r="BD82" s="163" t="str">
        <f t="shared" si="18"/>
        <v>正确</v>
      </c>
    </row>
    <row r="83" s="6" customFormat="1" ht="33" customHeight="1" spans="1:56">
      <c r="A83" s="59">
        <f t="shared" si="10"/>
        <v>79</v>
      </c>
      <c r="B83" s="60"/>
      <c r="C83" s="47"/>
      <c r="D83" s="154"/>
      <c r="E83" s="60"/>
      <c r="F83" s="125">
        <f t="shared" si="11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12"/>
        <v>0</v>
      </c>
      <c r="T83" s="170"/>
      <c r="U83" s="80"/>
      <c r="V83" s="167"/>
      <c r="W83" s="168"/>
      <c r="X83" s="168"/>
      <c r="Y83" s="168"/>
      <c r="Z83" s="168"/>
      <c r="AA83" s="168"/>
      <c r="AB83" s="93"/>
      <c r="AC83" s="174">
        <f t="shared" si="13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14"/>
        <v>0</v>
      </c>
      <c r="AT83" s="174">
        <f t="shared" si="15"/>
        <v>0</v>
      </c>
      <c r="AU83" s="174">
        <f t="shared" si="16"/>
        <v>0</v>
      </c>
      <c r="AV83" s="99"/>
      <c r="AW83" s="106"/>
      <c r="AX83" s="106"/>
      <c r="AY83" s="106"/>
      <c r="AZ83" s="106"/>
      <c r="BA83" s="174">
        <f t="shared" si="17"/>
        <v>0</v>
      </c>
      <c r="BB83" s="178"/>
      <c r="BC83" s="180"/>
      <c r="BD83" s="163" t="str">
        <f t="shared" si="18"/>
        <v>正确</v>
      </c>
    </row>
    <row r="84" s="6" customFormat="1" ht="33" customHeight="1" spans="1:56">
      <c r="A84" s="59">
        <f t="shared" si="10"/>
        <v>80</v>
      </c>
      <c r="B84" s="60"/>
      <c r="C84" s="47"/>
      <c r="D84" s="154"/>
      <c r="E84" s="60"/>
      <c r="F84" s="125">
        <f t="shared" si="11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12"/>
        <v>0</v>
      </c>
      <c r="T84" s="170"/>
      <c r="U84" s="80"/>
      <c r="V84" s="167"/>
      <c r="W84" s="168"/>
      <c r="X84" s="168"/>
      <c r="Y84" s="168"/>
      <c r="Z84" s="168"/>
      <c r="AA84" s="168"/>
      <c r="AB84" s="93"/>
      <c r="AC84" s="174">
        <f t="shared" si="13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14"/>
        <v>0</v>
      </c>
      <c r="AT84" s="174">
        <f t="shared" si="15"/>
        <v>0</v>
      </c>
      <c r="AU84" s="174">
        <f t="shared" si="16"/>
        <v>0</v>
      </c>
      <c r="AV84" s="99"/>
      <c r="AW84" s="106"/>
      <c r="AX84" s="106"/>
      <c r="AY84" s="106"/>
      <c r="AZ84" s="106"/>
      <c r="BA84" s="174">
        <f t="shared" si="17"/>
        <v>0</v>
      </c>
      <c r="BB84" s="178"/>
      <c r="BC84" s="180"/>
      <c r="BD84" s="163" t="str">
        <f t="shared" si="18"/>
        <v>正确</v>
      </c>
    </row>
    <row r="85" s="6" customFormat="1" ht="33" customHeight="1" spans="1:56">
      <c r="A85" s="59">
        <f t="shared" si="10"/>
        <v>81</v>
      </c>
      <c r="B85" s="60"/>
      <c r="C85" s="47"/>
      <c r="D85" s="154"/>
      <c r="E85" s="60"/>
      <c r="F85" s="125">
        <f t="shared" si="11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12"/>
        <v>0</v>
      </c>
      <c r="T85" s="170"/>
      <c r="U85" s="80"/>
      <c r="V85" s="167"/>
      <c r="W85" s="168"/>
      <c r="X85" s="168"/>
      <c r="Y85" s="168"/>
      <c r="Z85" s="168"/>
      <c r="AA85" s="168"/>
      <c r="AB85" s="93"/>
      <c r="AC85" s="174">
        <f t="shared" si="13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14"/>
        <v>0</v>
      </c>
      <c r="AT85" s="174">
        <f t="shared" si="15"/>
        <v>0</v>
      </c>
      <c r="AU85" s="174">
        <f t="shared" si="16"/>
        <v>0</v>
      </c>
      <c r="AV85" s="99"/>
      <c r="AW85" s="106"/>
      <c r="AX85" s="106"/>
      <c r="AY85" s="106"/>
      <c r="AZ85" s="106"/>
      <c r="BA85" s="174">
        <f t="shared" si="17"/>
        <v>0</v>
      </c>
      <c r="BB85" s="178"/>
      <c r="BC85" s="180"/>
      <c r="BD85" s="163" t="str">
        <f t="shared" si="18"/>
        <v>正确</v>
      </c>
    </row>
    <row r="86" s="6" customFormat="1" ht="33" customHeight="1" spans="1:56">
      <c r="A86" s="59">
        <f t="shared" si="10"/>
        <v>82</v>
      </c>
      <c r="B86" s="60"/>
      <c r="C86" s="47"/>
      <c r="D86" s="154"/>
      <c r="E86" s="60"/>
      <c r="F86" s="125">
        <f t="shared" si="11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12"/>
        <v>0</v>
      </c>
      <c r="T86" s="170"/>
      <c r="U86" s="80"/>
      <c r="V86" s="167"/>
      <c r="W86" s="168"/>
      <c r="X86" s="168"/>
      <c r="Y86" s="168"/>
      <c r="Z86" s="168"/>
      <c r="AA86" s="168"/>
      <c r="AB86" s="93"/>
      <c r="AC86" s="174">
        <f t="shared" si="13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14"/>
        <v>0</v>
      </c>
      <c r="AT86" s="174">
        <f t="shared" si="15"/>
        <v>0</v>
      </c>
      <c r="AU86" s="174">
        <f t="shared" si="16"/>
        <v>0</v>
      </c>
      <c r="AV86" s="99"/>
      <c r="AW86" s="106"/>
      <c r="AX86" s="106"/>
      <c r="AY86" s="106"/>
      <c r="AZ86" s="106"/>
      <c r="BA86" s="174">
        <f t="shared" si="17"/>
        <v>0</v>
      </c>
      <c r="BB86" s="178"/>
      <c r="BC86" s="180"/>
      <c r="BD86" s="163" t="str">
        <f t="shared" si="18"/>
        <v>正确</v>
      </c>
    </row>
    <row r="87" s="6" customFormat="1" ht="33" customHeight="1" spans="1:56">
      <c r="A87" s="59">
        <f t="shared" si="10"/>
        <v>83</v>
      </c>
      <c r="B87" s="60"/>
      <c r="C87" s="47"/>
      <c r="D87" s="154"/>
      <c r="E87" s="60"/>
      <c r="F87" s="125">
        <f t="shared" si="11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12"/>
        <v>0</v>
      </c>
      <c r="T87" s="170"/>
      <c r="U87" s="80"/>
      <c r="V87" s="167"/>
      <c r="W87" s="168"/>
      <c r="X87" s="168"/>
      <c r="Y87" s="168"/>
      <c r="Z87" s="168"/>
      <c r="AA87" s="168"/>
      <c r="AB87" s="93"/>
      <c r="AC87" s="174">
        <f t="shared" si="13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175">
        <f t="shared" si="14"/>
        <v>0</v>
      </c>
      <c r="AT87" s="174">
        <f t="shared" si="15"/>
        <v>0</v>
      </c>
      <c r="AU87" s="174">
        <f t="shared" si="16"/>
        <v>0</v>
      </c>
      <c r="AV87" s="99"/>
      <c r="AW87" s="106"/>
      <c r="AX87" s="106"/>
      <c r="AY87" s="106"/>
      <c r="AZ87" s="106"/>
      <c r="BA87" s="174">
        <f t="shared" si="17"/>
        <v>0</v>
      </c>
      <c r="BB87" s="178"/>
      <c r="BC87" s="180"/>
      <c r="BD87" s="163" t="str">
        <f t="shared" si="18"/>
        <v>正确</v>
      </c>
    </row>
    <row r="88" s="6" customFormat="1" ht="33" customHeight="1" spans="1:56">
      <c r="A88" s="59">
        <f t="shared" si="10"/>
        <v>84</v>
      </c>
      <c r="B88" s="60"/>
      <c r="C88" s="47"/>
      <c r="D88" s="154"/>
      <c r="E88" s="60"/>
      <c r="F88" s="125">
        <f t="shared" si="11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12"/>
        <v>0</v>
      </c>
      <c r="T88" s="170"/>
      <c r="U88" s="80"/>
      <c r="V88" s="167"/>
      <c r="W88" s="168"/>
      <c r="X88" s="168"/>
      <c r="Y88" s="168"/>
      <c r="Z88" s="168"/>
      <c r="AA88" s="168"/>
      <c r="AB88" s="93"/>
      <c r="AC88" s="174">
        <f t="shared" si="13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14"/>
        <v>0</v>
      </c>
      <c r="AT88" s="174">
        <f t="shared" si="15"/>
        <v>0</v>
      </c>
      <c r="AU88" s="174">
        <f t="shared" si="16"/>
        <v>0</v>
      </c>
      <c r="AV88" s="99"/>
      <c r="AW88" s="106"/>
      <c r="AX88" s="106"/>
      <c r="AY88" s="106"/>
      <c r="AZ88" s="106"/>
      <c r="BA88" s="174">
        <f t="shared" si="17"/>
        <v>0</v>
      </c>
      <c r="BB88" s="178"/>
      <c r="BC88" s="180"/>
      <c r="BD88" s="163" t="str">
        <f t="shared" si="18"/>
        <v>正确</v>
      </c>
    </row>
    <row r="89" s="6" customFormat="1" ht="33" customHeight="1" spans="1:56">
      <c r="A89" s="59">
        <f t="shared" si="10"/>
        <v>85</v>
      </c>
      <c r="B89" s="60"/>
      <c r="C89" s="47"/>
      <c r="D89" s="154"/>
      <c r="E89" s="60"/>
      <c r="F89" s="125">
        <f t="shared" si="11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12"/>
        <v>0</v>
      </c>
      <c r="T89" s="170"/>
      <c r="U89" s="80"/>
      <c r="V89" s="167"/>
      <c r="W89" s="168"/>
      <c r="X89" s="168"/>
      <c r="Y89" s="168"/>
      <c r="Z89" s="168"/>
      <c r="AA89" s="168"/>
      <c r="AB89" s="93"/>
      <c r="AC89" s="174">
        <f t="shared" si="13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14"/>
        <v>0</v>
      </c>
      <c r="AT89" s="174">
        <f t="shared" si="15"/>
        <v>0</v>
      </c>
      <c r="AU89" s="174">
        <f t="shared" si="16"/>
        <v>0</v>
      </c>
      <c r="AV89" s="99"/>
      <c r="AW89" s="106"/>
      <c r="AX89" s="106"/>
      <c r="AY89" s="106"/>
      <c r="AZ89" s="106"/>
      <c r="BA89" s="174">
        <f t="shared" si="17"/>
        <v>0</v>
      </c>
      <c r="BB89" s="178"/>
      <c r="BC89" s="180"/>
      <c r="BD89" s="163" t="str">
        <f t="shared" si="18"/>
        <v>正确</v>
      </c>
    </row>
    <row r="90" s="6" customFormat="1" ht="33" customHeight="1" spans="1:56">
      <c r="A90" s="59">
        <f t="shared" si="10"/>
        <v>86</v>
      </c>
      <c r="B90" s="60"/>
      <c r="C90" s="47"/>
      <c r="D90" s="154"/>
      <c r="E90" s="60"/>
      <c r="F90" s="125">
        <f t="shared" si="11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12"/>
        <v>0</v>
      </c>
      <c r="T90" s="170"/>
      <c r="U90" s="80"/>
      <c r="V90" s="167"/>
      <c r="W90" s="168"/>
      <c r="X90" s="168"/>
      <c r="Y90" s="168"/>
      <c r="Z90" s="168"/>
      <c r="AA90" s="168"/>
      <c r="AB90" s="93"/>
      <c r="AC90" s="174">
        <f t="shared" si="13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14"/>
        <v>0</v>
      </c>
      <c r="AT90" s="174">
        <f t="shared" si="15"/>
        <v>0</v>
      </c>
      <c r="AU90" s="174">
        <f t="shared" si="16"/>
        <v>0</v>
      </c>
      <c r="AV90" s="99"/>
      <c r="AW90" s="106"/>
      <c r="AX90" s="106"/>
      <c r="AY90" s="106"/>
      <c r="AZ90" s="106"/>
      <c r="BA90" s="174">
        <f t="shared" si="17"/>
        <v>0</v>
      </c>
      <c r="BB90" s="178"/>
      <c r="BC90" s="180"/>
      <c r="BD90" s="163" t="str">
        <f t="shared" si="18"/>
        <v>正确</v>
      </c>
    </row>
    <row r="91" s="6" customFormat="1" ht="33" customHeight="1" spans="1:56">
      <c r="A91" s="59">
        <f t="shared" si="10"/>
        <v>87</v>
      </c>
      <c r="B91" s="60"/>
      <c r="C91" s="47"/>
      <c r="D91" s="154"/>
      <c r="E91" s="60"/>
      <c r="F91" s="125">
        <f t="shared" si="11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12"/>
        <v>0</v>
      </c>
      <c r="T91" s="170"/>
      <c r="U91" s="80"/>
      <c r="V91" s="167"/>
      <c r="W91" s="168"/>
      <c r="X91" s="168"/>
      <c r="Y91" s="168"/>
      <c r="Z91" s="168"/>
      <c r="AA91" s="168"/>
      <c r="AB91" s="93"/>
      <c r="AC91" s="174">
        <f t="shared" si="13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14"/>
        <v>0</v>
      </c>
      <c r="AT91" s="174">
        <f t="shared" si="15"/>
        <v>0</v>
      </c>
      <c r="AU91" s="174">
        <f t="shared" si="16"/>
        <v>0</v>
      </c>
      <c r="AV91" s="99"/>
      <c r="AW91" s="106"/>
      <c r="AX91" s="106"/>
      <c r="AY91" s="106"/>
      <c r="AZ91" s="106"/>
      <c r="BA91" s="174">
        <f t="shared" si="17"/>
        <v>0</v>
      </c>
      <c r="BB91" s="178"/>
      <c r="BC91" s="180"/>
      <c r="BD91" s="163" t="str">
        <f t="shared" si="18"/>
        <v>正确</v>
      </c>
    </row>
    <row r="92" s="6" customFormat="1" ht="33" customHeight="1" spans="1:56">
      <c r="A92" s="59">
        <f t="shared" si="10"/>
        <v>88</v>
      </c>
      <c r="B92" s="60"/>
      <c r="C92" s="47"/>
      <c r="D92" s="154"/>
      <c r="E92" s="60"/>
      <c r="F92" s="125">
        <f t="shared" si="11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12"/>
        <v>0</v>
      </c>
      <c r="T92" s="170"/>
      <c r="U92" s="80"/>
      <c r="V92" s="167"/>
      <c r="W92" s="168"/>
      <c r="X92" s="168"/>
      <c r="Y92" s="168"/>
      <c r="Z92" s="168"/>
      <c r="AA92" s="168"/>
      <c r="AB92" s="93"/>
      <c r="AC92" s="174">
        <f t="shared" si="13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14"/>
        <v>0</v>
      </c>
      <c r="AT92" s="174">
        <f t="shared" si="15"/>
        <v>0</v>
      </c>
      <c r="AU92" s="174">
        <f t="shared" si="16"/>
        <v>0</v>
      </c>
      <c r="AV92" s="99"/>
      <c r="AW92" s="106"/>
      <c r="AX92" s="106"/>
      <c r="AY92" s="106"/>
      <c r="AZ92" s="106"/>
      <c r="BA92" s="174">
        <f t="shared" si="17"/>
        <v>0</v>
      </c>
      <c r="BB92" s="178"/>
      <c r="BC92" s="180"/>
      <c r="BD92" s="163" t="str">
        <f t="shared" si="18"/>
        <v>正确</v>
      </c>
    </row>
    <row r="93" s="6" customFormat="1" ht="33" customHeight="1" spans="1:56">
      <c r="A93" s="59">
        <f t="shared" si="10"/>
        <v>89</v>
      </c>
      <c r="B93" s="60"/>
      <c r="C93" s="47"/>
      <c r="D93" s="154"/>
      <c r="E93" s="60"/>
      <c r="F93" s="125">
        <f t="shared" si="11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12"/>
        <v>0</v>
      </c>
      <c r="T93" s="170"/>
      <c r="U93" s="80"/>
      <c r="V93" s="167"/>
      <c r="W93" s="168"/>
      <c r="X93" s="168"/>
      <c r="Y93" s="168"/>
      <c r="Z93" s="168"/>
      <c r="AA93" s="168"/>
      <c r="AB93" s="93"/>
      <c r="AC93" s="174">
        <f t="shared" si="13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14"/>
        <v>0</v>
      </c>
      <c r="AT93" s="174">
        <f t="shared" si="15"/>
        <v>0</v>
      </c>
      <c r="AU93" s="174">
        <f t="shared" si="16"/>
        <v>0</v>
      </c>
      <c r="AV93" s="99"/>
      <c r="AW93" s="106"/>
      <c r="AX93" s="106"/>
      <c r="AY93" s="106"/>
      <c r="AZ93" s="106"/>
      <c r="BA93" s="174">
        <f t="shared" si="17"/>
        <v>0</v>
      </c>
      <c r="BB93" s="178"/>
      <c r="BC93" s="180"/>
      <c r="BD93" s="163" t="str">
        <f t="shared" si="18"/>
        <v>正确</v>
      </c>
    </row>
    <row r="94" s="6" customFormat="1" ht="33" customHeight="1" spans="1:56">
      <c r="A94" s="59">
        <f t="shared" si="10"/>
        <v>90</v>
      </c>
      <c r="B94" s="60"/>
      <c r="C94" s="47"/>
      <c r="D94" s="154"/>
      <c r="E94" s="60"/>
      <c r="F94" s="125">
        <f t="shared" si="11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12"/>
        <v>0</v>
      </c>
      <c r="T94" s="170"/>
      <c r="U94" s="80"/>
      <c r="V94" s="167"/>
      <c r="W94" s="168"/>
      <c r="X94" s="168"/>
      <c r="Y94" s="168"/>
      <c r="Z94" s="168"/>
      <c r="AA94" s="168"/>
      <c r="AB94" s="93"/>
      <c r="AC94" s="174">
        <f t="shared" si="13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14"/>
        <v>0</v>
      </c>
      <c r="AT94" s="174">
        <f t="shared" si="15"/>
        <v>0</v>
      </c>
      <c r="AU94" s="174">
        <f t="shared" si="16"/>
        <v>0</v>
      </c>
      <c r="AV94" s="99"/>
      <c r="AW94" s="106"/>
      <c r="AX94" s="106"/>
      <c r="AY94" s="106"/>
      <c r="AZ94" s="106"/>
      <c r="BA94" s="174">
        <f t="shared" si="17"/>
        <v>0</v>
      </c>
      <c r="BB94" s="178"/>
      <c r="BC94" s="180"/>
      <c r="BD94" s="163" t="str">
        <f t="shared" si="18"/>
        <v>正确</v>
      </c>
    </row>
    <row r="95" s="6" customFormat="1" ht="33" customHeight="1" spans="1:56">
      <c r="A95" s="59">
        <f t="shared" si="10"/>
        <v>91</v>
      </c>
      <c r="B95" s="60"/>
      <c r="C95" s="47"/>
      <c r="D95" s="154"/>
      <c r="E95" s="60"/>
      <c r="F95" s="125">
        <f t="shared" si="11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12"/>
        <v>0</v>
      </c>
      <c r="T95" s="170"/>
      <c r="U95" s="80"/>
      <c r="V95" s="167"/>
      <c r="W95" s="168"/>
      <c r="X95" s="168"/>
      <c r="Y95" s="168"/>
      <c r="Z95" s="168"/>
      <c r="AA95" s="168"/>
      <c r="AB95" s="93"/>
      <c r="AC95" s="174">
        <f t="shared" si="13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14"/>
        <v>0</v>
      </c>
      <c r="AT95" s="174">
        <f t="shared" si="15"/>
        <v>0</v>
      </c>
      <c r="AU95" s="174">
        <f t="shared" si="16"/>
        <v>0</v>
      </c>
      <c r="AV95" s="99"/>
      <c r="AW95" s="106"/>
      <c r="AX95" s="106"/>
      <c r="AY95" s="106"/>
      <c r="AZ95" s="106"/>
      <c r="BA95" s="174">
        <f t="shared" si="17"/>
        <v>0</v>
      </c>
      <c r="BB95" s="178"/>
      <c r="BC95" s="180"/>
      <c r="BD95" s="163" t="str">
        <f t="shared" si="18"/>
        <v>正确</v>
      </c>
    </row>
    <row r="96" s="6" customFormat="1" ht="33" customHeight="1" spans="1:56">
      <c r="A96" s="59">
        <f t="shared" si="10"/>
        <v>92</v>
      </c>
      <c r="B96" s="60"/>
      <c r="C96" s="47"/>
      <c r="D96" s="154"/>
      <c r="E96" s="60"/>
      <c r="F96" s="125">
        <f t="shared" si="11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12"/>
        <v>0</v>
      </c>
      <c r="T96" s="170"/>
      <c r="U96" s="80"/>
      <c r="V96" s="167"/>
      <c r="W96" s="168"/>
      <c r="X96" s="168"/>
      <c r="Y96" s="168"/>
      <c r="Z96" s="168"/>
      <c r="AA96" s="168"/>
      <c r="AB96" s="93"/>
      <c r="AC96" s="174">
        <f t="shared" si="13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14"/>
        <v>0</v>
      </c>
      <c r="AT96" s="174">
        <f t="shared" si="15"/>
        <v>0</v>
      </c>
      <c r="AU96" s="174">
        <f t="shared" si="16"/>
        <v>0</v>
      </c>
      <c r="AV96" s="99"/>
      <c r="AW96" s="106"/>
      <c r="AX96" s="106"/>
      <c r="AY96" s="106"/>
      <c r="AZ96" s="106"/>
      <c r="BA96" s="174">
        <f t="shared" si="17"/>
        <v>0</v>
      </c>
      <c r="BB96" s="178"/>
      <c r="BC96" s="180"/>
      <c r="BD96" s="163" t="str">
        <f t="shared" si="18"/>
        <v>正确</v>
      </c>
    </row>
    <row r="97" s="6" customFormat="1" ht="33" customHeight="1" spans="1:56">
      <c r="A97" s="59">
        <f t="shared" si="10"/>
        <v>93</v>
      </c>
      <c r="B97" s="60"/>
      <c r="C97" s="47"/>
      <c r="D97" s="154"/>
      <c r="E97" s="60"/>
      <c r="F97" s="125">
        <f t="shared" si="11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12"/>
        <v>0</v>
      </c>
      <c r="T97" s="170"/>
      <c r="U97" s="80"/>
      <c r="V97" s="167"/>
      <c r="W97" s="168"/>
      <c r="X97" s="168"/>
      <c r="Y97" s="168"/>
      <c r="Z97" s="168"/>
      <c r="AA97" s="168"/>
      <c r="AB97" s="93"/>
      <c r="AC97" s="174">
        <f t="shared" si="13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14"/>
        <v>0</v>
      </c>
      <c r="AT97" s="174">
        <f t="shared" si="15"/>
        <v>0</v>
      </c>
      <c r="AU97" s="174">
        <f t="shared" si="16"/>
        <v>0</v>
      </c>
      <c r="AV97" s="99"/>
      <c r="AW97" s="106"/>
      <c r="AX97" s="106"/>
      <c r="AY97" s="106"/>
      <c r="AZ97" s="106"/>
      <c r="BA97" s="174">
        <f t="shared" si="17"/>
        <v>0</v>
      </c>
      <c r="BB97" s="178"/>
      <c r="BC97" s="180"/>
      <c r="BD97" s="163" t="str">
        <f t="shared" si="18"/>
        <v>正确</v>
      </c>
    </row>
    <row r="98" s="6" customFormat="1" ht="33" customHeight="1" spans="1:56">
      <c r="A98" s="59">
        <f t="shared" si="10"/>
        <v>94</v>
      </c>
      <c r="B98" s="60"/>
      <c r="C98" s="47"/>
      <c r="D98" s="154"/>
      <c r="E98" s="60"/>
      <c r="F98" s="125">
        <f t="shared" si="11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12"/>
        <v>0</v>
      </c>
      <c r="T98" s="170"/>
      <c r="U98" s="80"/>
      <c r="V98" s="167"/>
      <c r="W98" s="168"/>
      <c r="X98" s="168"/>
      <c r="Y98" s="168"/>
      <c r="Z98" s="168"/>
      <c r="AA98" s="168"/>
      <c r="AB98" s="93"/>
      <c r="AC98" s="174">
        <f t="shared" si="13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14"/>
        <v>0</v>
      </c>
      <c r="AT98" s="174">
        <f t="shared" si="15"/>
        <v>0</v>
      </c>
      <c r="AU98" s="174">
        <f t="shared" si="16"/>
        <v>0</v>
      </c>
      <c r="AV98" s="99"/>
      <c r="AW98" s="106"/>
      <c r="AX98" s="106"/>
      <c r="AY98" s="106"/>
      <c r="AZ98" s="106"/>
      <c r="BA98" s="174">
        <f t="shared" si="17"/>
        <v>0</v>
      </c>
      <c r="BB98" s="178"/>
      <c r="BC98" s="180"/>
      <c r="BD98" s="163" t="str">
        <f t="shared" si="18"/>
        <v>正确</v>
      </c>
    </row>
    <row r="99" s="6" customFormat="1" ht="33" customHeight="1" spans="1:56">
      <c r="A99" s="59">
        <f t="shared" si="10"/>
        <v>95</v>
      </c>
      <c r="B99" s="60"/>
      <c r="C99" s="47"/>
      <c r="D99" s="154"/>
      <c r="E99" s="60"/>
      <c r="F99" s="125">
        <f t="shared" si="11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12"/>
        <v>0</v>
      </c>
      <c r="T99" s="170"/>
      <c r="U99" s="80"/>
      <c r="V99" s="167"/>
      <c r="W99" s="168"/>
      <c r="X99" s="168"/>
      <c r="Y99" s="168"/>
      <c r="Z99" s="168"/>
      <c r="AA99" s="168"/>
      <c r="AB99" s="93"/>
      <c r="AC99" s="174">
        <f t="shared" si="13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14"/>
        <v>0</v>
      </c>
      <c r="AT99" s="174">
        <f t="shared" si="15"/>
        <v>0</v>
      </c>
      <c r="AU99" s="174">
        <f t="shared" si="16"/>
        <v>0</v>
      </c>
      <c r="AV99" s="99"/>
      <c r="AW99" s="106"/>
      <c r="AX99" s="106"/>
      <c r="AY99" s="106"/>
      <c r="AZ99" s="106"/>
      <c r="BA99" s="174">
        <f t="shared" si="17"/>
        <v>0</v>
      </c>
      <c r="BB99" s="178"/>
      <c r="BC99" s="180"/>
      <c r="BD99" s="163" t="str">
        <f t="shared" si="18"/>
        <v>正确</v>
      </c>
    </row>
    <row r="100" s="6" customFormat="1" ht="33" customHeight="1" spans="1:56">
      <c r="A100" s="59">
        <f t="shared" si="10"/>
        <v>96</v>
      </c>
      <c r="B100" s="60"/>
      <c r="C100" s="47"/>
      <c r="D100" s="154"/>
      <c r="E100" s="60"/>
      <c r="F100" s="125">
        <f t="shared" si="11"/>
        <v>30</v>
      </c>
      <c r="G100" s="57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64">
        <f t="shared" si="12"/>
        <v>0</v>
      </c>
      <c r="T100" s="170"/>
      <c r="U100" s="80"/>
      <c r="V100" s="167"/>
      <c r="W100" s="168"/>
      <c r="X100" s="168"/>
      <c r="Y100" s="168"/>
      <c r="Z100" s="168"/>
      <c r="AA100" s="168"/>
      <c r="AB100" s="93"/>
      <c r="AC100" s="174">
        <f t="shared" si="13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14"/>
        <v>0</v>
      </c>
      <c r="AT100" s="174">
        <f t="shared" si="15"/>
        <v>0</v>
      </c>
      <c r="AU100" s="174">
        <f t="shared" si="16"/>
        <v>0</v>
      </c>
      <c r="AV100" s="99"/>
      <c r="AW100" s="106"/>
      <c r="AX100" s="106"/>
      <c r="AY100" s="106"/>
      <c r="AZ100" s="106"/>
      <c r="BA100" s="174">
        <f t="shared" si="17"/>
        <v>0</v>
      </c>
      <c r="BB100" s="178"/>
      <c r="BC100" s="180"/>
      <c r="BD100" s="163" t="str">
        <f t="shared" si="18"/>
        <v>正确</v>
      </c>
    </row>
    <row r="101" s="6" customFormat="1" ht="33" customHeight="1" spans="1:56">
      <c r="A101" s="59">
        <f t="shared" si="10"/>
        <v>97</v>
      </c>
      <c r="B101" s="60"/>
      <c r="C101" s="47"/>
      <c r="D101" s="154"/>
      <c r="E101" s="60"/>
      <c r="F101" s="125">
        <f t="shared" si="11"/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si="12"/>
        <v>0</v>
      </c>
      <c r="T101" s="170"/>
      <c r="U101" s="80"/>
      <c r="V101" s="167"/>
      <c r="W101" s="168"/>
      <c r="X101" s="168"/>
      <c r="Y101" s="168"/>
      <c r="Z101" s="168"/>
      <c r="AA101" s="168"/>
      <c r="AB101" s="93"/>
      <c r="AC101" s="174">
        <f t="shared" si="13"/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175">
        <f t="shared" si="14"/>
        <v>0</v>
      </c>
      <c r="AT101" s="174">
        <f t="shared" si="15"/>
        <v>0</v>
      </c>
      <c r="AU101" s="174">
        <f t="shared" si="16"/>
        <v>0</v>
      </c>
      <c r="AV101" s="99"/>
      <c r="AW101" s="106"/>
      <c r="AX101" s="106"/>
      <c r="AY101" s="106"/>
      <c r="AZ101" s="106"/>
      <c r="BA101" s="174">
        <f t="shared" si="17"/>
        <v>0</v>
      </c>
      <c r="BB101" s="178"/>
      <c r="BC101" s="180"/>
      <c r="BD101" s="163" t="str">
        <f t="shared" si="18"/>
        <v>正确</v>
      </c>
    </row>
    <row r="102" s="6" customFormat="1" ht="33" customHeight="1" spans="1:56">
      <c r="A102" s="59">
        <f t="shared" si="10"/>
        <v>98</v>
      </c>
      <c r="B102" s="60"/>
      <c r="C102" s="47"/>
      <c r="D102" s="154"/>
      <c r="E102" s="60"/>
      <c r="F102" s="125">
        <f t="shared" si="11"/>
        <v>30</v>
      </c>
      <c r="G102" s="57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64">
        <f t="shared" si="12"/>
        <v>0</v>
      </c>
      <c r="T102" s="170"/>
      <c r="U102" s="80"/>
      <c r="V102" s="167"/>
      <c r="W102" s="168"/>
      <c r="X102" s="168"/>
      <c r="Y102" s="168"/>
      <c r="Z102" s="168"/>
      <c r="AA102" s="168"/>
      <c r="AB102" s="93"/>
      <c r="AC102" s="174">
        <f t="shared" si="13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14"/>
        <v>0</v>
      </c>
      <c r="AT102" s="174">
        <f t="shared" si="15"/>
        <v>0</v>
      </c>
      <c r="AU102" s="174">
        <f t="shared" si="16"/>
        <v>0</v>
      </c>
      <c r="AV102" s="99"/>
      <c r="AW102" s="106"/>
      <c r="AX102" s="106"/>
      <c r="AY102" s="106"/>
      <c r="AZ102" s="106"/>
      <c r="BA102" s="174">
        <f t="shared" si="17"/>
        <v>0</v>
      </c>
      <c r="BB102" s="178"/>
      <c r="BC102" s="180"/>
      <c r="BD102" s="163" t="str">
        <f t="shared" si="18"/>
        <v>正确</v>
      </c>
    </row>
    <row r="103" s="6" customFormat="1" ht="33" customHeight="1" spans="1:56">
      <c r="A103" s="59">
        <f t="shared" si="10"/>
        <v>99</v>
      </c>
      <c r="B103" s="60"/>
      <c r="C103" s="47"/>
      <c r="D103" s="154"/>
      <c r="E103" s="60"/>
      <c r="F103" s="125">
        <f t="shared" si="11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12"/>
        <v>0</v>
      </c>
      <c r="T103" s="170"/>
      <c r="U103" s="80"/>
      <c r="V103" s="167"/>
      <c r="W103" s="168"/>
      <c r="X103" s="168"/>
      <c r="Y103" s="168"/>
      <c r="Z103" s="168"/>
      <c r="AA103" s="168"/>
      <c r="AB103" s="93"/>
      <c r="AC103" s="174">
        <f t="shared" si="13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14"/>
        <v>0</v>
      </c>
      <c r="AT103" s="174">
        <f t="shared" si="15"/>
        <v>0</v>
      </c>
      <c r="AU103" s="174">
        <f t="shared" si="16"/>
        <v>0</v>
      </c>
      <c r="AV103" s="99"/>
      <c r="AW103" s="106"/>
      <c r="AX103" s="106"/>
      <c r="AY103" s="106"/>
      <c r="AZ103" s="106"/>
      <c r="BA103" s="174">
        <f t="shared" si="17"/>
        <v>0</v>
      </c>
      <c r="BB103" s="178"/>
      <c r="BC103" s="180"/>
      <c r="BD103" s="163" t="str">
        <f t="shared" si="18"/>
        <v>正确</v>
      </c>
    </row>
    <row r="104" s="6" customFormat="1" ht="33" customHeight="1" spans="1:56">
      <c r="A104" s="59">
        <f t="shared" si="10"/>
        <v>100</v>
      </c>
      <c r="B104" s="60"/>
      <c r="C104" s="47"/>
      <c r="D104" s="154"/>
      <c r="E104" s="60"/>
      <c r="F104" s="125">
        <f t="shared" si="11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12"/>
        <v>0</v>
      </c>
      <c r="T104" s="170"/>
      <c r="U104" s="80"/>
      <c r="V104" s="167"/>
      <c r="W104" s="168"/>
      <c r="X104" s="168"/>
      <c r="Y104" s="168"/>
      <c r="Z104" s="168"/>
      <c r="AA104" s="168"/>
      <c r="AB104" s="93"/>
      <c r="AC104" s="174">
        <f t="shared" si="13"/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14"/>
        <v>0</v>
      </c>
      <c r="AT104" s="174">
        <f t="shared" si="15"/>
        <v>0</v>
      </c>
      <c r="AU104" s="174">
        <f t="shared" si="16"/>
        <v>0</v>
      </c>
      <c r="AV104" s="99"/>
      <c r="AW104" s="106"/>
      <c r="AX104" s="106"/>
      <c r="AY104" s="106"/>
      <c r="AZ104" s="106"/>
      <c r="BA104" s="174">
        <f t="shared" si="17"/>
        <v>0</v>
      </c>
      <c r="BB104" s="178"/>
      <c r="BC104" s="180"/>
      <c r="BD104" s="163" t="str">
        <f t="shared" si="18"/>
        <v>正确</v>
      </c>
    </row>
    <row r="105" s="6" customFormat="1" ht="33" customHeight="1" spans="1:56">
      <c r="A105" s="59">
        <f t="shared" si="10"/>
        <v>101</v>
      </c>
      <c r="B105" s="60"/>
      <c r="C105" s="47"/>
      <c r="D105" s="154"/>
      <c r="E105" s="60"/>
      <c r="F105" s="125">
        <f t="shared" si="11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12"/>
        <v>0</v>
      </c>
      <c r="T105" s="170"/>
      <c r="U105" s="80"/>
      <c r="V105" s="167"/>
      <c r="W105" s="168"/>
      <c r="X105" s="168"/>
      <c r="Y105" s="168"/>
      <c r="Z105" s="168"/>
      <c r="AA105" s="168"/>
      <c r="AB105" s="93"/>
      <c r="AC105" s="174">
        <f t="shared" si="13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175">
        <f t="shared" si="14"/>
        <v>0</v>
      </c>
      <c r="AT105" s="174">
        <f t="shared" si="15"/>
        <v>0</v>
      </c>
      <c r="AU105" s="174">
        <f t="shared" si="16"/>
        <v>0</v>
      </c>
      <c r="AV105" s="99"/>
      <c r="AW105" s="106"/>
      <c r="AX105" s="106"/>
      <c r="AY105" s="106"/>
      <c r="AZ105" s="106"/>
      <c r="BA105" s="174">
        <f t="shared" si="17"/>
        <v>0</v>
      </c>
      <c r="BB105" s="178"/>
      <c r="BC105" s="180"/>
      <c r="BD105" s="163" t="str">
        <f t="shared" si="18"/>
        <v>正确</v>
      </c>
    </row>
    <row r="106" s="6" customFormat="1" ht="33" customHeight="1" spans="1:56">
      <c r="A106" s="59">
        <f t="shared" si="10"/>
        <v>102</v>
      </c>
      <c r="B106" s="60"/>
      <c r="C106" s="47"/>
      <c r="D106" s="154"/>
      <c r="E106" s="60"/>
      <c r="F106" s="125">
        <f t="shared" si="11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12"/>
        <v>0</v>
      </c>
      <c r="T106" s="170"/>
      <c r="U106" s="80"/>
      <c r="V106" s="167"/>
      <c r="W106" s="168"/>
      <c r="X106" s="168"/>
      <c r="Y106" s="168"/>
      <c r="Z106" s="168"/>
      <c r="AA106" s="168"/>
      <c r="AB106" s="93"/>
      <c r="AC106" s="174">
        <f t="shared" si="13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14"/>
        <v>0</v>
      </c>
      <c r="AT106" s="174">
        <f t="shared" si="15"/>
        <v>0</v>
      </c>
      <c r="AU106" s="174">
        <f t="shared" si="16"/>
        <v>0</v>
      </c>
      <c r="AV106" s="99"/>
      <c r="AW106" s="106"/>
      <c r="AX106" s="106"/>
      <c r="AY106" s="106"/>
      <c r="AZ106" s="106"/>
      <c r="BA106" s="174">
        <f t="shared" si="17"/>
        <v>0</v>
      </c>
      <c r="BB106" s="178"/>
      <c r="BC106" s="180"/>
      <c r="BD106" s="163" t="str">
        <f t="shared" si="18"/>
        <v>正确</v>
      </c>
    </row>
    <row r="107" s="6" customFormat="1" ht="33" customHeight="1" spans="1:56">
      <c r="A107" s="59">
        <f t="shared" si="10"/>
        <v>103</v>
      </c>
      <c r="B107" s="60"/>
      <c r="C107" s="47"/>
      <c r="D107" s="154"/>
      <c r="E107" s="60"/>
      <c r="F107" s="125">
        <f t="shared" si="11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12"/>
        <v>0</v>
      </c>
      <c r="T107" s="170"/>
      <c r="U107" s="80"/>
      <c r="V107" s="167"/>
      <c r="W107" s="168"/>
      <c r="X107" s="168"/>
      <c r="Y107" s="168"/>
      <c r="Z107" s="168"/>
      <c r="AA107" s="168"/>
      <c r="AB107" s="93"/>
      <c r="AC107" s="174">
        <f t="shared" si="13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14"/>
        <v>0</v>
      </c>
      <c r="AT107" s="174">
        <f t="shared" si="15"/>
        <v>0</v>
      </c>
      <c r="AU107" s="174">
        <f t="shared" si="16"/>
        <v>0</v>
      </c>
      <c r="AV107" s="99"/>
      <c r="AW107" s="106"/>
      <c r="AX107" s="106"/>
      <c r="AY107" s="106"/>
      <c r="AZ107" s="106"/>
      <c r="BA107" s="174">
        <f t="shared" si="17"/>
        <v>0</v>
      </c>
      <c r="BB107" s="178"/>
      <c r="BC107" s="180"/>
      <c r="BD107" s="163" t="str">
        <f t="shared" si="18"/>
        <v>正确</v>
      </c>
    </row>
    <row r="108" s="6" customFormat="1" ht="33" customHeight="1" spans="1:56">
      <c r="A108" s="59">
        <f t="shared" si="10"/>
        <v>104</v>
      </c>
      <c r="B108" s="60"/>
      <c r="C108" s="47"/>
      <c r="D108" s="154"/>
      <c r="E108" s="60"/>
      <c r="F108" s="125">
        <f t="shared" si="11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12"/>
        <v>0</v>
      </c>
      <c r="T108" s="170"/>
      <c r="U108" s="80"/>
      <c r="V108" s="167"/>
      <c r="W108" s="168"/>
      <c r="X108" s="168"/>
      <c r="Y108" s="168"/>
      <c r="Z108" s="168"/>
      <c r="AA108" s="168"/>
      <c r="AB108" s="93"/>
      <c r="AC108" s="174">
        <f t="shared" si="13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14"/>
        <v>0</v>
      </c>
      <c r="AT108" s="174">
        <f t="shared" si="15"/>
        <v>0</v>
      </c>
      <c r="AU108" s="174">
        <f t="shared" si="16"/>
        <v>0</v>
      </c>
      <c r="AV108" s="99"/>
      <c r="AW108" s="106"/>
      <c r="AX108" s="106"/>
      <c r="AY108" s="106"/>
      <c r="AZ108" s="106"/>
      <c r="BA108" s="174">
        <f t="shared" si="17"/>
        <v>0</v>
      </c>
      <c r="BB108" s="178"/>
      <c r="BC108" s="180"/>
      <c r="BD108" s="163" t="str">
        <f t="shared" si="18"/>
        <v>正确</v>
      </c>
    </row>
    <row r="109" s="6" customFormat="1" ht="33" customHeight="1" spans="1:56">
      <c r="A109" s="59">
        <f t="shared" si="10"/>
        <v>105</v>
      </c>
      <c r="B109" s="60"/>
      <c r="C109" s="47"/>
      <c r="D109" s="154"/>
      <c r="E109" s="60"/>
      <c r="F109" s="125">
        <f t="shared" si="11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12"/>
        <v>0</v>
      </c>
      <c r="T109" s="170"/>
      <c r="U109" s="80"/>
      <c r="V109" s="167"/>
      <c r="W109" s="168"/>
      <c r="X109" s="168"/>
      <c r="Y109" s="168"/>
      <c r="Z109" s="168"/>
      <c r="AA109" s="168"/>
      <c r="AB109" s="93"/>
      <c r="AC109" s="174">
        <f t="shared" si="13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14"/>
        <v>0</v>
      </c>
      <c r="AT109" s="174">
        <f t="shared" si="15"/>
        <v>0</v>
      </c>
      <c r="AU109" s="174">
        <f t="shared" si="16"/>
        <v>0</v>
      </c>
      <c r="AV109" s="99"/>
      <c r="AW109" s="106"/>
      <c r="AX109" s="106"/>
      <c r="AY109" s="106"/>
      <c r="AZ109" s="106"/>
      <c r="BA109" s="174">
        <f t="shared" si="17"/>
        <v>0</v>
      </c>
      <c r="BB109" s="178"/>
      <c r="BC109" s="180"/>
      <c r="BD109" s="163" t="str">
        <f t="shared" si="18"/>
        <v>正确</v>
      </c>
    </row>
    <row r="110" s="6" customFormat="1" ht="33" customHeight="1" spans="1:56">
      <c r="A110" s="59">
        <f t="shared" si="10"/>
        <v>106</v>
      </c>
      <c r="B110" s="60"/>
      <c r="C110" s="47"/>
      <c r="D110" s="154"/>
      <c r="E110" s="60"/>
      <c r="F110" s="125">
        <f t="shared" si="11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12"/>
        <v>0</v>
      </c>
      <c r="T110" s="170"/>
      <c r="U110" s="80"/>
      <c r="V110" s="167"/>
      <c r="W110" s="168"/>
      <c r="X110" s="168"/>
      <c r="Y110" s="168"/>
      <c r="Z110" s="168"/>
      <c r="AA110" s="168"/>
      <c r="AB110" s="93"/>
      <c r="AC110" s="174">
        <f t="shared" si="13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14"/>
        <v>0</v>
      </c>
      <c r="AT110" s="174">
        <f t="shared" si="15"/>
        <v>0</v>
      </c>
      <c r="AU110" s="174">
        <f t="shared" si="16"/>
        <v>0</v>
      </c>
      <c r="AV110" s="99"/>
      <c r="AW110" s="106"/>
      <c r="AX110" s="106"/>
      <c r="AY110" s="106"/>
      <c r="AZ110" s="106"/>
      <c r="BA110" s="174">
        <f t="shared" si="17"/>
        <v>0</v>
      </c>
      <c r="BB110" s="178"/>
      <c r="BC110" s="180"/>
      <c r="BD110" s="163" t="str">
        <f t="shared" si="18"/>
        <v>正确</v>
      </c>
    </row>
    <row r="111" s="6" customFormat="1" ht="33" customHeight="1" spans="1:56">
      <c r="A111" s="59">
        <f t="shared" si="10"/>
        <v>107</v>
      </c>
      <c r="B111" s="60"/>
      <c r="C111" s="47"/>
      <c r="D111" s="154"/>
      <c r="E111" s="60"/>
      <c r="F111" s="125">
        <f t="shared" si="11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12"/>
        <v>0</v>
      </c>
      <c r="T111" s="170"/>
      <c r="U111" s="80"/>
      <c r="V111" s="167"/>
      <c r="W111" s="168"/>
      <c r="X111" s="168"/>
      <c r="Y111" s="168"/>
      <c r="Z111" s="168"/>
      <c r="AA111" s="168"/>
      <c r="AB111" s="93"/>
      <c r="AC111" s="174">
        <f t="shared" si="13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14"/>
        <v>0</v>
      </c>
      <c r="AT111" s="174">
        <f t="shared" si="15"/>
        <v>0</v>
      </c>
      <c r="AU111" s="174">
        <f t="shared" si="16"/>
        <v>0</v>
      </c>
      <c r="AV111" s="99"/>
      <c r="AW111" s="106"/>
      <c r="AX111" s="106"/>
      <c r="AY111" s="106"/>
      <c r="AZ111" s="106"/>
      <c r="BA111" s="174">
        <f t="shared" si="17"/>
        <v>0</v>
      </c>
      <c r="BB111" s="178"/>
      <c r="BC111" s="180"/>
      <c r="BD111" s="163" t="str">
        <f t="shared" si="18"/>
        <v>正确</v>
      </c>
    </row>
    <row r="112" s="6" customFormat="1" ht="33" customHeight="1" spans="1:56">
      <c r="A112" s="59">
        <f t="shared" si="10"/>
        <v>108</v>
      </c>
      <c r="B112" s="60"/>
      <c r="C112" s="47"/>
      <c r="D112" s="154"/>
      <c r="E112" s="60"/>
      <c r="F112" s="125">
        <f t="shared" si="11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12"/>
        <v>0</v>
      </c>
      <c r="T112" s="170"/>
      <c r="U112" s="80"/>
      <c r="V112" s="167"/>
      <c r="W112" s="168"/>
      <c r="X112" s="168"/>
      <c r="Y112" s="168"/>
      <c r="Z112" s="168"/>
      <c r="AA112" s="168"/>
      <c r="AB112" s="93"/>
      <c r="AC112" s="174">
        <f t="shared" si="13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14"/>
        <v>0</v>
      </c>
      <c r="AT112" s="174">
        <f t="shared" si="15"/>
        <v>0</v>
      </c>
      <c r="AU112" s="174">
        <f t="shared" si="16"/>
        <v>0</v>
      </c>
      <c r="AV112" s="99"/>
      <c r="AW112" s="106"/>
      <c r="AX112" s="106"/>
      <c r="AY112" s="106"/>
      <c r="AZ112" s="106"/>
      <c r="BA112" s="174">
        <f t="shared" si="17"/>
        <v>0</v>
      </c>
      <c r="BB112" s="178"/>
      <c r="BC112" s="180"/>
      <c r="BD112" s="163" t="str">
        <f t="shared" si="18"/>
        <v>正确</v>
      </c>
    </row>
    <row r="113" s="6" customFormat="1" ht="33" customHeight="1" spans="1:56">
      <c r="A113" s="59">
        <f t="shared" si="10"/>
        <v>109</v>
      </c>
      <c r="B113" s="60"/>
      <c r="C113" s="47"/>
      <c r="D113" s="154"/>
      <c r="E113" s="60"/>
      <c r="F113" s="125">
        <f t="shared" si="11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12"/>
        <v>0</v>
      </c>
      <c r="T113" s="170"/>
      <c r="U113" s="80"/>
      <c r="V113" s="167"/>
      <c r="W113" s="168"/>
      <c r="X113" s="168"/>
      <c r="Y113" s="168"/>
      <c r="Z113" s="168"/>
      <c r="AA113" s="168"/>
      <c r="AB113" s="93"/>
      <c r="AC113" s="174">
        <f t="shared" si="13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175">
        <f t="shared" si="14"/>
        <v>0</v>
      </c>
      <c r="AT113" s="174">
        <f t="shared" si="15"/>
        <v>0</v>
      </c>
      <c r="AU113" s="174">
        <f t="shared" si="16"/>
        <v>0</v>
      </c>
      <c r="AV113" s="99"/>
      <c r="AW113" s="106"/>
      <c r="AX113" s="106"/>
      <c r="AY113" s="106"/>
      <c r="AZ113" s="106"/>
      <c r="BA113" s="174">
        <f t="shared" si="17"/>
        <v>0</v>
      </c>
      <c r="BB113" s="178"/>
      <c r="BC113" s="180"/>
      <c r="BD113" s="163" t="str">
        <f t="shared" si="18"/>
        <v>正确</v>
      </c>
    </row>
    <row r="114" s="6" customFormat="1" ht="33" customHeight="1" spans="1:56">
      <c r="A114" s="59">
        <f t="shared" si="10"/>
        <v>110</v>
      </c>
      <c r="B114" s="60"/>
      <c r="C114" s="47"/>
      <c r="D114" s="154"/>
      <c r="E114" s="60"/>
      <c r="F114" s="125">
        <f t="shared" si="11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12"/>
        <v>0</v>
      </c>
      <c r="T114" s="170"/>
      <c r="U114" s="80"/>
      <c r="V114" s="167"/>
      <c r="W114" s="168"/>
      <c r="X114" s="168"/>
      <c r="Y114" s="168"/>
      <c r="Z114" s="168"/>
      <c r="AA114" s="168"/>
      <c r="AB114" s="93"/>
      <c r="AC114" s="174">
        <f t="shared" si="13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14"/>
        <v>0</v>
      </c>
      <c r="AT114" s="174">
        <f t="shared" si="15"/>
        <v>0</v>
      </c>
      <c r="AU114" s="174">
        <f t="shared" si="16"/>
        <v>0</v>
      </c>
      <c r="AV114" s="99"/>
      <c r="AW114" s="106"/>
      <c r="AX114" s="106"/>
      <c r="AY114" s="106"/>
      <c r="AZ114" s="106"/>
      <c r="BA114" s="174">
        <f t="shared" si="17"/>
        <v>0</v>
      </c>
      <c r="BB114" s="178"/>
      <c r="BC114" s="180"/>
      <c r="BD114" s="163" t="str">
        <f t="shared" si="18"/>
        <v>正确</v>
      </c>
    </row>
    <row r="115" s="6" customFormat="1" ht="33" customHeight="1" spans="1:56">
      <c r="A115" s="59">
        <f t="shared" si="10"/>
        <v>111</v>
      </c>
      <c r="B115" s="60"/>
      <c r="C115" s="47"/>
      <c r="D115" s="154"/>
      <c r="E115" s="60"/>
      <c r="F115" s="125">
        <f t="shared" si="11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12"/>
        <v>0</v>
      </c>
      <c r="T115" s="170"/>
      <c r="U115" s="80"/>
      <c r="V115" s="167"/>
      <c r="W115" s="168"/>
      <c r="X115" s="168"/>
      <c r="Y115" s="168"/>
      <c r="Z115" s="168"/>
      <c r="AA115" s="168"/>
      <c r="AB115" s="93"/>
      <c r="AC115" s="174">
        <f t="shared" si="13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14"/>
        <v>0</v>
      </c>
      <c r="AT115" s="174">
        <f t="shared" si="15"/>
        <v>0</v>
      </c>
      <c r="AU115" s="174">
        <f t="shared" si="16"/>
        <v>0</v>
      </c>
      <c r="AV115" s="99"/>
      <c r="AW115" s="106"/>
      <c r="AX115" s="106"/>
      <c r="AY115" s="106"/>
      <c r="AZ115" s="106"/>
      <c r="BA115" s="174">
        <f t="shared" si="17"/>
        <v>0</v>
      </c>
      <c r="BB115" s="178"/>
      <c r="BC115" s="180"/>
      <c r="BD115" s="163" t="str">
        <f t="shared" si="18"/>
        <v>正确</v>
      </c>
    </row>
    <row r="116" s="6" customFormat="1" ht="33" customHeight="1" spans="1:56">
      <c r="A116" s="59">
        <f t="shared" si="10"/>
        <v>112</v>
      </c>
      <c r="B116" s="60"/>
      <c r="C116" s="47"/>
      <c r="D116" s="154"/>
      <c r="E116" s="60"/>
      <c r="F116" s="125">
        <f t="shared" si="11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12"/>
        <v>0</v>
      </c>
      <c r="T116" s="170"/>
      <c r="U116" s="80"/>
      <c r="V116" s="167"/>
      <c r="W116" s="168"/>
      <c r="X116" s="168"/>
      <c r="Y116" s="168"/>
      <c r="Z116" s="168"/>
      <c r="AA116" s="168"/>
      <c r="AB116" s="93"/>
      <c r="AC116" s="174">
        <f t="shared" si="13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14"/>
        <v>0</v>
      </c>
      <c r="AT116" s="174">
        <f t="shared" si="15"/>
        <v>0</v>
      </c>
      <c r="AU116" s="174">
        <f t="shared" si="16"/>
        <v>0</v>
      </c>
      <c r="AV116" s="99"/>
      <c r="AW116" s="106"/>
      <c r="AX116" s="106"/>
      <c r="AY116" s="106"/>
      <c r="AZ116" s="106"/>
      <c r="BA116" s="174">
        <f t="shared" si="17"/>
        <v>0</v>
      </c>
      <c r="BB116" s="178"/>
      <c r="BC116" s="180"/>
      <c r="BD116" s="163" t="str">
        <f t="shared" si="18"/>
        <v>正确</v>
      </c>
    </row>
    <row r="117" s="6" customFormat="1" ht="33" customHeight="1" spans="1:56">
      <c r="A117" s="59">
        <f t="shared" si="10"/>
        <v>113</v>
      </c>
      <c r="B117" s="60"/>
      <c r="C117" s="47"/>
      <c r="D117" s="154"/>
      <c r="E117" s="60"/>
      <c r="F117" s="125">
        <f t="shared" si="11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12"/>
        <v>0</v>
      </c>
      <c r="T117" s="170"/>
      <c r="U117" s="80"/>
      <c r="V117" s="167"/>
      <c r="W117" s="168"/>
      <c r="X117" s="168"/>
      <c r="Y117" s="168"/>
      <c r="Z117" s="168"/>
      <c r="AA117" s="168"/>
      <c r="AB117" s="93"/>
      <c r="AC117" s="174">
        <f t="shared" si="13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175">
        <f t="shared" si="14"/>
        <v>0</v>
      </c>
      <c r="AT117" s="174">
        <f t="shared" si="15"/>
        <v>0</v>
      </c>
      <c r="AU117" s="174">
        <f t="shared" si="16"/>
        <v>0</v>
      </c>
      <c r="AV117" s="99"/>
      <c r="AW117" s="106"/>
      <c r="AX117" s="106"/>
      <c r="AY117" s="106"/>
      <c r="AZ117" s="106"/>
      <c r="BA117" s="174">
        <f t="shared" si="17"/>
        <v>0</v>
      </c>
      <c r="BB117" s="178"/>
      <c r="BC117" s="180"/>
      <c r="BD117" s="163" t="str">
        <f t="shared" si="18"/>
        <v>正确</v>
      </c>
    </row>
    <row r="118" s="6" customFormat="1" ht="33" customHeight="1" spans="1:56">
      <c r="A118" s="59">
        <f t="shared" si="10"/>
        <v>114</v>
      </c>
      <c r="B118" s="60"/>
      <c r="C118" s="47"/>
      <c r="D118" s="154"/>
      <c r="E118" s="60"/>
      <c r="F118" s="125">
        <f t="shared" si="11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12"/>
        <v>0</v>
      </c>
      <c r="T118" s="170"/>
      <c r="U118" s="80"/>
      <c r="V118" s="167"/>
      <c r="W118" s="168"/>
      <c r="X118" s="168"/>
      <c r="Y118" s="168"/>
      <c r="Z118" s="168"/>
      <c r="AA118" s="168"/>
      <c r="AB118" s="93"/>
      <c r="AC118" s="174">
        <f t="shared" si="13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14"/>
        <v>0</v>
      </c>
      <c r="AT118" s="174">
        <f t="shared" si="15"/>
        <v>0</v>
      </c>
      <c r="AU118" s="174">
        <f t="shared" si="16"/>
        <v>0</v>
      </c>
      <c r="AV118" s="99"/>
      <c r="AW118" s="106"/>
      <c r="AX118" s="106"/>
      <c r="AY118" s="106"/>
      <c r="AZ118" s="106"/>
      <c r="BA118" s="174">
        <f t="shared" si="17"/>
        <v>0</v>
      </c>
      <c r="BB118" s="178"/>
      <c r="BC118" s="180"/>
      <c r="BD118" s="163" t="str">
        <f t="shared" si="18"/>
        <v>正确</v>
      </c>
    </row>
    <row r="119" s="6" customFormat="1" ht="33" customHeight="1" spans="1:56">
      <c r="A119" s="59">
        <f t="shared" si="10"/>
        <v>115</v>
      </c>
      <c r="B119" s="60"/>
      <c r="C119" s="47"/>
      <c r="D119" s="154"/>
      <c r="E119" s="60"/>
      <c r="F119" s="125">
        <f t="shared" si="11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12"/>
        <v>0</v>
      </c>
      <c r="T119" s="170"/>
      <c r="U119" s="80"/>
      <c r="V119" s="167"/>
      <c r="W119" s="168"/>
      <c r="X119" s="168"/>
      <c r="Y119" s="168"/>
      <c r="Z119" s="168"/>
      <c r="AA119" s="168"/>
      <c r="AB119" s="93"/>
      <c r="AC119" s="174">
        <f t="shared" si="13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14"/>
        <v>0</v>
      </c>
      <c r="AT119" s="174">
        <f t="shared" si="15"/>
        <v>0</v>
      </c>
      <c r="AU119" s="174">
        <f t="shared" si="16"/>
        <v>0</v>
      </c>
      <c r="AV119" s="99"/>
      <c r="AW119" s="106"/>
      <c r="AX119" s="106"/>
      <c r="AY119" s="106"/>
      <c r="AZ119" s="106"/>
      <c r="BA119" s="174">
        <f t="shared" si="17"/>
        <v>0</v>
      </c>
      <c r="BB119" s="178"/>
      <c r="BC119" s="180"/>
      <c r="BD119" s="163" t="str">
        <f t="shared" si="18"/>
        <v>正确</v>
      </c>
    </row>
    <row r="120" s="6" customFormat="1" ht="33" customHeight="1" spans="1:56">
      <c r="A120" s="59">
        <f t="shared" si="10"/>
        <v>116</v>
      </c>
      <c r="B120" s="60"/>
      <c r="C120" s="47"/>
      <c r="D120" s="154"/>
      <c r="E120" s="60"/>
      <c r="F120" s="125">
        <f t="shared" si="11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12"/>
        <v>0</v>
      </c>
      <c r="T120" s="170"/>
      <c r="U120" s="80"/>
      <c r="V120" s="167"/>
      <c r="W120" s="168"/>
      <c r="X120" s="168"/>
      <c r="Y120" s="168"/>
      <c r="Z120" s="168"/>
      <c r="AA120" s="168"/>
      <c r="AB120" s="93"/>
      <c r="AC120" s="174">
        <f t="shared" si="13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14"/>
        <v>0</v>
      </c>
      <c r="AT120" s="174">
        <f t="shared" si="15"/>
        <v>0</v>
      </c>
      <c r="AU120" s="174">
        <f t="shared" si="16"/>
        <v>0</v>
      </c>
      <c r="AV120" s="99"/>
      <c r="AW120" s="106"/>
      <c r="AX120" s="106"/>
      <c r="AY120" s="106"/>
      <c r="AZ120" s="106"/>
      <c r="BA120" s="174">
        <f t="shared" si="17"/>
        <v>0</v>
      </c>
      <c r="BB120" s="178"/>
      <c r="BC120" s="180"/>
      <c r="BD120" s="163" t="str">
        <f t="shared" si="18"/>
        <v>正确</v>
      </c>
    </row>
    <row r="121" s="6" customFormat="1" ht="33" customHeight="1" spans="1:56">
      <c r="A121" s="59">
        <f t="shared" si="10"/>
        <v>117</v>
      </c>
      <c r="B121" s="60"/>
      <c r="C121" s="47"/>
      <c r="D121" s="154"/>
      <c r="E121" s="60"/>
      <c r="F121" s="125">
        <f t="shared" si="11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12"/>
        <v>0</v>
      </c>
      <c r="T121" s="170"/>
      <c r="U121" s="80"/>
      <c r="V121" s="167"/>
      <c r="W121" s="168"/>
      <c r="X121" s="168"/>
      <c r="Y121" s="168"/>
      <c r="Z121" s="168"/>
      <c r="AA121" s="168"/>
      <c r="AB121" s="93"/>
      <c r="AC121" s="174">
        <f t="shared" si="13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14"/>
        <v>0</v>
      </c>
      <c r="AT121" s="174">
        <f t="shared" si="15"/>
        <v>0</v>
      </c>
      <c r="AU121" s="174">
        <f t="shared" si="16"/>
        <v>0</v>
      </c>
      <c r="AV121" s="99"/>
      <c r="AW121" s="106"/>
      <c r="AX121" s="106"/>
      <c r="AY121" s="106"/>
      <c r="AZ121" s="106"/>
      <c r="BA121" s="174">
        <f t="shared" si="17"/>
        <v>0</v>
      </c>
      <c r="BB121" s="178"/>
      <c r="BC121" s="180"/>
      <c r="BD121" s="163" t="str">
        <f t="shared" si="18"/>
        <v>正确</v>
      </c>
    </row>
    <row r="122" s="6" customFormat="1" ht="33" customHeight="1" spans="1:56">
      <c r="A122" s="59">
        <f t="shared" si="10"/>
        <v>118</v>
      </c>
      <c r="B122" s="60"/>
      <c r="C122" s="47"/>
      <c r="D122" s="154"/>
      <c r="E122" s="60"/>
      <c r="F122" s="125">
        <f t="shared" si="11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12"/>
        <v>0</v>
      </c>
      <c r="T122" s="170"/>
      <c r="U122" s="80"/>
      <c r="V122" s="167"/>
      <c r="W122" s="168"/>
      <c r="X122" s="168"/>
      <c r="Y122" s="168"/>
      <c r="Z122" s="168"/>
      <c r="AA122" s="168"/>
      <c r="AB122" s="93"/>
      <c r="AC122" s="174">
        <f t="shared" si="13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14"/>
        <v>0</v>
      </c>
      <c r="AT122" s="174">
        <f t="shared" si="15"/>
        <v>0</v>
      </c>
      <c r="AU122" s="174">
        <f t="shared" si="16"/>
        <v>0</v>
      </c>
      <c r="AV122" s="99"/>
      <c r="AW122" s="106"/>
      <c r="AX122" s="106"/>
      <c r="AY122" s="106"/>
      <c r="AZ122" s="106"/>
      <c r="BA122" s="174">
        <f t="shared" si="17"/>
        <v>0</v>
      </c>
      <c r="BB122" s="178"/>
      <c r="BC122" s="180"/>
      <c r="BD122" s="163" t="str">
        <f t="shared" si="18"/>
        <v>正确</v>
      </c>
    </row>
    <row r="123" s="6" customFormat="1" ht="33" customHeight="1" spans="1:56">
      <c r="A123" s="59">
        <f t="shared" si="10"/>
        <v>119</v>
      </c>
      <c r="B123" s="60"/>
      <c r="C123" s="47"/>
      <c r="D123" s="154"/>
      <c r="E123" s="60"/>
      <c r="F123" s="125">
        <f t="shared" si="11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12"/>
        <v>0</v>
      </c>
      <c r="T123" s="170"/>
      <c r="U123" s="80"/>
      <c r="V123" s="167"/>
      <c r="W123" s="168"/>
      <c r="X123" s="168"/>
      <c r="Y123" s="168"/>
      <c r="Z123" s="168"/>
      <c r="AA123" s="168"/>
      <c r="AB123" s="93"/>
      <c r="AC123" s="174">
        <f t="shared" si="13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14"/>
        <v>0</v>
      </c>
      <c r="AT123" s="174">
        <f t="shared" si="15"/>
        <v>0</v>
      </c>
      <c r="AU123" s="174">
        <f t="shared" si="16"/>
        <v>0</v>
      </c>
      <c r="AV123" s="99"/>
      <c r="AW123" s="106"/>
      <c r="AX123" s="106"/>
      <c r="AY123" s="106"/>
      <c r="AZ123" s="106"/>
      <c r="BA123" s="174">
        <f t="shared" si="17"/>
        <v>0</v>
      </c>
      <c r="BB123" s="178"/>
      <c r="BC123" s="180"/>
      <c r="BD123" s="163" t="str">
        <f t="shared" si="18"/>
        <v>正确</v>
      </c>
    </row>
    <row r="124" s="6" customFormat="1" ht="33" customHeight="1" spans="1:56">
      <c r="A124" s="59">
        <f t="shared" si="10"/>
        <v>120</v>
      </c>
      <c r="B124" s="60"/>
      <c r="C124" s="47"/>
      <c r="D124" s="154"/>
      <c r="E124" s="60"/>
      <c r="F124" s="125">
        <f t="shared" si="11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12"/>
        <v>0</v>
      </c>
      <c r="T124" s="170"/>
      <c r="U124" s="80"/>
      <c r="V124" s="167"/>
      <c r="W124" s="168"/>
      <c r="X124" s="168"/>
      <c r="Y124" s="168"/>
      <c r="Z124" s="168"/>
      <c r="AA124" s="168"/>
      <c r="AB124" s="93"/>
      <c r="AC124" s="174">
        <f t="shared" si="13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14"/>
        <v>0</v>
      </c>
      <c r="AT124" s="174">
        <f t="shared" si="15"/>
        <v>0</v>
      </c>
      <c r="AU124" s="174">
        <f t="shared" si="16"/>
        <v>0</v>
      </c>
      <c r="AV124" s="99"/>
      <c r="AW124" s="106"/>
      <c r="AX124" s="106"/>
      <c r="AY124" s="106"/>
      <c r="AZ124" s="106"/>
      <c r="BA124" s="174">
        <f t="shared" si="17"/>
        <v>0</v>
      </c>
      <c r="BB124" s="178"/>
      <c r="BC124" s="180"/>
      <c r="BD124" s="163" t="str">
        <f t="shared" si="18"/>
        <v>正确</v>
      </c>
    </row>
    <row r="125" s="6" customFormat="1" ht="33" customHeight="1" spans="1:56">
      <c r="A125" s="59">
        <f t="shared" si="10"/>
        <v>121</v>
      </c>
      <c r="B125" s="60"/>
      <c r="C125" s="47"/>
      <c r="D125" s="154"/>
      <c r="E125" s="60"/>
      <c r="F125" s="125">
        <f t="shared" si="11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12"/>
        <v>0</v>
      </c>
      <c r="T125" s="170"/>
      <c r="U125" s="80"/>
      <c r="V125" s="167"/>
      <c r="W125" s="168"/>
      <c r="X125" s="168"/>
      <c r="Y125" s="168"/>
      <c r="Z125" s="168"/>
      <c r="AA125" s="168"/>
      <c r="AB125" s="93"/>
      <c r="AC125" s="174">
        <f t="shared" si="13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14"/>
        <v>0</v>
      </c>
      <c r="AT125" s="174">
        <f t="shared" si="15"/>
        <v>0</v>
      </c>
      <c r="AU125" s="174">
        <f t="shared" si="16"/>
        <v>0</v>
      </c>
      <c r="AV125" s="99"/>
      <c r="AW125" s="106"/>
      <c r="AX125" s="106"/>
      <c r="AY125" s="106"/>
      <c r="AZ125" s="106"/>
      <c r="BA125" s="174">
        <f t="shared" si="17"/>
        <v>0</v>
      </c>
      <c r="BB125" s="178"/>
      <c r="BC125" s="180"/>
      <c r="BD125" s="163" t="str">
        <f t="shared" si="18"/>
        <v>正确</v>
      </c>
    </row>
    <row r="126" s="6" customFormat="1" ht="33" customHeight="1" spans="1:56">
      <c r="A126" s="59">
        <f t="shared" si="10"/>
        <v>122</v>
      </c>
      <c r="B126" s="60"/>
      <c r="C126" s="47"/>
      <c r="D126" s="154"/>
      <c r="E126" s="60"/>
      <c r="F126" s="125">
        <f t="shared" si="11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12"/>
        <v>0</v>
      </c>
      <c r="T126" s="170"/>
      <c r="U126" s="80"/>
      <c r="V126" s="167"/>
      <c r="W126" s="168"/>
      <c r="X126" s="168"/>
      <c r="Y126" s="168"/>
      <c r="Z126" s="168"/>
      <c r="AA126" s="168"/>
      <c r="AB126" s="93"/>
      <c r="AC126" s="174">
        <f t="shared" si="13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14"/>
        <v>0</v>
      </c>
      <c r="AT126" s="174">
        <f t="shared" si="15"/>
        <v>0</v>
      </c>
      <c r="AU126" s="174">
        <f t="shared" si="16"/>
        <v>0</v>
      </c>
      <c r="AV126" s="99"/>
      <c r="AW126" s="106"/>
      <c r="AX126" s="106"/>
      <c r="AY126" s="106"/>
      <c r="AZ126" s="106"/>
      <c r="BA126" s="174">
        <f t="shared" si="17"/>
        <v>0</v>
      </c>
      <c r="BB126" s="178"/>
      <c r="BC126" s="180"/>
      <c r="BD126" s="163" t="str">
        <f t="shared" si="18"/>
        <v>正确</v>
      </c>
    </row>
    <row r="127" s="6" customFormat="1" ht="33" customHeight="1" spans="1:56">
      <c r="A127" s="59">
        <f t="shared" si="10"/>
        <v>123</v>
      </c>
      <c r="B127" s="60"/>
      <c r="C127" s="47"/>
      <c r="D127" s="154"/>
      <c r="E127" s="60"/>
      <c r="F127" s="125">
        <f t="shared" si="11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12"/>
        <v>0</v>
      </c>
      <c r="T127" s="170"/>
      <c r="U127" s="80"/>
      <c r="V127" s="167"/>
      <c r="W127" s="168"/>
      <c r="X127" s="168"/>
      <c r="Y127" s="168"/>
      <c r="Z127" s="168"/>
      <c r="AA127" s="168"/>
      <c r="AB127" s="93"/>
      <c r="AC127" s="174">
        <f t="shared" si="13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14"/>
        <v>0</v>
      </c>
      <c r="AT127" s="174">
        <f t="shared" si="15"/>
        <v>0</v>
      </c>
      <c r="AU127" s="174">
        <f t="shared" si="16"/>
        <v>0</v>
      </c>
      <c r="AV127" s="99"/>
      <c r="AW127" s="106"/>
      <c r="AX127" s="106"/>
      <c r="AY127" s="106"/>
      <c r="AZ127" s="106"/>
      <c r="BA127" s="174">
        <f t="shared" si="17"/>
        <v>0</v>
      </c>
      <c r="BB127" s="178"/>
      <c r="BC127" s="180"/>
      <c r="BD127" s="163" t="str">
        <f t="shared" si="18"/>
        <v>正确</v>
      </c>
    </row>
    <row r="128" s="6" customFormat="1" ht="33" customHeight="1" spans="1:56">
      <c r="A128" s="59">
        <f t="shared" si="10"/>
        <v>124</v>
      </c>
      <c r="B128" s="60"/>
      <c r="C128" s="47"/>
      <c r="D128" s="154"/>
      <c r="E128" s="60"/>
      <c r="F128" s="125">
        <f t="shared" si="11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12"/>
        <v>0</v>
      </c>
      <c r="T128" s="170"/>
      <c r="U128" s="80"/>
      <c r="V128" s="167"/>
      <c r="W128" s="168"/>
      <c r="X128" s="168"/>
      <c r="Y128" s="168"/>
      <c r="Z128" s="168"/>
      <c r="AA128" s="168"/>
      <c r="AB128" s="93"/>
      <c r="AC128" s="174">
        <f t="shared" si="13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14"/>
        <v>0</v>
      </c>
      <c r="AT128" s="174">
        <f t="shared" si="15"/>
        <v>0</v>
      </c>
      <c r="AU128" s="174">
        <f t="shared" si="16"/>
        <v>0</v>
      </c>
      <c r="AV128" s="99"/>
      <c r="AW128" s="106"/>
      <c r="AX128" s="106"/>
      <c r="AY128" s="106"/>
      <c r="AZ128" s="106"/>
      <c r="BA128" s="174">
        <f t="shared" si="17"/>
        <v>0</v>
      </c>
      <c r="BB128" s="178"/>
      <c r="BC128" s="180"/>
      <c r="BD128" s="163" t="str">
        <f t="shared" si="18"/>
        <v>正确</v>
      </c>
    </row>
    <row r="129" s="6" customFormat="1" ht="33" customHeight="1" spans="1:56">
      <c r="A129" s="59">
        <f t="shared" si="10"/>
        <v>125</v>
      </c>
      <c r="B129" s="60"/>
      <c r="C129" s="47"/>
      <c r="D129" s="154"/>
      <c r="E129" s="60"/>
      <c r="F129" s="125">
        <f t="shared" si="11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12"/>
        <v>0</v>
      </c>
      <c r="T129" s="170"/>
      <c r="U129" s="80"/>
      <c r="V129" s="167"/>
      <c r="W129" s="168"/>
      <c r="X129" s="168"/>
      <c r="Y129" s="168"/>
      <c r="Z129" s="168"/>
      <c r="AA129" s="168"/>
      <c r="AB129" s="93"/>
      <c r="AC129" s="174">
        <f t="shared" si="13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14"/>
        <v>0</v>
      </c>
      <c r="AT129" s="174">
        <f t="shared" si="15"/>
        <v>0</v>
      </c>
      <c r="AU129" s="174">
        <f t="shared" si="16"/>
        <v>0</v>
      </c>
      <c r="AV129" s="99"/>
      <c r="AW129" s="106"/>
      <c r="AX129" s="106"/>
      <c r="AY129" s="106"/>
      <c r="AZ129" s="106"/>
      <c r="BA129" s="174">
        <f t="shared" si="17"/>
        <v>0</v>
      </c>
      <c r="BB129" s="178"/>
      <c r="BC129" s="180"/>
      <c r="BD129" s="163" t="str">
        <f t="shared" si="18"/>
        <v>正确</v>
      </c>
    </row>
    <row r="130" s="6" customFormat="1" ht="33" customHeight="1" spans="1:56">
      <c r="A130" s="59">
        <f t="shared" si="10"/>
        <v>126</v>
      </c>
      <c r="B130" s="60"/>
      <c r="C130" s="47"/>
      <c r="D130" s="154"/>
      <c r="E130" s="60"/>
      <c r="F130" s="125">
        <f t="shared" si="11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12"/>
        <v>0</v>
      </c>
      <c r="T130" s="170"/>
      <c r="U130" s="80"/>
      <c r="V130" s="167"/>
      <c r="W130" s="168"/>
      <c r="X130" s="168"/>
      <c r="Y130" s="168"/>
      <c r="Z130" s="168"/>
      <c r="AA130" s="168"/>
      <c r="AB130" s="93"/>
      <c r="AC130" s="174">
        <f t="shared" si="13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14"/>
        <v>0</v>
      </c>
      <c r="AT130" s="174">
        <f t="shared" si="15"/>
        <v>0</v>
      </c>
      <c r="AU130" s="174">
        <f t="shared" si="16"/>
        <v>0</v>
      </c>
      <c r="AV130" s="99"/>
      <c r="AW130" s="106"/>
      <c r="AX130" s="106"/>
      <c r="AY130" s="106"/>
      <c r="AZ130" s="106"/>
      <c r="BA130" s="174">
        <f t="shared" si="17"/>
        <v>0</v>
      </c>
      <c r="BB130" s="178"/>
      <c r="BC130" s="180"/>
      <c r="BD130" s="163" t="str">
        <f t="shared" si="18"/>
        <v>正确</v>
      </c>
    </row>
    <row r="131" s="6" customFormat="1" ht="33" customHeight="1" spans="1:56">
      <c r="A131" s="59">
        <f t="shared" si="10"/>
        <v>127</v>
      </c>
      <c r="B131" s="60"/>
      <c r="C131" s="47"/>
      <c r="D131" s="154"/>
      <c r="E131" s="60"/>
      <c r="F131" s="125">
        <f t="shared" si="11"/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si="12"/>
        <v>0</v>
      </c>
      <c r="T131" s="170"/>
      <c r="U131" s="80"/>
      <c r="V131" s="167"/>
      <c r="W131" s="168"/>
      <c r="X131" s="168"/>
      <c r="Y131" s="168"/>
      <c r="Z131" s="168"/>
      <c r="AA131" s="168"/>
      <c r="AB131" s="93"/>
      <c r="AC131" s="174">
        <f t="shared" si="13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si="14"/>
        <v>0</v>
      </c>
      <c r="AT131" s="174">
        <f t="shared" si="15"/>
        <v>0</v>
      </c>
      <c r="AU131" s="174">
        <f t="shared" si="16"/>
        <v>0</v>
      </c>
      <c r="AV131" s="99"/>
      <c r="AW131" s="106"/>
      <c r="AX131" s="106"/>
      <c r="AY131" s="106"/>
      <c r="AZ131" s="106"/>
      <c r="BA131" s="174">
        <f t="shared" si="17"/>
        <v>0</v>
      </c>
      <c r="BB131" s="178"/>
      <c r="BC131" s="180"/>
      <c r="BD131" s="163" t="str">
        <f t="shared" si="18"/>
        <v>正确</v>
      </c>
    </row>
    <row r="132" s="6" customFormat="1" ht="33" customHeight="1" spans="1:56">
      <c r="A132" s="59">
        <f t="shared" si="10"/>
        <v>128</v>
      </c>
      <c r="B132" s="60"/>
      <c r="C132" s="47"/>
      <c r="D132" s="154"/>
      <c r="E132" s="60"/>
      <c r="F132" s="125">
        <f t="shared" si="11"/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si="12"/>
        <v>0</v>
      </c>
      <c r="T132" s="170"/>
      <c r="U132" s="80"/>
      <c r="V132" s="167"/>
      <c r="W132" s="168"/>
      <c r="X132" s="168"/>
      <c r="Y132" s="168"/>
      <c r="Z132" s="168"/>
      <c r="AA132" s="168"/>
      <c r="AB132" s="93"/>
      <c r="AC132" s="174">
        <f t="shared" si="13"/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si="14"/>
        <v>0</v>
      </c>
      <c r="AT132" s="174">
        <f t="shared" si="15"/>
        <v>0</v>
      </c>
      <c r="AU132" s="174">
        <f t="shared" si="16"/>
        <v>0</v>
      </c>
      <c r="AV132" s="99"/>
      <c r="AW132" s="106"/>
      <c r="AX132" s="106"/>
      <c r="AY132" s="106"/>
      <c r="AZ132" s="106"/>
      <c r="BA132" s="174">
        <f t="shared" si="17"/>
        <v>0</v>
      </c>
      <c r="BB132" s="178"/>
      <c r="BC132" s="180"/>
      <c r="BD132" s="163" t="str">
        <f t="shared" si="18"/>
        <v>正确</v>
      </c>
    </row>
    <row r="133" s="6" customFormat="1" ht="33" customHeight="1" spans="1:56">
      <c r="A133" s="59">
        <f t="shared" ref="A133:A164" si="19">ROW()-4</f>
        <v>129</v>
      </c>
      <c r="B133" s="60"/>
      <c r="C133" s="47"/>
      <c r="D133" s="154"/>
      <c r="E133" s="60"/>
      <c r="F133" s="125">
        <f t="shared" ref="F133:F164" si="20">IF($C$2-D133+1&lt;$E$2,$C$2-D133+1,$E$2)</f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ref="S133:S164" si="21">P133+Q133-R133</f>
        <v>0</v>
      </c>
      <c r="T133" s="170"/>
      <c r="U133" s="80"/>
      <c r="V133" s="167"/>
      <c r="W133" s="168"/>
      <c r="X133" s="168"/>
      <c r="Y133" s="168"/>
      <c r="Z133" s="168"/>
      <c r="AA133" s="168"/>
      <c r="AB133" s="93"/>
      <c r="AC133" s="174">
        <f t="shared" ref="AC133:AC164" si="22">IF(G133="是",30,0)</f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ref="AS133:AS164" si="23">IFERROR(U133/$E$2*2*H133+I133*2,0)</f>
        <v>0</v>
      </c>
      <c r="AT133" s="174">
        <f t="shared" ref="AT133:AT164" si="24">IFERROR(U133/$E$2*(J133+K133*0.2+L133+M133*0.5),0)</f>
        <v>0</v>
      </c>
      <c r="AU133" s="174">
        <f t="shared" ref="AU133:AU164" si="25">ROUND(SUM(V133:AP133)-SUM(AQ133:AT133),2)</f>
        <v>0</v>
      </c>
      <c r="AV133" s="99"/>
      <c r="AW133" s="106"/>
      <c r="AX133" s="106"/>
      <c r="AY133" s="106"/>
      <c r="AZ133" s="106"/>
      <c r="BA133" s="174">
        <f t="shared" ref="BA133:BA164" si="26">ROUND(AU133-SUM(AV133:AZ133),2)</f>
        <v>0</v>
      </c>
      <c r="BB133" s="178"/>
      <c r="BC133" s="180"/>
      <c r="BD133" s="163" t="str">
        <f t="shared" ref="BD133:BD164" si="27">IF(U133-SUM(V133:AB133)=0,"正确","错误")</f>
        <v>正确</v>
      </c>
    </row>
    <row r="134" s="6" customFormat="1" ht="33" customHeight="1" spans="1:56">
      <c r="A134" s="59">
        <f t="shared" si="19"/>
        <v>130</v>
      </c>
      <c r="B134" s="60"/>
      <c r="C134" s="47"/>
      <c r="D134" s="154"/>
      <c r="E134" s="60"/>
      <c r="F134" s="125">
        <f t="shared" si="20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21"/>
        <v>0</v>
      </c>
      <c r="T134" s="170"/>
      <c r="U134" s="80"/>
      <c r="V134" s="167"/>
      <c r="W134" s="168"/>
      <c r="X134" s="168"/>
      <c r="Y134" s="168"/>
      <c r="Z134" s="168"/>
      <c r="AA134" s="168"/>
      <c r="AB134" s="93"/>
      <c r="AC134" s="174">
        <f t="shared" si="22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23"/>
        <v>0</v>
      </c>
      <c r="AT134" s="174">
        <f t="shared" si="24"/>
        <v>0</v>
      </c>
      <c r="AU134" s="174">
        <f t="shared" si="25"/>
        <v>0</v>
      </c>
      <c r="AV134" s="99"/>
      <c r="AW134" s="106"/>
      <c r="AX134" s="106"/>
      <c r="AY134" s="106"/>
      <c r="AZ134" s="106"/>
      <c r="BA134" s="174">
        <f t="shared" si="26"/>
        <v>0</v>
      </c>
      <c r="BB134" s="178"/>
      <c r="BC134" s="180"/>
      <c r="BD134" s="163" t="str">
        <f t="shared" si="27"/>
        <v>正确</v>
      </c>
    </row>
    <row r="135" s="6" customFormat="1" ht="33" customHeight="1" spans="1:56">
      <c r="A135" s="59">
        <f t="shared" si="19"/>
        <v>131</v>
      </c>
      <c r="B135" s="60"/>
      <c r="C135" s="47"/>
      <c r="D135" s="154"/>
      <c r="E135" s="60"/>
      <c r="F135" s="125">
        <f t="shared" si="20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21"/>
        <v>0</v>
      </c>
      <c r="T135" s="170"/>
      <c r="U135" s="80"/>
      <c r="V135" s="167"/>
      <c r="W135" s="168"/>
      <c r="X135" s="168"/>
      <c r="Y135" s="168"/>
      <c r="Z135" s="168"/>
      <c r="AA135" s="168"/>
      <c r="AB135" s="93"/>
      <c r="AC135" s="174">
        <f t="shared" si="22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23"/>
        <v>0</v>
      </c>
      <c r="AT135" s="174">
        <f t="shared" si="24"/>
        <v>0</v>
      </c>
      <c r="AU135" s="174">
        <f t="shared" si="25"/>
        <v>0</v>
      </c>
      <c r="AV135" s="99"/>
      <c r="AW135" s="106"/>
      <c r="AX135" s="106"/>
      <c r="AY135" s="106"/>
      <c r="AZ135" s="106"/>
      <c r="BA135" s="174">
        <f t="shared" si="26"/>
        <v>0</v>
      </c>
      <c r="BB135" s="178"/>
      <c r="BC135" s="180"/>
      <c r="BD135" s="163" t="str">
        <f t="shared" si="27"/>
        <v>正确</v>
      </c>
    </row>
    <row r="136" s="6" customFormat="1" ht="33" customHeight="1" spans="1:56">
      <c r="A136" s="59">
        <f t="shared" si="19"/>
        <v>132</v>
      </c>
      <c r="B136" s="60"/>
      <c r="C136" s="47"/>
      <c r="D136" s="154"/>
      <c r="E136" s="60"/>
      <c r="F136" s="125">
        <f t="shared" si="20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21"/>
        <v>0</v>
      </c>
      <c r="T136" s="170"/>
      <c r="U136" s="80"/>
      <c r="V136" s="167"/>
      <c r="W136" s="168"/>
      <c r="X136" s="168"/>
      <c r="Y136" s="168"/>
      <c r="Z136" s="168"/>
      <c r="AA136" s="168"/>
      <c r="AB136" s="93"/>
      <c r="AC136" s="174">
        <f t="shared" si="22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23"/>
        <v>0</v>
      </c>
      <c r="AT136" s="174">
        <f t="shared" si="24"/>
        <v>0</v>
      </c>
      <c r="AU136" s="174">
        <f t="shared" si="25"/>
        <v>0</v>
      </c>
      <c r="AV136" s="99"/>
      <c r="AW136" s="106"/>
      <c r="AX136" s="106"/>
      <c r="AY136" s="106"/>
      <c r="AZ136" s="106"/>
      <c r="BA136" s="174">
        <f t="shared" si="26"/>
        <v>0</v>
      </c>
      <c r="BB136" s="178"/>
      <c r="BC136" s="180"/>
      <c r="BD136" s="163" t="str">
        <f t="shared" si="27"/>
        <v>正确</v>
      </c>
    </row>
    <row r="137" s="6" customFormat="1" ht="33" customHeight="1" spans="1:56">
      <c r="A137" s="59">
        <f t="shared" si="19"/>
        <v>133</v>
      </c>
      <c r="B137" s="60"/>
      <c r="C137" s="47"/>
      <c r="D137" s="154"/>
      <c r="E137" s="60"/>
      <c r="F137" s="125">
        <f t="shared" si="20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21"/>
        <v>0</v>
      </c>
      <c r="T137" s="170"/>
      <c r="U137" s="80"/>
      <c r="V137" s="167"/>
      <c r="W137" s="168"/>
      <c r="X137" s="168"/>
      <c r="Y137" s="168"/>
      <c r="Z137" s="168"/>
      <c r="AA137" s="168"/>
      <c r="AB137" s="93"/>
      <c r="AC137" s="174">
        <f t="shared" si="22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23"/>
        <v>0</v>
      </c>
      <c r="AT137" s="174">
        <f t="shared" si="24"/>
        <v>0</v>
      </c>
      <c r="AU137" s="174">
        <f t="shared" si="25"/>
        <v>0</v>
      </c>
      <c r="AV137" s="99"/>
      <c r="AW137" s="106"/>
      <c r="AX137" s="106"/>
      <c r="AY137" s="106"/>
      <c r="AZ137" s="106"/>
      <c r="BA137" s="174">
        <f t="shared" si="26"/>
        <v>0</v>
      </c>
      <c r="BB137" s="178"/>
      <c r="BC137" s="180"/>
      <c r="BD137" s="163" t="str">
        <f t="shared" si="27"/>
        <v>正确</v>
      </c>
    </row>
    <row r="138" s="6" customFormat="1" ht="33" customHeight="1" spans="1:56">
      <c r="A138" s="59">
        <f t="shared" si="19"/>
        <v>134</v>
      </c>
      <c r="B138" s="60"/>
      <c r="C138" s="47"/>
      <c r="D138" s="154"/>
      <c r="E138" s="60"/>
      <c r="F138" s="125">
        <f t="shared" si="20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21"/>
        <v>0</v>
      </c>
      <c r="T138" s="170"/>
      <c r="U138" s="80"/>
      <c r="V138" s="167"/>
      <c r="W138" s="168"/>
      <c r="X138" s="168"/>
      <c r="Y138" s="168"/>
      <c r="Z138" s="168"/>
      <c r="AA138" s="168"/>
      <c r="AB138" s="93"/>
      <c r="AC138" s="174">
        <f t="shared" si="22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175">
        <f t="shared" si="23"/>
        <v>0</v>
      </c>
      <c r="AT138" s="174">
        <f t="shared" si="24"/>
        <v>0</v>
      </c>
      <c r="AU138" s="174">
        <f t="shared" si="25"/>
        <v>0</v>
      </c>
      <c r="AV138" s="99"/>
      <c r="AW138" s="106"/>
      <c r="AX138" s="106"/>
      <c r="AY138" s="106"/>
      <c r="AZ138" s="106"/>
      <c r="BA138" s="174">
        <f t="shared" si="26"/>
        <v>0</v>
      </c>
      <c r="BB138" s="178"/>
      <c r="BC138" s="180"/>
      <c r="BD138" s="163" t="str">
        <f t="shared" si="27"/>
        <v>正确</v>
      </c>
    </row>
    <row r="139" s="6" customFormat="1" ht="33" customHeight="1" spans="1:56">
      <c r="A139" s="59">
        <f t="shared" si="19"/>
        <v>135</v>
      </c>
      <c r="B139" s="60"/>
      <c r="C139" s="47"/>
      <c r="D139" s="154"/>
      <c r="E139" s="60"/>
      <c r="F139" s="125">
        <f t="shared" si="20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21"/>
        <v>0</v>
      </c>
      <c r="T139" s="170"/>
      <c r="U139" s="80"/>
      <c r="V139" s="167"/>
      <c r="W139" s="168"/>
      <c r="X139" s="168"/>
      <c r="Y139" s="168"/>
      <c r="Z139" s="168"/>
      <c r="AA139" s="168"/>
      <c r="AB139" s="93"/>
      <c r="AC139" s="174">
        <f t="shared" si="22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175">
        <f t="shared" si="23"/>
        <v>0</v>
      </c>
      <c r="AT139" s="174">
        <f t="shared" si="24"/>
        <v>0</v>
      </c>
      <c r="AU139" s="174">
        <f t="shared" si="25"/>
        <v>0</v>
      </c>
      <c r="AV139" s="99"/>
      <c r="AW139" s="106"/>
      <c r="AX139" s="106"/>
      <c r="AY139" s="106"/>
      <c r="AZ139" s="106"/>
      <c r="BA139" s="174">
        <f t="shared" si="26"/>
        <v>0</v>
      </c>
      <c r="BB139" s="178"/>
      <c r="BC139" s="180"/>
      <c r="BD139" s="163" t="str">
        <f t="shared" si="27"/>
        <v>正确</v>
      </c>
    </row>
    <row r="140" s="6" customFormat="1" ht="33" customHeight="1" spans="1:56">
      <c r="A140" s="59">
        <f t="shared" si="19"/>
        <v>136</v>
      </c>
      <c r="B140" s="60"/>
      <c r="C140" s="47"/>
      <c r="D140" s="154"/>
      <c r="E140" s="60"/>
      <c r="F140" s="125">
        <f t="shared" si="20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21"/>
        <v>0</v>
      </c>
      <c r="T140" s="170"/>
      <c r="U140" s="80"/>
      <c r="V140" s="167"/>
      <c r="W140" s="168"/>
      <c r="X140" s="168"/>
      <c r="Y140" s="168"/>
      <c r="Z140" s="168"/>
      <c r="AA140" s="168"/>
      <c r="AB140" s="93"/>
      <c r="AC140" s="174">
        <f t="shared" si="22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23"/>
        <v>0</v>
      </c>
      <c r="AT140" s="174">
        <f t="shared" si="24"/>
        <v>0</v>
      </c>
      <c r="AU140" s="174">
        <f t="shared" si="25"/>
        <v>0</v>
      </c>
      <c r="AV140" s="99"/>
      <c r="AW140" s="106"/>
      <c r="AX140" s="106"/>
      <c r="AY140" s="106"/>
      <c r="AZ140" s="106"/>
      <c r="BA140" s="174">
        <f t="shared" si="26"/>
        <v>0</v>
      </c>
      <c r="BB140" s="178"/>
      <c r="BC140" s="180"/>
      <c r="BD140" s="163" t="str">
        <f t="shared" si="27"/>
        <v>正确</v>
      </c>
    </row>
    <row r="141" s="6" customFormat="1" ht="33" customHeight="1" spans="1:56">
      <c r="A141" s="59">
        <f t="shared" si="19"/>
        <v>137</v>
      </c>
      <c r="B141" s="60"/>
      <c r="C141" s="47"/>
      <c r="D141" s="154"/>
      <c r="E141" s="60"/>
      <c r="F141" s="125">
        <f t="shared" si="20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21"/>
        <v>0</v>
      </c>
      <c r="T141" s="170"/>
      <c r="U141" s="80"/>
      <c r="V141" s="167"/>
      <c r="W141" s="168"/>
      <c r="X141" s="168"/>
      <c r="Y141" s="168"/>
      <c r="Z141" s="168"/>
      <c r="AA141" s="168"/>
      <c r="AB141" s="93"/>
      <c r="AC141" s="174">
        <f t="shared" si="22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23"/>
        <v>0</v>
      </c>
      <c r="AT141" s="174">
        <f t="shared" si="24"/>
        <v>0</v>
      </c>
      <c r="AU141" s="174">
        <f t="shared" si="25"/>
        <v>0</v>
      </c>
      <c r="AV141" s="99"/>
      <c r="AW141" s="106"/>
      <c r="AX141" s="106"/>
      <c r="AY141" s="106"/>
      <c r="AZ141" s="106"/>
      <c r="BA141" s="174">
        <f t="shared" si="26"/>
        <v>0</v>
      </c>
      <c r="BB141" s="178"/>
      <c r="BC141" s="180"/>
      <c r="BD141" s="163" t="str">
        <f t="shared" si="27"/>
        <v>正确</v>
      </c>
    </row>
    <row r="142" s="6" customFormat="1" ht="33" customHeight="1" spans="1:56">
      <c r="A142" s="59">
        <f t="shared" si="19"/>
        <v>138</v>
      </c>
      <c r="B142" s="60"/>
      <c r="C142" s="47"/>
      <c r="D142" s="154"/>
      <c r="E142" s="60"/>
      <c r="F142" s="125">
        <f t="shared" si="20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21"/>
        <v>0</v>
      </c>
      <c r="T142" s="170"/>
      <c r="U142" s="80"/>
      <c r="V142" s="167"/>
      <c r="W142" s="168"/>
      <c r="X142" s="168"/>
      <c r="Y142" s="168"/>
      <c r="Z142" s="168"/>
      <c r="AA142" s="168"/>
      <c r="AB142" s="93"/>
      <c r="AC142" s="174">
        <f t="shared" si="22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23"/>
        <v>0</v>
      </c>
      <c r="AT142" s="174">
        <f t="shared" si="24"/>
        <v>0</v>
      </c>
      <c r="AU142" s="174">
        <f t="shared" si="25"/>
        <v>0</v>
      </c>
      <c r="AV142" s="99"/>
      <c r="AW142" s="106"/>
      <c r="AX142" s="106"/>
      <c r="AY142" s="106"/>
      <c r="AZ142" s="106"/>
      <c r="BA142" s="174">
        <f t="shared" si="26"/>
        <v>0</v>
      </c>
      <c r="BB142" s="178"/>
      <c r="BC142" s="180"/>
      <c r="BD142" s="163" t="str">
        <f t="shared" si="27"/>
        <v>正确</v>
      </c>
    </row>
    <row r="143" s="6" customFormat="1" ht="33" customHeight="1" spans="1:56">
      <c r="A143" s="59">
        <f t="shared" si="19"/>
        <v>139</v>
      </c>
      <c r="B143" s="60"/>
      <c r="C143" s="47"/>
      <c r="D143" s="154"/>
      <c r="E143" s="60"/>
      <c r="F143" s="125">
        <f t="shared" si="20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21"/>
        <v>0</v>
      </c>
      <c r="T143" s="170"/>
      <c r="U143" s="80"/>
      <c r="V143" s="167"/>
      <c r="W143" s="168"/>
      <c r="X143" s="168"/>
      <c r="Y143" s="168"/>
      <c r="Z143" s="168"/>
      <c r="AA143" s="168"/>
      <c r="AB143" s="93"/>
      <c r="AC143" s="174">
        <f t="shared" si="22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23"/>
        <v>0</v>
      </c>
      <c r="AT143" s="174">
        <f t="shared" si="24"/>
        <v>0</v>
      </c>
      <c r="AU143" s="174">
        <f t="shared" si="25"/>
        <v>0</v>
      </c>
      <c r="AV143" s="99"/>
      <c r="AW143" s="106"/>
      <c r="AX143" s="106"/>
      <c r="AY143" s="106"/>
      <c r="AZ143" s="106"/>
      <c r="BA143" s="174">
        <f t="shared" si="26"/>
        <v>0</v>
      </c>
      <c r="BB143" s="178"/>
      <c r="BC143" s="180"/>
      <c r="BD143" s="163" t="str">
        <f t="shared" si="27"/>
        <v>正确</v>
      </c>
    </row>
    <row r="144" s="6" customFormat="1" ht="33" customHeight="1" spans="1:56">
      <c r="A144" s="59">
        <f t="shared" si="19"/>
        <v>140</v>
      </c>
      <c r="B144" s="60"/>
      <c r="C144" s="47"/>
      <c r="D144" s="154"/>
      <c r="E144" s="60"/>
      <c r="F144" s="125">
        <f t="shared" si="20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21"/>
        <v>0</v>
      </c>
      <c r="T144" s="170"/>
      <c r="U144" s="80"/>
      <c r="V144" s="167"/>
      <c r="W144" s="168"/>
      <c r="X144" s="168"/>
      <c r="Y144" s="168"/>
      <c r="Z144" s="168"/>
      <c r="AA144" s="168"/>
      <c r="AB144" s="93"/>
      <c r="AC144" s="174">
        <f t="shared" si="22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23"/>
        <v>0</v>
      </c>
      <c r="AT144" s="174">
        <f t="shared" si="24"/>
        <v>0</v>
      </c>
      <c r="AU144" s="174">
        <f t="shared" si="25"/>
        <v>0</v>
      </c>
      <c r="AV144" s="99"/>
      <c r="AW144" s="106"/>
      <c r="AX144" s="106"/>
      <c r="AY144" s="106"/>
      <c r="AZ144" s="106"/>
      <c r="BA144" s="174">
        <f t="shared" si="26"/>
        <v>0</v>
      </c>
      <c r="BB144" s="178"/>
      <c r="BC144" s="180"/>
      <c r="BD144" s="163" t="str">
        <f t="shared" si="27"/>
        <v>正确</v>
      </c>
    </row>
    <row r="145" s="6" customFormat="1" ht="33" customHeight="1" spans="1:56">
      <c r="A145" s="59">
        <f t="shared" si="19"/>
        <v>141</v>
      </c>
      <c r="B145" s="60"/>
      <c r="C145" s="47"/>
      <c r="D145" s="154"/>
      <c r="E145" s="60"/>
      <c r="F145" s="125">
        <f t="shared" si="20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21"/>
        <v>0</v>
      </c>
      <c r="T145" s="170"/>
      <c r="U145" s="80"/>
      <c r="V145" s="167"/>
      <c r="W145" s="168"/>
      <c r="X145" s="168"/>
      <c r="Y145" s="168"/>
      <c r="Z145" s="168"/>
      <c r="AA145" s="168"/>
      <c r="AB145" s="93"/>
      <c r="AC145" s="174">
        <f t="shared" si="22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23"/>
        <v>0</v>
      </c>
      <c r="AT145" s="174">
        <f t="shared" si="24"/>
        <v>0</v>
      </c>
      <c r="AU145" s="174">
        <f t="shared" si="25"/>
        <v>0</v>
      </c>
      <c r="AV145" s="99"/>
      <c r="AW145" s="106"/>
      <c r="AX145" s="106"/>
      <c r="AY145" s="106"/>
      <c r="AZ145" s="106"/>
      <c r="BA145" s="174">
        <f t="shared" si="26"/>
        <v>0</v>
      </c>
      <c r="BB145" s="178"/>
      <c r="BC145" s="180"/>
      <c r="BD145" s="163" t="str">
        <f t="shared" si="27"/>
        <v>正确</v>
      </c>
    </row>
    <row r="146" s="6" customFormat="1" ht="33" customHeight="1" spans="1:56">
      <c r="A146" s="59">
        <f t="shared" si="19"/>
        <v>142</v>
      </c>
      <c r="B146" s="60"/>
      <c r="C146" s="47"/>
      <c r="D146" s="154"/>
      <c r="E146" s="60"/>
      <c r="F146" s="125">
        <f t="shared" si="20"/>
        <v>30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21"/>
        <v>0</v>
      </c>
      <c r="T146" s="170"/>
      <c r="U146" s="80"/>
      <c r="V146" s="167"/>
      <c r="W146" s="168"/>
      <c r="X146" s="168"/>
      <c r="Y146" s="168"/>
      <c r="Z146" s="168"/>
      <c r="AA146" s="168"/>
      <c r="AB146" s="93"/>
      <c r="AC146" s="174">
        <f t="shared" si="22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23"/>
        <v>0</v>
      </c>
      <c r="AT146" s="174">
        <f t="shared" si="24"/>
        <v>0</v>
      </c>
      <c r="AU146" s="174">
        <f t="shared" si="25"/>
        <v>0</v>
      </c>
      <c r="AV146" s="99"/>
      <c r="AW146" s="106"/>
      <c r="AX146" s="106"/>
      <c r="AY146" s="106"/>
      <c r="AZ146" s="106"/>
      <c r="BA146" s="174">
        <f t="shared" si="26"/>
        <v>0</v>
      </c>
      <c r="BB146" s="178"/>
      <c r="BC146" s="180"/>
      <c r="BD146" s="163" t="str">
        <f t="shared" si="27"/>
        <v>正确</v>
      </c>
    </row>
    <row r="147" s="6" customFormat="1" ht="33" customHeight="1" spans="1:56">
      <c r="A147" s="59">
        <f t="shared" si="19"/>
        <v>143</v>
      </c>
      <c r="B147" s="60"/>
      <c r="C147" s="47"/>
      <c r="D147" s="154"/>
      <c r="E147" s="60"/>
      <c r="F147" s="125">
        <f t="shared" si="20"/>
        <v>30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21"/>
        <v>0</v>
      </c>
      <c r="T147" s="170"/>
      <c r="U147" s="80"/>
      <c r="V147" s="167"/>
      <c r="W147" s="168"/>
      <c r="X147" s="168"/>
      <c r="Y147" s="168"/>
      <c r="Z147" s="168"/>
      <c r="AA147" s="168"/>
      <c r="AB147" s="93"/>
      <c r="AC147" s="174">
        <f t="shared" si="22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23"/>
        <v>0</v>
      </c>
      <c r="AT147" s="174">
        <f t="shared" si="24"/>
        <v>0</v>
      </c>
      <c r="AU147" s="174">
        <f t="shared" si="25"/>
        <v>0</v>
      </c>
      <c r="AV147" s="99"/>
      <c r="AW147" s="106"/>
      <c r="AX147" s="106"/>
      <c r="AY147" s="106"/>
      <c r="AZ147" s="106"/>
      <c r="BA147" s="174">
        <f t="shared" si="26"/>
        <v>0</v>
      </c>
      <c r="BB147" s="178"/>
      <c r="BC147" s="180"/>
      <c r="BD147" s="163" t="str">
        <f t="shared" si="27"/>
        <v>正确</v>
      </c>
    </row>
    <row r="148" s="6" customFormat="1" ht="33" customHeight="1" spans="1:56">
      <c r="A148" s="59">
        <f t="shared" si="19"/>
        <v>144</v>
      </c>
      <c r="B148" s="60"/>
      <c r="C148" s="47"/>
      <c r="D148" s="154"/>
      <c r="E148" s="60"/>
      <c r="F148" s="125">
        <f t="shared" si="20"/>
        <v>30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21"/>
        <v>0</v>
      </c>
      <c r="T148" s="170"/>
      <c r="U148" s="80"/>
      <c r="V148" s="167"/>
      <c r="W148" s="168"/>
      <c r="X148" s="168"/>
      <c r="Y148" s="168"/>
      <c r="Z148" s="168"/>
      <c r="AA148" s="168"/>
      <c r="AB148" s="93"/>
      <c r="AC148" s="174">
        <f t="shared" si="22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23"/>
        <v>0</v>
      </c>
      <c r="AT148" s="174">
        <f t="shared" si="24"/>
        <v>0</v>
      </c>
      <c r="AU148" s="174">
        <f t="shared" si="25"/>
        <v>0</v>
      </c>
      <c r="AV148" s="99"/>
      <c r="AW148" s="106"/>
      <c r="AX148" s="106"/>
      <c r="AY148" s="106"/>
      <c r="AZ148" s="106"/>
      <c r="BA148" s="174">
        <f t="shared" si="26"/>
        <v>0</v>
      </c>
      <c r="BB148" s="178"/>
      <c r="BC148" s="180"/>
      <c r="BD148" s="163" t="str">
        <f t="shared" si="27"/>
        <v>正确</v>
      </c>
    </row>
    <row r="149" s="6" customFormat="1" ht="33" customHeight="1" spans="1:56">
      <c r="A149" s="59">
        <f t="shared" si="19"/>
        <v>145</v>
      </c>
      <c r="B149" s="60"/>
      <c r="C149" s="47"/>
      <c r="D149" s="154"/>
      <c r="E149" s="60"/>
      <c r="F149" s="125">
        <f t="shared" si="20"/>
        <v>30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21"/>
        <v>0</v>
      </c>
      <c r="T149" s="170"/>
      <c r="U149" s="80"/>
      <c r="V149" s="167"/>
      <c r="W149" s="168"/>
      <c r="X149" s="168"/>
      <c r="Y149" s="168"/>
      <c r="Z149" s="168"/>
      <c r="AA149" s="168"/>
      <c r="AB149" s="93"/>
      <c r="AC149" s="174">
        <f t="shared" si="22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23"/>
        <v>0</v>
      </c>
      <c r="AT149" s="174">
        <f t="shared" si="24"/>
        <v>0</v>
      </c>
      <c r="AU149" s="174">
        <f t="shared" si="25"/>
        <v>0</v>
      </c>
      <c r="AV149" s="99"/>
      <c r="AW149" s="106"/>
      <c r="AX149" s="106"/>
      <c r="AY149" s="106"/>
      <c r="AZ149" s="106"/>
      <c r="BA149" s="174">
        <f t="shared" si="26"/>
        <v>0</v>
      </c>
      <c r="BB149" s="178"/>
      <c r="BC149" s="180"/>
      <c r="BD149" s="163" t="str">
        <f t="shared" si="27"/>
        <v>正确</v>
      </c>
    </row>
    <row r="150" s="6" customFormat="1" ht="33" customHeight="1" spans="1:56">
      <c r="A150" s="59">
        <f t="shared" si="19"/>
        <v>146</v>
      </c>
      <c r="B150" s="60"/>
      <c r="C150" s="47"/>
      <c r="D150" s="154"/>
      <c r="E150" s="60"/>
      <c r="F150" s="125">
        <f t="shared" si="20"/>
        <v>30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21"/>
        <v>0</v>
      </c>
      <c r="T150" s="170"/>
      <c r="U150" s="80"/>
      <c r="V150" s="167"/>
      <c r="W150" s="168"/>
      <c r="X150" s="168"/>
      <c r="Y150" s="168"/>
      <c r="Z150" s="168"/>
      <c r="AA150" s="168"/>
      <c r="AB150" s="93"/>
      <c r="AC150" s="174">
        <f t="shared" si="22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23"/>
        <v>0</v>
      </c>
      <c r="AT150" s="174">
        <f t="shared" si="24"/>
        <v>0</v>
      </c>
      <c r="AU150" s="174">
        <f t="shared" si="25"/>
        <v>0</v>
      </c>
      <c r="AV150" s="99"/>
      <c r="AW150" s="106"/>
      <c r="AX150" s="106"/>
      <c r="AY150" s="106"/>
      <c r="AZ150" s="106"/>
      <c r="BA150" s="174">
        <f t="shared" si="26"/>
        <v>0</v>
      </c>
      <c r="BB150" s="178"/>
      <c r="BC150" s="180"/>
      <c r="BD150" s="163" t="str">
        <f t="shared" si="27"/>
        <v>正确</v>
      </c>
    </row>
    <row r="151" s="6" customFormat="1" ht="33" customHeight="1" spans="1:56">
      <c r="A151" s="59">
        <f t="shared" si="19"/>
        <v>147</v>
      </c>
      <c r="B151" s="60"/>
      <c r="C151" s="47"/>
      <c r="D151" s="154"/>
      <c r="E151" s="60"/>
      <c r="F151" s="125">
        <f t="shared" si="20"/>
        <v>30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21"/>
        <v>0</v>
      </c>
      <c r="T151" s="170"/>
      <c r="U151" s="80"/>
      <c r="V151" s="167"/>
      <c r="W151" s="168"/>
      <c r="X151" s="168"/>
      <c r="Y151" s="168"/>
      <c r="Z151" s="168"/>
      <c r="AA151" s="168"/>
      <c r="AB151" s="93"/>
      <c r="AC151" s="174">
        <f t="shared" si="22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23"/>
        <v>0</v>
      </c>
      <c r="AT151" s="174">
        <f t="shared" si="24"/>
        <v>0</v>
      </c>
      <c r="AU151" s="174">
        <f t="shared" si="25"/>
        <v>0</v>
      </c>
      <c r="AV151" s="99"/>
      <c r="AW151" s="106"/>
      <c r="AX151" s="106"/>
      <c r="AY151" s="106"/>
      <c r="AZ151" s="106"/>
      <c r="BA151" s="174">
        <f t="shared" si="26"/>
        <v>0</v>
      </c>
      <c r="BB151" s="178"/>
      <c r="BC151" s="180"/>
      <c r="BD151" s="163" t="str">
        <f t="shared" si="27"/>
        <v>正确</v>
      </c>
    </row>
    <row r="152" s="6" customFormat="1" ht="33" customHeight="1" spans="1:56">
      <c r="A152" s="59">
        <f t="shared" si="19"/>
        <v>148</v>
      </c>
      <c r="B152" s="60"/>
      <c r="C152" s="47"/>
      <c r="D152" s="154"/>
      <c r="E152" s="60"/>
      <c r="F152" s="125">
        <f t="shared" si="20"/>
        <v>30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21"/>
        <v>0</v>
      </c>
      <c r="T152" s="170"/>
      <c r="U152" s="80"/>
      <c r="V152" s="167"/>
      <c r="W152" s="168"/>
      <c r="X152" s="168"/>
      <c r="Y152" s="168"/>
      <c r="Z152" s="168"/>
      <c r="AA152" s="168"/>
      <c r="AB152" s="93"/>
      <c r="AC152" s="174">
        <f t="shared" si="22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23"/>
        <v>0</v>
      </c>
      <c r="AT152" s="174">
        <f t="shared" si="24"/>
        <v>0</v>
      </c>
      <c r="AU152" s="174">
        <f t="shared" si="25"/>
        <v>0</v>
      </c>
      <c r="AV152" s="99"/>
      <c r="AW152" s="106"/>
      <c r="AX152" s="106"/>
      <c r="AY152" s="106"/>
      <c r="AZ152" s="106"/>
      <c r="BA152" s="174">
        <f t="shared" si="26"/>
        <v>0</v>
      </c>
      <c r="BB152" s="178"/>
      <c r="BC152" s="180"/>
      <c r="BD152" s="163" t="str">
        <f t="shared" si="27"/>
        <v>正确</v>
      </c>
    </row>
    <row r="153" s="6" customFormat="1" ht="33" customHeight="1" spans="1:56">
      <c r="A153" s="59">
        <f t="shared" si="19"/>
        <v>149</v>
      </c>
      <c r="B153" s="60"/>
      <c r="C153" s="47"/>
      <c r="D153" s="154"/>
      <c r="E153" s="60"/>
      <c r="F153" s="125">
        <f t="shared" si="20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21"/>
        <v>0</v>
      </c>
      <c r="T153" s="170"/>
      <c r="U153" s="80"/>
      <c r="V153" s="167"/>
      <c r="W153" s="168"/>
      <c r="X153" s="168"/>
      <c r="Y153" s="168"/>
      <c r="Z153" s="168"/>
      <c r="AA153" s="168"/>
      <c r="AB153" s="93"/>
      <c r="AC153" s="174">
        <f t="shared" si="22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23"/>
        <v>0</v>
      </c>
      <c r="AT153" s="174">
        <f t="shared" si="24"/>
        <v>0</v>
      </c>
      <c r="AU153" s="174">
        <f t="shared" si="25"/>
        <v>0</v>
      </c>
      <c r="AV153" s="99"/>
      <c r="AW153" s="106"/>
      <c r="AX153" s="106"/>
      <c r="AY153" s="106"/>
      <c r="AZ153" s="106"/>
      <c r="BA153" s="174">
        <f t="shared" si="26"/>
        <v>0</v>
      </c>
      <c r="BB153" s="178"/>
      <c r="BC153" s="180"/>
      <c r="BD153" s="163" t="str">
        <f t="shared" si="27"/>
        <v>正确</v>
      </c>
    </row>
    <row r="154" s="6" customFormat="1" ht="33" customHeight="1" spans="1:56">
      <c r="A154" s="59">
        <f t="shared" si="19"/>
        <v>150</v>
      </c>
      <c r="B154" s="60"/>
      <c r="C154" s="47"/>
      <c r="D154" s="154"/>
      <c r="E154" s="60"/>
      <c r="F154" s="125">
        <f t="shared" si="20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21"/>
        <v>0</v>
      </c>
      <c r="T154" s="170"/>
      <c r="U154" s="80"/>
      <c r="V154" s="167"/>
      <c r="W154" s="168"/>
      <c r="X154" s="168"/>
      <c r="Y154" s="168"/>
      <c r="Z154" s="168"/>
      <c r="AA154" s="168"/>
      <c r="AB154" s="93"/>
      <c r="AC154" s="174">
        <f t="shared" si="22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175">
        <f t="shared" si="23"/>
        <v>0</v>
      </c>
      <c r="AT154" s="174">
        <f t="shared" si="24"/>
        <v>0</v>
      </c>
      <c r="AU154" s="174">
        <f t="shared" si="25"/>
        <v>0</v>
      </c>
      <c r="AV154" s="99"/>
      <c r="AW154" s="106"/>
      <c r="AX154" s="106"/>
      <c r="AY154" s="106"/>
      <c r="AZ154" s="106"/>
      <c r="BA154" s="174">
        <f t="shared" si="26"/>
        <v>0</v>
      </c>
      <c r="BB154" s="178"/>
      <c r="BC154" s="180"/>
      <c r="BD154" s="163" t="str">
        <f t="shared" si="27"/>
        <v>正确</v>
      </c>
    </row>
    <row r="155" s="6" customFormat="1" ht="33" customHeight="1" spans="1:56">
      <c r="A155" s="59">
        <f t="shared" si="19"/>
        <v>151</v>
      </c>
      <c r="B155" s="60"/>
      <c r="C155" s="47"/>
      <c r="D155" s="154"/>
      <c r="E155" s="60"/>
      <c r="F155" s="125">
        <f t="shared" si="20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21"/>
        <v>0</v>
      </c>
      <c r="T155" s="170"/>
      <c r="U155" s="80"/>
      <c r="V155" s="167"/>
      <c r="W155" s="168"/>
      <c r="X155" s="168"/>
      <c r="Y155" s="168"/>
      <c r="Z155" s="168"/>
      <c r="AA155" s="168"/>
      <c r="AB155" s="93"/>
      <c r="AC155" s="174">
        <f t="shared" si="22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23"/>
        <v>0</v>
      </c>
      <c r="AT155" s="174">
        <f t="shared" si="24"/>
        <v>0</v>
      </c>
      <c r="AU155" s="174">
        <f t="shared" si="25"/>
        <v>0</v>
      </c>
      <c r="AV155" s="99"/>
      <c r="AW155" s="106"/>
      <c r="AX155" s="106"/>
      <c r="AY155" s="106"/>
      <c r="AZ155" s="106"/>
      <c r="BA155" s="174">
        <f t="shared" si="26"/>
        <v>0</v>
      </c>
      <c r="BB155" s="178"/>
      <c r="BC155" s="180"/>
      <c r="BD155" s="163" t="str">
        <f t="shared" si="27"/>
        <v>正确</v>
      </c>
    </row>
    <row r="156" s="6" customFormat="1" ht="33" customHeight="1" spans="1:56">
      <c r="A156" s="59">
        <f t="shared" si="19"/>
        <v>152</v>
      </c>
      <c r="B156" s="60"/>
      <c r="C156" s="47"/>
      <c r="D156" s="154"/>
      <c r="E156" s="60"/>
      <c r="F156" s="125">
        <f t="shared" si="20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21"/>
        <v>0</v>
      </c>
      <c r="T156" s="170"/>
      <c r="U156" s="80"/>
      <c r="V156" s="167"/>
      <c r="W156" s="168"/>
      <c r="X156" s="168"/>
      <c r="Y156" s="168"/>
      <c r="Z156" s="168"/>
      <c r="AA156" s="168"/>
      <c r="AB156" s="93"/>
      <c r="AC156" s="174">
        <f t="shared" si="22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23"/>
        <v>0</v>
      </c>
      <c r="AT156" s="174">
        <f t="shared" si="24"/>
        <v>0</v>
      </c>
      <c r="AU156" s="174">
        <f t="shared" si="25"/>
        <v>0</v>
      </c>
      <c r="AV156" s="99"/>
      <c r="AW156" s="106"/>
      <c r="AX156" s="106"/>
      <c r="AY156" s="106"/>
      <c r="AZ156" s="106"/>
      <c r="BA156" s="174">
        <f t="shared" si="26"/>
        <v>0</v>
      </c>
      <c r="BB156" s="178"/>
      <c r="BC156" s="180"/>
      <c r="BD156" s="163" t="str">
        <f t="shared" si="27"/>
        <v>正确</v>
      </c>
    </row>
    <row r="157" s="6" customFormat="1" ht="33" customHeight="1" spans="1:56">
      <c r="A157" s="59">
        <f t="shared" si="19"/>
        <v>153</v>
      </c>
      <c r="B157" s="60"/>
      <c r="C157" s="47"/>
      <c r="D157" s="154"/>
      <c r="E157" s="60"/>
      <c r="F157" s="125">
        <f t="shared" si="20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21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22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23"/>
        <v>0</v>
      </c>
      <c r="AT157" s="174">
        <f t="shared" si="24"/>
        <v>0</v>
      </c>
      <c r="AU157" s="174">
        <f t="shared" si="25"/>
        <v>0</v>
      </c>
      <c r="AV157" s="99"/>
      <c r="AW157" s="106"/>
      <c r="AX157" s="106"/>
      <c r="AY157" s="106"/>
      <c r="AZ157" s="106"/>
      <c r="BA157" s="174">
        <f t="shared" si="26"/>
        <v>0</v>
      </c>
      <c r="BB157" s="178"/>
      <c r="BC157" s="180"/>
      <c r="BD157" s="163" t="str">
        <f t="shared" si="27"/>
        <v>正确</v>
      </c>
    </row>
    <row r="158" s="6" customFormat="1" ht="33" customHeight="1" spans="1:56">
      <c r="A158" s="59">
        <f t="shared" si="19"/>
        <v>154</v>
      </c>
      <c r="B158" s="60"/>
      <c r="C158" s="47"/>
      <c r="D158" s="154"/>
      <c r="E158" s="60"/>
      <c r="F158" s="125">
        <f t="shared" si="20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21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22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23"/>
        <v>0</v>
      </c>
      <c r="AT158" s="174">
        <f t="shared" si="24"/>
        <v>0</v>
      </c>
      <c r="AU158" s="174">
        <f t="shared" si="25"/>
        <v>0</v>
      </c>
      <c r="AV158" s="99"/>
      <c r="AW158" s="106"/>
      <c r="AX158" s="106"/>
      <c r="AY158" s="106"/>
      <c r="AZ158" s="106"/>
      <c r="BA158" s="174">
        <f t="shared" si="26"/>
        <v>0</v>
      </c>
      <c r="BB158" s="178"/>
      <c r="BC158" s="180"/>
      <c r="BD158" s="163" t="str">
        <f t="shared" si="27"/>
        <v>正确</v>
      </c>
    </row>
    <row r="159" s="6" customFormat="1" ht="33" customHeight="1" spans="1:56">
      <c r="A159" s="59">
        <f t="shared" si="19"/>
        <v>155</v>
      </c>
      <c r="B159" s="60"/>
      <c r="C159" s="47"/>
      <c r="D159" s="154"/>
      <c r="E159" s="60"/>
      <c r="F159" s="125">
        <f t="shared" si="20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21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22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23"/>
        <v>0</v>
      </c>
      <c r="AT159" s="174">
        <f t="shared" si="24"/>
        <v>0</v>
      </c>
      <c r="AU159" s="174">
        <f t="shared" si="25"/>
        <v>0</v>
      </c>
      <c r="AV159" s="99"/>
      <c r="AW159" s="106"/>
      <c r="AX159" s="106"/>
      <c r="AY159" s="106"/>
      <c r="AZ159" s="106"/>
      <c r="BA159" s="174">
        <f t="shared" si="26"/>
        <v>0</v>
      </c>
      <c r="BB159" s="178"/>
      <c r="BC159" s="180"/>
      <c r="BD159" s="163" t="str">
        <f t="shared" si="27"/>
        <v>正确</v>
      </c>
    </row>
    <row r="160" s="6" customFormat="1" ht="33" customHeight="1" spans="1:56">
      <c r="A160" s="59">
        <f t="shared" si="19"/>
        <v>156</v>
      </c>
      <c r="B160" s="60"/>
      <c r="C160" s="47"/>
      <c r="D160" s="154"/>
      <c r="E160" s="60"/>
      <c r="F160" s="125">
        <f t="shared" si="20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21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22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23"/>
        <v>0</v>
      </c>
      <c r="AT160" s="174">
        <f t="shared" si="24"/>
        <v>0</v>
      </c>
      <c r="AU160" s="174">
        <f t="shared" si="25"/>
        <v>0</v>
      </c>
      <c r="AV160" s="99"/>
      <c r="AW160" s="106"/>
      <c r="AX160" s="106"/>
      <c r="AY160" s="106"/>
      <c r="AZ160" s="106"/>
      <c r="BA160" s="174">
        <f t="shared" si="26"/>
        <v>0</v>
      </c>
      <c r="BB160" s="178"/>
      <c r="BC160" s="180"/>
      <c r="BD160" s="163" t="str">
        <f t="shared" si="27"/>
        <v>正确</v>
      </c>
    </row>
    <row r="161" s="6" customFormat="1" ht="33" customHeight="1" spans="1:56">
      <c r="A161" s="59">
        <f t="shared" si="19"/>
        <v>157</v>
      </c>
      <c r="B161" s="60"/>
      <c r="C161" s="47"/>
      <c r="D161" s="154"/>
      <c r="E161" s="60"/>
      <c r="F161" s="125">
        <f t="shared" si="20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21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22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23"/>
        <v>0</v>
      </c>
      <c r="AT161" s="174">
        <f t="shared" si="24"/>
        <v>0</v>
      </c>
      <c r="AU161" s="174">
        <f t="shared" si="25"/>
        <v>0</v>
      </c>
      <c r="AV161" s="99"/>
      <c r="AW161" s="106"/>
      <c r="AX161" s="106"/>
      <c r="AY161" s="106"/>
      <c r="AZ161" s="106"/>
      <c r="BA161" s="174">
        <f t="shared" si="26"/>
        <v>0</v>
      </c>
      <c r="BB161" s="178"/>
      <c r="BC161" s="180"/>
      <c r="BD161" s="163" t="str">
        <f t="shared" si="27"/>
        <v>正确</v>
      </c>
    </row>
    <row r="162" s="6" customFormat="1" ht="33" customHeight="1" spans="1:56">
      <c r="A162" s="59">
        <f t="shared" si="19"/>
        <v>158</v>
      </c>
      <c r="B162" s="60"/>
      <c r="C162" s="47"/>
      <c r="D162" s="154"/>
      <c r="E162" s="60"/>
      <c r="F162" s="125">
        <f t="shared" si="20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21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22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23"/>
        <v>0</v>
      </c>
      <c r="AT162" s="174">
        <f t="shared" si="24"/>
        <v>0</v>
      </c>
      <c r="AU162" s="174">
        <f t="shared" si="25"/>
        <v>0</v>
      </c>
      <c r="AV162" s="99"/>
      <c r="AW162" s="106"/>
      <c r="AX162" s="106"/>
      <c r="AY162" s="106"/>
      <c r="AZ162" s="106"/>
      <c r="BA162" s="174">
        <f t="shared" si="26"/>
        <v>0</v>
      </c>
      <c r="BB162" s="178"/>
      <c r="BC162" s="180"/>
      <c r="BD162" s="163" t="str">
        <f t="shared" si="27"/>
        <v>正确</v>
      </c>
    </row>
    <row r="163" s="6" customFormat="1" ht="33" customHeight="1" spans="1:56">
      <c r="A163" s="59">
        <f t="shared" si="19"/>
        <v>159</v>
      </c>
      <c r="B163" s="60"/>
      <c r="C163" s="47"/>
      <c r="D163" s="154"/>
      <c r="E163" s="60"/>
      <c r="F163" s="125">
        <f t="shared" si="20"/>
        <v>30</v>
      </c>
      <c r="G163" s="57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64">
        <f t="shared" si="21"/>
        <v>0</v>
      </c>
      <c r="T163" s="170"/>
      <c r="U163" s="80"/>
      <c r="V163" s="167"/>
      <c r="W163" s="168"/>
      <c r="X163" s="168"/>
      <c r="Y163" s="168"/>
      <c r="Z163" s="168"/>
      <c r="AA163" s="168"/>
      <c r="AB163" s="93"/>
      <c r="AC163" s="174">
        <f t="shared" si="22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175">
        <f t="shared" si="23"/>
        <v>0</v>
      </c>
      <c r="AT163" s="174">
        <f t="shared" si="24"/>
        <v>0</v>
      </c>
      <c r="AU163" s="174">
        <f t="shared" si="25"/>
        <v>0</v>
      </c>
      <c r="AV163" s="99"/>
      <c r="AW163" s="106"/>
      <c r="AX163" s="106"/>
      <c r="AY163" s="106"/>
      <c r="AZ163" s="106"/>
      <c r="BA163" s="174">
        <f t="shared" si="26"/>
        <v>0</v>
      </c>
      <c r="BB163" s="178"/>
      <c r="BC163" s="180"/>
      <c r="BD163" s="163" t="str">
        <f t="shared" si="27"/>
        <v>正确</v>
      </c>
    </row>
    <row r="164" s="6" customFormat="1" ht="33" customHeight="1" spans="1:56">
      <c r="A164" s="59">
        <f t="shared" si="19"/>
        <v>160</v>
      </c>
      <c r="B164" s="60"/>
      <c r="C164" s="47"/>
      <c r="D164" s="154"/>
      <c r="E164" s="60"/>
      <c r="F164" s="125">
        <f t="shared" si="20"/>
        <v>30</v>
      </c>
      <c r="G164" s="57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64">
        <f t="shared" si="21"/>
        <v>0</v>
      </c>
      <c r="T164" s="170"/>
      <c r="U164" s="80"/>
      <c r="V164" s="167"/>
      <c r="W164" s="168"/>
      <c r="X164" s="168"/>
      <c r="Y164" s="168"/>
      <c r="Z164" s="168"/>
      <c r="AA164" s="168"/>
      <c r="AB164" s="93"/>
      <c r="AC164" s="174">
        <f t="shared" si="22"/>
        <v>0</v>
      </c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175">
        <f t="shared" si="23"/>
        <v>0</v>
      </c>
      <c r="AT164" s="174">
        <f t="shared" si="24"/>
        <v>0</v>
      </c>
      <c r="AU164" s="174">
        <f t="shared" si="25"/>
        <v>0</v>
      </c>
      <c r="AV164" s="99"/>
      <c r="AW164" s="106"/>
      <c r="AX164" s="106"/>
      <c r="AY164" s="106"/>
      <c r="AZ164" s="106"/>
      <c r="BA164" s="174">
        <f t="shared" si="26"/>
        <v>0</v>
      </c>
      <c r="BB164" s="178"/>
      <c r="BC164" s="180"/>
      <c r="BD164" s="163" t="str">
        <f t="shared" si="27"/>
        <v>正确</v>
      </c>
    </row>
  </sheetData>
  <sheetProtection algorithmName="SHA-512" hashValue="Pd2IhqGnU4FzHPnF8RFzpeu1a8MJtuKxF26JpscnBNeHCLuQfHOcM2+KemjbzlH/oVeek4aShYWIj5ueiC/I5w==" saltValue="zZjwGTcHNzdzIqTaDqgqWQ==" spinCount="100000" sheet="1" objects="1"/>
  <mergeCells count="2">
    <mergeCell ref="A1:BB1"/>
    <mergeCell ref="A4:E4"/>
  </mergeCells>
  <conditionalFormatting sqref="B7">
    <cfRule type="duplicateValues" dxfId="1" priority="2"/>
  </conditionalFormatting>
  <conditionalFormatting sqref="B16:B164">
    <cfRule type="duplicateValues" dxfId="0" priority="5"/>
  </conditionalFormatting>
  <conditionalFormatting sqref="C5:C10">
    <cfRule type="duplicateValues" dxfId="0" priority="3"/>
  </conditionalFormatting>
  <conditionalFormatting sqref="C11:C164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3"/>
  <sheetViews>
    <sheetView zoomScale="85" zoomScaleNormal="85" workbookViewId="0">
      <pane xSplit="6" ySplit="4" topLeftCell="AS5" activePane="bottomRight" state="frozen"/>
      <selection/>
      <selection pane="topRight"/>
      <selection pane="bottomLeft"/>
      <selection pane="bottomRight" activeCell="BB15" sqref="BB15"/>
    </sheetView>
  </sheetViews>
  <sheetFormatPr defaultColWidth="12.7583333333333" defaultRowHeight="17.25"/>
  <cols>
    <col min="1" max="1" width="8.5" style="5" customWidth="1"/>
    <col min="2" max="2" width="16.5" style="257" customWidth="1"/>
    <col min="3" max="3" width="11.5" style="6" customWidth="1"/>
    <col min="4" max="4" width="11.125" style="110" customWidth="1"/>
    <col min="5" max="5" width="9.875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75" style="6" customWidth="1"/>
    <col min="10" max="10" width="11.875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75" style="6" customWidth="1"/>
    <col min="15" max="15" width="8.75833333333333" style="6" customWidth="1"/>
    <col min="16" max="16" width="7.875" style="6" customWidth="1"/>
    <col min="17" max="17" width="8.375" style="6" customWidth="1"/>
    <col min="18" max="18" width="7.875" style="6" customWidth="1"/>
    <col min="19" max="19" width="8.5" style="6" customWidth="1"/>
    <col min="20" max="20" width="36" style="112" customWidth="1"/>
    <col min="21" max="21" width="13.5" style="113" customWidth="1"/>
    <col min="22" max="28" width="10.125" style="6" customWidth="1"/>
    <col min="29" max="29" width="10.125" style="114" customWidth="1"/>
    <col min="30" max="32" width="10" style="6" customWidth="1"/>
    <col min="33" max="33" width="10.125" style="6" customWidth="1"/>
    <col min="34" max="34" width="11.375" style="6" customWidth="1"/>
    <col min="35" max="35" width="14.5" style="6" customWidth="1"/>
    <col min="36" max="36" width="15" style="6" customWidth="1"/>
    <col min="37" max="37" width="10" style="6" customWidth="1"/>
    <col min="38" max="38" width="9.625" style="6" customWidth="1"/>
    <col min="39" max="39" width="8.875" style="6" customWidth="1"/>
    <col min="40" max="40" width="9.5" style="6" customWidth="1"/>
    <col min="41" max="41" width="9.125" style="6" customWidth="1"/>
    <col min="42" max="42" width="12.125" style="6" customWidth="1"/>
    <col min="43" max="43" width="16" style="6" customWidth="1"/>
    <col min="44" max="44" width="20.2583333333333" style="6" customWidth="1"/>
    <col min="45" max="45" width="13.875" style="6" customWidth="1"/>
    <col min="46" max="46" width="14" style="6" customWidth="1"/>
    <col min="47" max="47" width="16.375" style="6" customWidth="1"/>
    <col min="48" max="48" width="10.375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2916666666667" style="6" customWidth="1"/>
    <col min="57" max="62" width="12.7583333333333" style="116" customWidth="1"/>
    <col min="63" max="16383" width="12.7583333333333" style="116" hidden="1" customWidth="1"/>
    <col min="16384" max="16384" width="12.7583333333333" style="116"/>
  </cols>
  <sheetData>
    <row r="1" s="6" customFormat="1" ht="38" customHeight="1" spans="1:56">
      <c r="A1" s="13" t="s">
        <v>279</v>
      </c>
      <c r="B1" s="324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160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325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326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327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 t="shared" ref="V4:BA4" si="0">SUBTOTAL(9,V5:V163)</f>
        <v>12000</v>
      </c>
      <c r="W4" s="163">
        <f t="shared" si="0"/>
        <v>3900</v>
      </c>
      <c r="X4" s="163">
        <f t="shared" si="0"/>
        <v>1800</v>
      </c>
      <c r="Y4" s="163">
        <f t="shared" si="0"/>
        <v>1700</v>
      </c>
      <c r="Z4" s="163">
        <f t="shared" si="0"/>
        <v>1200</v>
      </c>
      <c r="AA4" s="163">
        <f t="shared" si="0"/>
        <v>800</v>
      </c>
      <c r="AB4" s="163">
        <f t="shared" si="0"/>
        <v>1500</v>
      </c>
      <c r="AC4" s="163">
        <f t="shared" si="0"/>
        <v>0</v>
      </c>
      <c r="AD4" s="163">
        <f t="shared" si="0"/>
        <v>0</v>
      </c>
      <c r="AE4" s="163">
        <f t="shared" si="0"/>
        <v>0</v>
      </c>
      <c r="AF4" s="163">
        <f t="shared" si="0"/>
        <v>0</v>
      </c>
      <c r="AG4" s="163">
        <f t="shared" si="0"/>
        <v>0</v>
      </c>
      <c r="AH4" s="163">
        <f t="shared" si="0"/>
        <v>0</v>
      </c>
      <c r="AI4" s="163">
        <f t="shared" si="0"/>
        <v>0</v>
      </c>
      <c r="AJ4" s="163">
        <f t="shared" si="0"/>
        <v>2000</v>
      </c>
      <c r="AK4" s="163">
        <f t="shared" si="0"/>
        <v>0</v>
      </c>
      <c r="AL4" s="163">
        <f t="shared" si="0"/>
        <v>500</v>
      </c>
      <c r="AM4" s="163">
        <f t="shared" si="0"/>
        <v>0</v>
      </c>
      <c r="AN4" s="163">
        <f t="shared" si="0"/>
        <v>0</v>
      </c>
      <c r="AO4" s="163">
        <f t="shared" si="0"/>
        <v>10</v>
      </c>
      <c r="AP4" s="163">
        <f t="shared" si="0"/>
        <v>0</v>
      </c>
      <c r="AQ4" s="163">
        <f t="shared" si="0"/>
        <v>0</v>
      </c>
      <c r="AR4" s="163">
        <f t="shared" si="0"/>
        <v>0</v>
      </c>
      <c r="AS4" s="163">
        <f t="shared" si="0"/>
        <v>0</v>
      </c>
      <c r="AT4" s="163">
        <f t="shared" si="0"/>
        <v>583.333333333333</v>
      </c>
      <c r="AU4" s="163">
        <f t="shared" si="0"/>
        <v>24826.67</v>
      </c>
      <c r="AV4" s="163">
        <f t="shared" si="0"/>
        <v>2149.6</v>
      </c>
      <c r="AW4" s="163">
        <f t="shared" si="0"/>
        <v>170</v>
      </c>
      <c r="AX4" s="163">
        <f t="shared" si="0"/>
        <v>0</v>
      </c>
      <c r="AY4" s="163">
        <f t="shared" si="0"/>
        <v>0</v>
      </c>
      <c r="AZ4" s="163">
        <f t="shared" si="0"/>
        <v>0</v>
      </c>
      <c r="BA4" s="163">
        <f t="shared" si="0"/>
        <v>22507.07</v>
      </c>
      <c r="BB4" s="163"/>
      <c r="BC4" s="177"/>
      <c r="BD4" s="163"/>
    </row>
    <row r="5" s="6" customFormat="1" ht="31" customHeight="1" spans="1:56">
      <c r="A5" s="186">
        <f t="shared" ref="A5:A10" si="1">ROW()-4</f>
        <v>1</v>
      </c>
      <c r="B5" s="351" t="s">
        <v>280</v>
      </c>
      <c r="C5" s="309" t="s">
        <v>104</v>
      </c>
      <c r="D5" s="330">
        <v>45573</v>
      </c>
      <c r="E5" s="268" t="s">
        <v>74</v>
      </c>
      <c r="F5" s="191">
        <f t="shared" ref="F5:F10" si="2">IF($C$2-D5+1&lt;$E$2,$C$2-D5+1,$E$2)</f>
        <v>30</v>
      </c>
      <c r="G5" s="192" t="s">
        <v>75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64">
        <f t="shared" ref="S5:S10" si="3">P5+Q5-R5</f>
        <v>0</v>
      </c>
      <c r="T5" s="170"/>
      <c r="U5" s="80" t="s">
        <v>84</v>
      </c>
      <c r="V5" s="280">
        <v>2000</v>
      </c>
      <c r="W5" s="281">
        <v>800</v>
      </c>
      <c r="X5" s="281">
        <v>300</v>
      </c>
      <c r="Y5" s="281">
        <v>300</v>
      </c>
      <c r="Z5" s="281">
        <v>200</v>
      </c>
      <c r="AA5" s="281">
        <v>200</v>
      </c>
      <c r="AB5" s="281">
        <v>500</v>
      </c>
      <c r="AC5" s="174">
        <f t="shared" ref="AC5:AC10" si="4">IF(G5="是",30,0)</f>
        <v>0</v>
      </c>
      <c r="AD5" s="93"/>
      <c r="AE5" s="93"/>
      <c r="AF5" s="93"/>
      <c r="AG5" s="93"/>
      <c r="AH5" s="93"/>
      <c r="AI5" s="93"/>
      <c r="AJ5" s="93">
        <v>350</v>
      </c>
      <c r="AK5" s="93"/>
      <c r="AL5" s="93">
        <v>100</v>
      </c>
      <c r="AM5" s="93"/>
      <c r="AN5" s="93"/>
      <c r="AO5" s="93">
        <v>10</v>
      </c>
      <c r="AP5" s="93"/>
      <c r="AQ5" s="93"/>
      <c r="AR5" s="93"/>
      <c r="AS5" s="175">
        <f t="shared" ref="AS5:AS10" si="5">IFERROR(U5/$E$2*2*H5+I5*2,0)</f>
        <v>0</v>
      </c>
      <c r="AT5" s="174">
        <f t="shared" ref="AT5:AT10" si="6">IFERROR(U5/$E$2*(J5+K5*0.2+L5+M5*0.5),0)</f>
        <v>0</v>
      </c>
      <c r="AU5" s="174">
        <f t="shared" ref="AU5:AU10" si="7">ROUND(SUM(V5:AP5)-SUM(AQ5:AT5),2)</f>
        <v>4760</v>
      </c>
      <c r="AV5" s="99">
        <v>537.4</v>
      </c>
      <c r="AW5" s="106">
        <v>85</v>
      </c>
      <c r="AX5" s="106"/>
      <c r="AY5" s="106"/>
      <c r="AZ5" s="106"/>
      <c r="BA5" s="174">
        <f t="shared" ref="BA5:BA10" si="8">ROUND(AU5-SUM(AV5:AZ5),2)</f>
        <v>4137.6</v>
      </c>
      <c r="BB5" s="178"/>
      <c r="BC5" s="180"/>
      <c r="BD5" s="163" t="str">
        <f t="shared" ref="BD5:BD10" si="9">IF(U5-SUM(V5:AB5)=0,"正确","错误")</f>
        <v>正确</v>
      </c>
    </row>
    <row r="6" s="6" customFormat="1" ht="31" customHeight="1" spans="1:56">
      <c r="A6" s="59">
        <f t="shared" si="1"/>
        <v>2</v>
      </c>
      <c r="B6" s="265" t="s">
        <v>281</v>
      </c>
      <c r="C6" s="309" t="s">
        <v>109</v>
      </c>
      <c r="D6" s="330">
        <v>45573</v>
      </c>
      <c r="E6" s="268" t="s">
        <v>74</v>
      </c>
      <c r="F6" s="125">
        <f t="shared" si="2"/>
        <v>30</v>
      </c>
      <c r="G6" s="192" t="s">
        <v>75</v>
      </c>
      <c r="H6" s="126"/>
      <c r="I6" s="126"/>
      <c r="J6" s="126"/>
      <c r="K6" s="126"/>
      <c r="L6" s="126"/>
      <c r="M6" s="126"/>
      <c r="N6" s="126"/>
      <c r="O6" s="208"/>
      <c r="P6" s="126"/>
      <c r="Q6" s="126"/>
      <c r="R6" s="126"/>
      <c r="S6" s="164">
        <f t="shared" si="3"/>
        <v>0</v>
      </c>
      <c r="T6" s="170"/>
      <c r="U6" s="80" t="s">
        <v>86</v>
      </c>
      <c r="V6" s="280">
        <v>2000</v>
      </c>
      <c r="W6" s="281">
        <v>800</v>
      </c>
      <c r="X6" s="281">
        <v>300</v>
      </c>
      <c r="Y6" s="281">
        <v>300</v>
      </c>
      <c r="Z6" s="281">
        <v>200</v>
      </c>
      <c r="AA6" s="281">
        <v>100</v>
      </c>
      <c r="AB6" s="281">
        <v>200</v>
      </c>
      <c r="AC6" s="174">
        <f t="shared" si="4"/>
        <v>0</v>
      </c>
      <c r="AD6" s="93"/>
      <c r="AE6" s="93"/>
      <c r="AF6" s="93"/>
      <c r="AG6" s="93"/>
      <c r="AH6" s="93"/>
      <c r="AI6" s="93"/>
      <c r="AJ6" s="93">
        <v>660</v>
      </c>
      <c r="AK6" s="93"/>
      <c r="AL6" s="93">
        <v>400</v>
      </c>
      <c r="AM6" s="93"/>
      <c r="AN6" s="93"/>
      <c r="AO6" s="93"/>
      <c r="AP6" s="93"/>
      <c r="AQ6" s="93"/>
      <c r="AR6" s="93"/>
      <c r="AS6" s="175">
        <f t="shared" si="5"/>
        <v>0</v>
      </c>
      <c r="AT6" s="174">
        <f t="shared" si="6"/>
        <v>0</v>
      </c>
      <c r="AU6" s="174">
        <f t="shared" si="7"/>
        <v>4960</v>
      </c>
      <c r="AV6" s="99">
        <v>537.4</v>
      </c>
      <c r="AW6" s="106">
        <v>85</v>
      </c>
      <c r="AX6" s="106"/>
      <c r="AY6" s="106"/>
      <c r="AZ6" s="106"/>
      <c r="BA6" s="174">
        <f t="shared" si="8"/>
        <v>4337.6</v>
      </c>
      <c r="BB6" s="178"/>
      <c r="BC6" s="180"/>
      <c r="BD6" s="163" t="str">
        <f t="shared" si="9"/>
        <v>正确</v>
      </c>
    </row>
    <row r="7" s="6" customFormat="1" ht="33" customHeight="1" spans="1:56">
      <c r="A7" s="59">
        <f t="shared" si="1"/>
        <v>3</v>
      </c>
      <c r="B7" s="265" t="s">
        <v>282</v>
      </c>
      <c r="C7" s="309" t="s">
        <v>109</v>
      </c>
      <c r="D7" s="330">
        <v>45592</v>
      </c>
      <c r="E7" s="268" t="s">
        <v>74</v>
      </c>
      <c r="F7" s="125">
        <f t="shared" si="2"/>
        <v>30</v>
      </c>
      <c r="G7" s="192" t="s">
        <v>75</v>
      </c>
      <c r="H7" s="126"/>
      <c r="I7" s="126"/>
      <c r="J7" s="126"/>
      <c r="K7" s="126"/>
      <c r="L7" s="126"/>
      <c r="M7" s="126"/>
      <c r="N7" s="126"/>
      <c r="O7" s="157"/>
      <c r="P7" s="126">
        <v>6</v>
      </c>
      <c r="Q7" s="126"/>
      <c r="R7" s="126"/>
      <c r="S7" s="164">
        <f t="shared" si="3"/>
        <v>6</v>
      </c>
      <c r="T7" s="209"/>
      <c r="U7" s="80" t="s">
        <v>93</v>
      </c>
      <c r="V7" s="280">
        <v>2000</v>
      </c>
      <c r="W7" s="281">
        <v>600</v>
      </c>
      <c r="X7" s="281">
        <v>300</v>
      </c>
      <c r="Y7" s="281">
        <v>200</v>
      </c>
      <c r="Z7" s="281">
        <v>200</v>
      </c>
      <c r="AA7" s="281">
        <v>100</v>
      </c>
      <c r="AB7" s="281">
        <v>100</v>
      </c>
      <c r="AC7" s="174">
        <f t="shared" si="4"/>
        <v>0</v>
      </c>
      <c r="AD7" s="93"/>
      <c r="AE7" s="93"/>
      <c r="AF7" s="93"/>
      <c r="AG7" s="93"/>
      <c r="AH7" s="93"/>
      <c r="AI7" s="93"/>
      <c r="AJ7" s="93">
        <v>550</v>
      </c>
      <c r="AK7" s="93"/>
      <c r="AL7" s="93"/>
      <c r="AM7" s="93"/>
      <c r="AN7" s="93"/>
      <c r="AO7" s="93"/>
      <c r="AP7" s="93"/>
      <c r="AQ7" s="93"/>
      <c r="AR7" s="93"/>
      <c r="AS7" s="175">
        <f t="shared" si="5"/>
        <v>0</v>
      </c>
      <c r="AT7" s="174">
        <f t="shared" si="6"/>
        <v>0</v>
      </c>
      <c r="AU7" s="174">
        <f t="shared" si="7"/>
        <v>4050</v>
      </c>
      <c r="AV7" s="99"/>
      <c r="AW7" s="106"/>
      <c r="AX7" s="106"/>
      <c r="AY7" s="106"/>
      <c r="AZ7" s="106"/>
      <c r="BA7" s="174">
        <f t="shared" si="8"/>
        <v>4050</v>
      </c>
      <c r="BB7" s="178"/>
      <c r="BC7" s="180"/>
      <c r="BD7" s="163" t="str">
        <f t="shared" si="9"/>
        <v>正确</v>
      </c>
    </row>
    <row r="8" s="6" customFormat="1" ht="33" customHeight="1" spans="1:56">
      <c r="A8" s="59">
        <f t="shared" si="1"/>
        <v>4</v>
      </c>
      <c r="B8" s="265" t="s">
        <v>283</v>
      </c>
      <c r="C8" s="309" t="s">
        <v>109</v>
      </c>
      <c r="D8" s="330">
        <v>45617</v>
      </c>
      <c r="E8" s="268" t="s">
        <v>74</v>
      </c>
      <c r="F8" s="125">
        <f t="shared" si="2"/>
        <v>30</v>
      </c>
      <c r="G8" s="192" t="s">
        <v>75</v>
      </c>
      <c r="H8" s="126"/>
      <c r="I8" s="126"/>
      <c r="J8" s="352"/>
      <c r="K8" s="126"/>
      <c r="L8" s="126"/>
      <c r="M8" s="126"/>
      <c r="N8" s="126"/>
      <c r="O8" s="158"/>
      <c r="P8" s="126"/>
      <c r="Q8" s="126"/>
      <c r="R8" s="126"/>
      <c r="S8" s="164">
        <f t="shared" si="3"/>
        <v>0</v>
      </c>
      <c r="T8" s="170"/>
      <c r="U8" s="80" t="s">
        <v>223</v>
      </c>
      <c r="V8" s="280">
        <v>2000</v>
      </c>
      <c r="W8" s="281">
        <v>300</v>
      </c>
      <c r="X8" s="281">
        <v>300</v>
      </c>
      <c r="Y8" s="281">
        <v>200</v>
      </c>
      <c r="Z8" s="281">
        <v>200</v>
      </c>
      <c r="AA8" s="281">
        <v>100</v>
      </c>
      <c r="AB8" s="281">
        <v>100</v>
      </c>
      <c r="AC8" s="174">
        <f t="shared" si="4"/>
        <v>0</v>
      </c>
      <c r="AD8" s="93"/>
      <c r="AE8" s="93"/>
      <c r="AF8" s="93"/>
      <c r="AG8" s="93"/>
      <c r="AH8" s="93"/>
      <c r="AI8" s="93"/>
      <c r="AJ8" s="93">
        <v>440</v>
      </c>
      <c r="AK8" s="93"/>
      <c r="AL8" s="93"/>
      <c r="AM8" s="93"/>
      <c r="AN8" s="93"/>
      <c r="AO8" s="93"/>
      <c r="AP8" s="93"/>
      <c r="AQ8" s="93"/>
      <c r="AR8" s="93"/>
      <c r="AS8" s="175">
        <f t="shared" si="5"/>
        <v>0</v>
      </c>
      <c r="AT8" s="174">
        <f t="shared" si="6"/>
        <v>0</v>
      </c>
      <c r="AU8" s="174">
        <f t="shared" si="7"/>
        <v>3640</v>
      </c>
      <c r="AV8" s="99">
        <v>537.4</v>
      </c>
      <c r="AW8" s="106"/>
      <c r="AX8" s="106"/>
      <c r="AY8" s="106"/>
      <c r="AZ8" s="106"/>
      <c r="BA8" s="174">
        <f t="shared" si="8"/>
        <v>3102.6</v>
      </c>
      <c r="BB8" s="178"/>
      <c r="BC8" s="180"/>
      <c r="BD8" s="163" t="str">
        <f t="shared" si="9"/>
        <v>正确</v>
      </c>
    </row>
    <row r="9" s="6" customFormat="1" ht="33" customHeight="1" spans="1:56">
      <c r="A9" s="59">
        <f t="shared" si="1"/>
        <v>5</v>
      </c>
      <c r="B9" s="265" t="s">
        <v>284</v>
      </c>
      <c r="C9" s="307" t="s">
        <v>109</v>
      </c>
      <c r="D9" s="330">
        <v>45614</v>
      </c>
      <c r="E9" s="268" t="s">
        <v>74</v>
      </c>
      <c r="F9" s="125">
        <f t="shared" si="2"/>
        <v>30</v>
      </c>
      <c r="G9" s="192" t="s">
        <v>75</v>
      </c>
      <c r="H9" s="126"/>
      <c r="I9" s="126"/>
      <c r="J9" s="126"/>
      <c r="L9" s="126"/>
      <c r="M9" s="126"/>
      <c r="N9" s="126"/>
      <c r="O9" s="158"/>
      <c r="P9" s="126"/>
      <c r="Q9" s="126"/>
      <c r="R9" s="126"/>
      <c r="S9" s="164">
        <f t="shared" si="3"/>
        <v>0</v>
      </c>
      <c r="T9" s="170"/>
      <c r="U9" s="80" t="s">
        <v>124</v>
      </c>
      <c r="V9" s="280">
        <v>2000</v>
      </c>
      <c r="W9" s="281">
        <v>800</v>
      </c>
      <c r="X9" s="281">
        <v>300</v>
      </c>
      <c r="Y9" s="281">
        <v>500</v>
      </c>
      <c r="Z9" s="281">
        <v>200</v>
      </c>
      <c r="AA9" s="281">
        <v>200</v>
      </c>
      <c r="AB9" s="281">
        <v>500</v>
      </c>
      <c r="AC9" s="174">
        <f t="shared" si="4"/>
        <v>0</v>
      </c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175">
        <f t="shared" si="5"/>
        <v>0</v>
      </c>
      <c r="AT9" s="174">
        <f t="shared" si="6"/>
        <v>0</v>
      </c>
      <c r="AU9" s="174">
        <f t="shared" si="7"/>
        <v>4500</v>
      </c>
      <c r="AV9" s="99"/>
      <c r="AW9" s="106"/>
      <c r="AX9" s="106"/>
      <c r="AY9" s="106"/>
      <c r="AZ9" s="106"/>
      <c r="BA9" s="174">
        <f t="shared" si="8"/>
        <v>4500</v>
      </c>
      <c r="BB9" s="178"/>
      <c r="BC9" s="180"/>
      <c r="BD9" s="163" t="str">
        <f t="shared" si="9"/>
        <v>正确</v>
      </c>
    </row>
    <row r="10" s="6" customFormat="1" ht="33" customHeight="1" spans="1:56">
      <c r="A10" s="59">
        <f t="shared" si="1"/>
        <v>6</v>
      </c>
      <c r="B10" s="275" t="s">
        <v>285</v>
      </c>
      <c r="C10" s="309" t="s">
        <v>109</v>
      </c>
      <c r="D10" s="330">
        <v>45793</v>
      </c>
      <c r="E10" s="276" t="s">
        <v>122</v>
      </c>
      <c r="F10" s="125">
        <f t="shared" si="2"/>
        <v>30</v>
      </c>
      <c r="G10" s="192" t="s">
        <v>75</v>
      </c>
      <c r="H10" s="126"/>
      <c r="I10" s="126"/>
      <c r="J10" s="126">
        <v>5</v>
      </c>
      <c r="K10" s="126"/>
      <c r="L10" s="126"/>
      <c r="M10" s="126"/>
      <c r="N10" s="126"/>
      <c r="O10" s="156"/>
      <c r="P10" s="126"/>
      <c r="Q10" s="126"/>
      <c r="R10" s="126"/>
      <c r="S10" s="164">
        <f t="shared" si="3"/>
        <v>0</v>
      </c>
      <c r="T10" s="353" t="s">
        <v>286</v>
      </c>
      <c r="U10" s="80" t="s">
        <v>93</v>
      </c>
      <c r="V10" s="280">
        <v>2000</v>
      </c>
      <c r="W10" s="281">
        <v>600</v>
      </c>
      <c r="X10" s="281">
        <v>300</v>
      </c>
      <c r="Y10" s="281">
        <v>200</v>
      </c>
      <c r="Z10" s="281">
        <v>200</v>
      </c>
      <c r="AA10" s="281">
        <v>100</v>
      </c>
      <c r="AB10" s="281">
        <v>100</v>
      </c>
      <c r="AC10" s="174">
        <f t="shared" si="4"/>
        <v>0</v>
      </c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175">
        <f t="shared" si="5"/>
        <v>0</v>
      </c>
      <c r="AT10" s="174">
        <f t="shared" si="6"/>
        <v>583.333333333333</v>
      </c>
      <c r="AU10" s="174">
        <f t="shared" si="7"/>
        <v>2916.67</v>
      </c>
      <c r="AV10" s="99">
        <v>537.4</v>
      </c>
      <c r="AW10" s="106"/>
      <c r="AX10" s="106"/>
      <c r="AY10" s="106"/>
      <c r="AZ10" s="106"/>
      <c r="BA10" s="174">
        <f t="shared" si="8"/>
        <v>2379.27</v>
      </c>
      <c r="BB10" s="178"/>
      <c r="BC10" s="343" t="s">
        <v>287</v>
      </c>
      <c r="BD10" s="163" t="str">
        <f t="shared" si="9"/>
        <v>正确</v>
      </c>
    </row>
    <row r="11" s="6" customFormat="1" ht="33" customHeight="1" spans="1:56">
      <c r="A11" s="59">
        <f t="shared" ref="A11:A67" si="10">ROW()-4</f>
        <v>7</v>
      </c>
      <c r="B11" s="350"/>
      <c r="C11" s="47"/>
      <c r="D11" s="154"/>
      <c r="E11" s="148"/>
      <c r="F11" s="125">
        <f t="shared" ref="F11:F67" si="11">IF($C$2-D11+1&lt;$E$2,$C$2-D11+1,$E$2)</f>
        <v>30</v>
      </c>
      <c r="G11" s="57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64">
        <f t="shared" ref="S11:S67" si="12">P11+Q11-R11</f>
        <v>0</v>
      </c>
      <c r="T11" s="170"/>
      <c r="U11" s="80"/>
      <c r="V11" s="167"/>
      <c r="W11" s="168"/>
      <c r="X11" s="168"/>
      <c r="Y11" s="168"/>
      <c r="Z11" s="168"/>
      <c r="AA11" s="168"/>
      <c r="AB11" s="93"/>
      <c r="AC11" s="174">
        <f t="shared" ref="AC11:AC67" si="13">IF(G11="是",30,0)</f>
        <v>0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175">
        <f t="shared" ref="AS11:AS67" si="14">IFERROR(U11/$E$2*2*H11+I11*2,0)</f>
        <v>0</v>
      </c>
      <c r="AT11" s="174">
        <f t="shared" ref="AT11:AT67" si="15">IFERROR(U11/$E$2*(J11+K11*0.2+L11+M11*0.5),0)</f>
        <v>0</v>
      </c>
      <c r="AU11" s="174">
        <f t="shared" ref="AU11:AU67" si="16">ROUND(SUM(V11:AP11)-SUM(AQ11:AT11),2)</f>
        <v>0</v>
      </c>
      <c r="AV11" s="99"/>
      <c r="AW11" s="106"/>
      <c r="AX11" s="106"/>
      <c r="AY11" s="106"/>
      <c r="AZ11" s="106"/>
      <c r="BA11" s="174">
        <f t="shared" ref="BA11:BA67" si="17">ROUND(AU11-SUM(AV11:AZ11),2)</f>
        <v>0</v>
      </c>
      <c r="BB11" s="178"/>
      <c r="BC11" s="180"/>
      <c r="BD11" s="163" t="str">
        <f t="shared" ref="BD11:BD67" si="18">IF(U11-SUM(V11:AB11)=0,"正确","错误")</f>
        <v>正确</v>
      </c>
    </row>
    <row r="12" s="6" customFormat="1" ht="33" customHeight="1" spans="1:56">
      <c r="A12" s="59">
        <f t="shared" si="10"/>
        <v>8</v>
      </c>
      <c r="B12" s="350"/>
      <c r="C12" s="47"/>
      <c r="D12" s="154"/>
      <c r="E12" s="60"/>
      <c r="F12" s="125">
        <f t="shared" si="11"/>
        <v>30</v>
      </c>
      <c r="G12" s="57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64">
        <f t="shared" si="12"/>
        <v>0</v>
      </c>
      <c r="T12" s="170"/>
      <c r="U12" s="80"/>
      <c r="V12" s="167"/>
      <c r="W12" s="168"/>
      <c r="X12" s="168"/>
      <c r="Y12" s="168"/>
      <c r="Z12" s="168"/>
      <c r="AA12" s="168"/>
      <c r="AB12" s="93"/>
      <c r="AC12" s="174">
        <f t="shared" si="13"/>
        <v>0</v>
      </c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175">
        <f t="shared" si="14"/>
        <v>0</v>
      </c>
      <c r="AT12" s="174">
        <f t="shared" si="15"/>
        <v>0</v>
      </c>
      <c r="AU12" s="174">
        <f t="shared" si="16"/>
        <v>0</v>
      </c>
      <c r="AV12" s="99"/>
      <c r="AW12" s="106"/>
      <c r="AX12" s="106"/>
      <c r="AY12" s="106"/>
      <c r="AZ12" s="106"/>
      <c r="BA12" s="174">
        <f t="shared" si="17"/>
        <v>0</v>
      </c>
      <c r="BB12" s="178"/>
      <c r="BC12" s="180"/>
      <c r="BD12" s="163" t="str">
        <f t="shared" si="18"/>
        <v>正确</v>
      </c>
    </row>
    <row r="13" s="6" customFormat="1" ht="33" customHeight="1" spans="1:56">
      <c r="A13" s="59">
        <f t="shared" si="10"/>
        <v>9</v>
      </c>
      <c r="B13" s="350"/>
      <c r="C13" s="47"/>
      <c r="D13" s="154"/>
      <c r="E13" s="60"/>
      <c r="F13" s="125">
        <f t="shared" si="11"/>
        <v>30</v>
      </c>
      <c r="G13" s="57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64">
        <f t="shared" si="12"/>
        <v>0</v>
      </c>
      <c r="T13" s="170"/>
      <c r="U13" s="80"/>
      <c r="V13" s="167"/>
      <c r="W13" s="168"/>
      <c r="X13" s="168"/>
      <c r="Y13" s="168"/>
      <c r="Z13" s="168"/>
      <c r="AA13" s="168"/>
      <c r="AB13" s="93"/>
      <c r="AC13" s="174">
        <f t="shared" si="13"/>
        <v>0</v>
      </c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175">
        <f t="shared" si="14"/>
        <v>0</v>
      </c>
      <c r="AT13" s="174">
        <f t="shared" si="15"/>
        <v>0</v>
      </c>
      <c r="AU13" s="174">
        <f t="shared" si="16"/>
        <v>0</v>
      </c>
      <c r="AV13" s="99"/>
      <c r="AW13" s="106"/>
      <c r="AX13" s="106"/>
      <c r="AY13" s="106"/>
      <c r="AZ13" s="106"/>
      <c r="BA13" s="174">
        <f t="shared" si="17"/>
        <v>0</v>
      </c>
      <c r="BB13" s="178"/>
      <c r="BC13" s="180"/>
      <c r="BD13" s="163" t="str">
        <f t="shared" si="18"/>
        <v>正确</v>
      </c>
    </row>
    <row r="14" s="6" customFormat="1" ht="33" customHeight="1" spans="1:56">
      <c r="A14" s="59">
        <f t="shared" si="10"/>
        <v>10</v>
      </c>
      <c r="B14" s="350"/>
      <c r="C14" s="47"/>
      <c r="D14" s="154"/>
      <c r="E14" s="60"/>
      <c r="F14" s="125">
        <f t="shared" si="11"/>
        <v>30</v>
      </c>
      <c r="G14" s="57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64">
        <f t="shared" si="12"/>
        <v>0</v>
      </c>
      <c r="T14" s="170"/>
      <c r="U14" s="80"/>
      <c r="V14" s="167"/>
      <c r="W14" s="168"/>
      <c r="X14" s="168"/>
      <c r="Y14" s="168"/>
      <c r="Z14" s="168"/>
      <c r="AA14" s="168"/>
      <c r="AB14" s="93"/>
      <c r="AC14" s="174">
        <f t="shared" si="13"/>
        <v>0</v>
      </c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175">
        <f t="shared" si="14"/>
        <v>0</v>
      </c>
      <c r="AT14" s="174">
        <f t="shared" si="15"/>
        <v>0</v>
      </c>
      <c r="AU14" s="174">
        <f t="shared" si="16"/>
        <v>0</v>
      </c>
      <c r="AV14" s="99"/>
      <c r="AW14" s="106"/>
      <c r="AX14" s="106"/>
      <c r="AY14" s="106"/>
      <c r="AZ14" s="106"/>
      <c r="BA14" s="174">
        <f t="shared" si="17"/>
        <v>0</v>
      </c>
      <c r="BB14" s="178"/>
      <c r="BC14" s="180"/>
      <c r="BD14" s="163" t="str">
        <f t="shared" si="18"/>
        <v>正确</v>
      </c>
    </row>
    <row r="15" s="6" customFormat="1" ht="33" customHeight="1" spans="1:56">
      <c r="A15" s="59">
        <f t="shared" si="10"/>
        <v>11</v>
      </c>
      <c r="B15" s="350"/>
      <c r="C15" s="47"/>
      <c r="D15" s="154"/>
      <c r="E15" s="60"/>
      <c r="F15" s="125">
        <f t="shared" si="11"/>
        <v>30</v>
      </c>
      <c r="G15" s="57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64">
        <f t="shared" si="12"/>
        <v>0</v>
      </c>
      <c r="T15" s="170"/>
      <c r="U15" s="80"/>
      <c r="V15" s="167"/>
      <c r="W15" s="168"/>
      <c r="X15" s="168"/>
      <c r="Y15" s="168"/>
      <c r="Z15" s="168"/>
      <c r="AA15" s="168"/>
      <c r="AB15" s="93"/>
      <c r="AC15" s="174">
        <f t="shared" si="13"/>
        <v>0</v>
      </c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175">
        <f t="shared" si="14"/>
        <v>0</v>
      </c>
      <c r="AT15" s="174">
        <f t="shared" si="15"/>
        <v>0</v>
      </c>
      <c r="AU15" s="174">
        <f t="shared" si="16"/>
        <v>0</v>
      </c>
      <c r="AV15" s="99"/>
      <c r="AW15" s="106"/>
      <c r="AX15" s="106"/>
      <c r="AY15" s="106"/>
      <c r="AZ15" s="106"/>
      <c r="BA15" s="174">
        <f t="shared" si="17"/>
        <v>0</v>
      </c>
      <c r="BB15" s="178"/>
      <c r="BC15" s="180"/>
      <c r="BD15" s="163" t="str">
        <f t="shared" si="18"/>
        <v>正确</v>
      </c>
    </row>
    <row r="16" s="6" customFormat="1" ht="33" customHeight="1" spans="1:56">
      <c r="A16" s="59">
        <f t="shared" si="10"/>
        <v>12</v>
      </c>
      <c r="B16" s="350"/>
      <c r="C16" s="47"/>
      <c r="D16" s="154"/>
      <c r="E16" s="60"/>
      <c r="F16" s="125">
        <f t="shared" si="11"/>
        <v>30</v>
      </c>
      <c r="G16" s="57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64">
        <f t="shared" si="12"/>
        <v>0</v>
      </c>
      <c r="T16" s="170"/>
      <c r="U16" s="80"/>
      <c r="V16" s="167"/>
      <c r="W16" s="168"/>
      <c r="X16" s="168"/>
      <c r="Y16" s="168"/>
      <c r="Z16" s="168"/>
      <c r="AA16" s="168"/>
      <c r="AB16" s="93"/>
      <c r="AC16" s="174">
        <f t="shared" si="13"/>
        <v>0</v>
      </c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175">
        <f t="shared" si="14"/>
        <v>0</v>
      </c>
      <c r="AT16" s="174">
        <f t="shared" si="15"/>
        <v>0</v>
      </c>
      <c r="AU16" s="174">
        <f t="shared" si="16"/>
        <v>0</v>
      </c>
      <c r="AV16" s="99"/>
      <c r="AW16" s="106"/>
      <c r="AX16" s="106"/>
      <c r="AY16" s="106"/>
      <c r="AZ16" s="106"/>
      <c r="BA16" s="174">
        <f t="shared" si="17"/>
        <v>0</v>
      </c>
      <c r="BB16" s="178"/>
      <c r="BC16" s="180">
        <f>AV4+石河子新北区!AV4+石河子中区!AV4</f>
        <v>11248</v>
      </c>
      <c r="BD16" s="163" t="str">
        <f t="shared" si="18"/>
        <v>正确</v>
      </c>
    </row>
    <row r="17" s="6" customFormat="1" ht="33" customHeight="1" spans="1:56">
      <c r="A17" s="59">
        <f t="shared" si="10"/>
        <v>13</v>
      </c>
      <c r="B17" s="350"/>
      <c r="C17" s="47"/>
      <c r="D17" s="154"/>
      <c r="E17" s="60"/>
      <c r="F17" s="125">
        <f t="shared" si="11"/>
        <v>30</v>
      </c>
      <c r="G17" s="57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64">
        <f t="shared" si="12"/>
        <v>0</v>
      </c>
      <c r="T17" s="170"/>
      <c r="U17" s="80"/>
      <c r="V17" s="167"/>
      <c r="W17" s="168"/>
      <c r="X17" s="168"/>
      <c r="Y17" s="168"/>
      <c r="Z17" s="168"/>
      <c r="AA17" s="168"/>
      <c r="AB17" s="93"/>
      <c r="AC17" s="174">
        <f t="shared" si="13"/>
        <v>0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175">
        <f t="shared" si="14"/>
        <v>0</v>
      </c>
      <c r="AT17" s="174">
        <f t="shared" si="15"/>
        <v>0</v>
      </c>
      <c r="AU17" s="174">
        <f t="shared" si="16"/>
        <v>0</v>
      </c>
      <c r="AV17" s="99"/>
      <c r="AW17" s="106"/>
      <c r="AX17" s="106"/>
      <c r="AY17" s="106"/>
      <c r="AZ17" s="106"/>
      <c r="BA17" s="174">
        <f t="shared" si="17"/>
        <v>0</v>
      </c>
      <c r="BB17" s="178"/>
      <c r="BC17" s="180"/>
      <c r="BD17" s="163" t="str">
        <f t="shared" si="18"/>
        <v>正确</v>
      </c>
    </row>
    <row r="18" s="6" customFormat="1" ht="33" customHeight="1" spans="1:56">
      <c r="A18" s="59">
        <f t="shared" si="10"/>
        <v>14</v>
      </c>
      <c r="B18" s="350"/>
      <c r="C18" s="47"/>
      <c r="D18" s="154"/>
      <c r="E18" s="60"/>
      <c r="F18" s="125">
        <f t="shared" si="11"/>
        <v>30</v>
      </c>
      <c r="G18" s="57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64">
        <f t="shared" si="12"/>
        <v>0</v>
      </c>
      <c r="T18" s="170"/>
      <c r="U18" s="80"/>
      <c r="V18" s="167"/>
      <c r="W18" s="168"/>
      <c r="X18" s="168"/>
      <c r="Y18" s="168"/>
      <c r="Z18" s="168"/>
      <c r="AA18" s="168"/>
      <c r="AB18" s="93"/>
      <c r="AC18" s="174">
        <f t="shared" si="13"/>
        <v>0</v>
      </c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175">
        <f t="shared" si="14"/>
        <v>0</v>
      </c>
      <c r="AT18" s="174">
        <f t="shared" si="15"/>
        <v>0</v>
      </c>
      <c r="AU18" s="174">
        <f t="shared" si="16"/>
        <v>0</v>
      </c>
      <c r="AV18" s="99"/>
      <c r="AW18" s="106"/>
      <c r="AX18" s="106"/>
      <c r="AY18" s="106"/>
      <c r="AZ18" s="106"/>
      <c r="BA18" s="174">
        <f t="shared" si="17"/>
        <v>0</v>
      </c>
      <c r="BB18" s="178"/>
      <c r="BC18" s="180"/>
      <c r="BD18" s="163" t="str">
        <f t="shared" si="18"/>
        <v>正确</v>
      </c>
    </row>
    <row r="19" s="6" customFormat="1" ht="33" customHeight="1" spans="1:56">
      <c r="A19" s="59">
        <f t="shared" si="10"/>
        <v>15</v>
      </c>
      <c r="B19" s="350"/>
      <c r="C19" s="47"/>
      <c r="D19" s="154"/>
      <c r="E19" s="60"/>
      <c r="F19" s="125">
        <f t="shared" si="11"/>
        <v>30</v>
      </c>
      <c r="G19" s="57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64">
        <f t="shared" si="12"/>
        <v>0</v>
      </c>
      <c r="T19" s="170"/>
      <c r="U19" s="80"/>
      <c r="V19" s="167"/>
      <c r="W19" s="168"/>
      <c r="X19" s="168"/>
      <c r="Y19" s="168"/>
      <c r="Z19" s="168"/>
      <c r="AA19" s="168"/>
      <c r="AB19" s="93"/>
      <c r="AC19" s="174">
        <f t="shared" si="13"/>
        <v>0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175">
        <f t="shared" si="14"/>
        <v>0</v>
      </c>
      <c r="AT19" s="174">
        <f t="shared" si="15"/>
        <v>0</v>
      </c>
      <c r="AU19" s="174">
        <f t="shared" si="16"/>
        <v>0</v>
      </c>
      <c r="AV19" s="99"/>
      <c r="AW19" s="106"/>
      <c r="AX19" s="106"/>
      <c r="AY19" s="106"/>
      <c r="AZ19" s="106"/>
      <c r="BA19" s="174">
        <f t="shared" si="17"/>
        <v>0</v>
      </c>
      <c r="BB19" s="178"/>
      <c r="BC19" s="180"/>
      <c r="BD19" s="163" t="str">
        <f t="shared" si="18"/>
        <v>正确</v>
      </c>
    </row>
    <row r="20" s="6" customFormat="1" ht="33" customHeight="1" spans="1:56">
      <c r="A20" s="59">
        <f t="shared" si="10"/>
        <v>16</v>
      </c>
      <c r="B20" s="350"/>
      <c r="C20" s="47"/>
      <c r="D20" s="154"/>
      <c r="E20" s="60"/>
      <c r="F20" s="125">
        <f t="shared" si="11"/>
        <v>30</v>
      </c>
      <c r="G20" s="57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64">
        <f t="shared" si="12"/>
        <v>0</v>
      </c>
      <c r="T20" s="170"/>
      <c r="U20" s="80"/>
      <c r="V20" s="167"/>
      <c r="W20" s="168"/>
      <c r="X20" s="168"/>
      <c r="Y20" s="168"/>
      <c r="Z20" s="168"/>
      <c r="AA20" s="168"/>
      <c r="AB20" s="93"/>
      <c r="AC20" s="174">
        <f t="shared" si="13"/>
        <v>0</v>
      </c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175">
        <f t="shared" si="14"/>
        <v>0</v>
      </c>
      <c r="AT20" s="174">
        <f t="shared" si="15"/>
        <v>0</v>
      </c>
      <c r="AU20" s="174">
        <f t="shared" si="16"/>
        <v>0</v>
      </c>
      <c r="AV20" s="99"/>
      <c r="AW20" s="106"/>
      <c r="AX20" s="106"/>
      <c r="AY20" s="106"/>
      <c r="AZ20" s="106"/>
      <c r="BA20" s="174">
        <f t="shared" si="17"/>
        <v>0</v>
      </c>
      <c r="BB20" s="178"/>
      <c r="BC20" s="180"/>
      <c r="BD20" s="163" t="str">
        <f t="shared" si="18"/>
        <v>正确</v>
      </c>
    </row>
    <row r="21" s="6" customFormat="1" ht="33" customHeight="1" spans="1:56">
      <c r="A21" s="59">
        <f t="shared" si="10"/>
        <v>17</v>
      </c>
      <c r="B21" s="350"/>
      <c r="C21" s="47"/>
      <c r="D21" s="154"/>
      <c r="E21" s="60"/>
      <c r="F21" s="125">
        <f t="shared" si="11"/>
        <v>30</v>
      </c>
      <c r="G21" s="57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64">
        <f t="shared" si="12"/>
        <v>0</v>
      </c>
      <c r="T21" s="170"/>
      <c r="U21" s="80"/>
      <c r="V21" s="167"/>
      <c r="W21" s="168"/>
      <c r="X21" s="168"/>
      <c r="Y21" s="168"/>
      <c r="Z21" s="168"/>
      <c r="AA21" s="168"/>
      <c r="AB21" s="93"/>
      <c r="AC21" s="174">
        <f t="shared" si="13"/>
        <v>0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175">
        <f t="shared" si="14"/>
        <v>0</v>
      </c>
      <c r="AT21" s="174">
        <f t="shared" si="15"/>
        <v>0</v>
      </c>
      <c r="AU21" s="174">
        <f t="shared" si="16"/>
        <v>0</v>
      </c>
      <c r="AV21" s="99"/>
      <c r="AW21" s="106"/>
      <c r="AX21" s="106"/>
      <c r="AY21" s="106"/>
      <c r="AZ21" s="106"/>
      <c r="BA21" s="174">
        <f t="shared" si="17"/>
        <v>0</v>
      </c>
      <c r="BB21" s="178"/>
      <c r="BC21" s="180"/>
      <c r="BD21" s="163" t="str">
        <f t="shared" si="18"/>
        <v>正确</v>
      </c>
    </row>
    <row r="22" s="6" customFormat="1" ht="33" customHeight="1" spans="1:56">
      <c r="A22" s="59">
        <f t="shared" si="10"/>
        <v>18</v>
      </c>
      <c r="B22" s="350"/>
      <c r="C22" s="47"/>
      <c r="D22" s="154"/>
      <c r="E22" s="60"/>
      <c r="F22" s="125">
        <f t="shared" si="11"/>
        <v>30</v>
      </c>
      <c r="G22" s="57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64">
        <f t="shared" si="12"/>
        <v>0</v>
      </c>
      <c r="T22" s="170"/>
      <c r="U22" s="80"/>
      <c r="V22" s="167"/>
      <c r="W22" s="168"/>
      <c r="X22" s="168"/>
      <c r="Y22" s="168"/>
      <c r="Z22" s="168"/>
      <c r="AA22" s="168"/>
      <c r="AB22" s="93"/>
      <c r="AC22" s="174">
        <f t="shared" si="13"/>
        <v>0</v>
      </c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175">
        <f t="shared" si="14"/>
        <v>0</v>
      </c>
      <c r="AT22" s="174">
        <f t="shared" si="15"/>
        <v>0</v>
      </c>
      <c r="AU22" s="174">
        <f t="shared" si="16"/>
        <v>0</v>
      </c>
      <c r="AV22" s="99"/>
      <c r="AW22" s="106"/>
      <c r="AX22" s="106"/>
      <c r="AY22" s="106"/>
      <c r="AZ22" s="106"/>
      <c r="BA22" s="174">
        <f t="shared" si="17"/>
        <v>0</v>
      </c>
      <c r="BB22" s="178"/>
      <c r="BC22" s="180"/>
      <c r="BD22" s="163" t="str">
        <f t="shared" si="18"/>
        <v>正确</v>
      </c>
    </row>
    <row r="23" s="6" customFormat="1" ht="33" customHeight="1" spans="1:56">
      <c r="A23" s="59">
        <f t="shared" si="10"/>
        <v>19</v>
      </c>
      <c r="B23" s="350"/>
      <c r="C23" s="47"/>
      <c r="D23" s="154"/>
      <c r="E23" s="60"/>
      <c r="F23" s="125">
        <f t="shared" si="11"/>
        <v>30</v>
      </c>
      <c r="G23" s="57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64">
        <f t="shared" si="12"/>
        <v>0</v>
      </c>
      <c r="T23" s="170"/>
      <c r="U23" s="80"/>
      <c r="V23" s="167"/>
      <c r="W23" s="168"/>
      <c r="X23" s="168"/>
      <c r="Y23" s="168"/>
      <c r="Z23" s="168"/>
      <c r="AA23" s="168"/>
      <c r="AB23" s="93"/>
      <c r="AC23" s="174">
        <f t="shared" si="13"/>
        <v>0</v>
      </c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175">
        <f t="shared" si="14"/>
        <v>0</v>
      </c>
      <c r="AT23" s="174">
        <f t="shared" si="15"/>
        <v>0</v>
      </c>
      <c r="AU23" s="174">
        <f t="shared" si="16"/>
        <v>0</v>
      </c>
      <c r="AV23" s="99"/>
      <c r="AW23" s="106"/>
      <c r="AX23" s="106"/>
      <c r="AY23" s="106"/>
      <c r="AZ23" s="106"/>
      <c r="BA23" s="174">
        <f t="shared" si="17"/>
        <v>0</v>
      </c>
      <c r="BB23" s="178"/>
      <c r="BC23" s="180"/>
      <c r="BD23" s="163" t="str">
        <f t="shared" si="18"/>
        <v>正确</v>
      </c>
    </row>
    <row r="24" s="6" customFormat="1" ht="33" customHeight="1" spans="1:56">
      <c r="A24" s="59">
        <f t="shared" si="10"/>
        <v>20</v>
      </c>
      <c r="B24" s="350"/>
      <c r="C24" s="47"/>
      <c r="D24" s="154"/>
      <c r="E24" s="60"/>
      <c r="F24" s="125">
        <f t="shared" si="11"/>
        <v>30</v>
      </c>
      <c r="G24" s="57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64">
        <f t="shared" si="12"/>
        <v>0</v>
      </c>
      <c r="T24" s="170"/>
      <c r="U24" s="80"/>
      <c r="V24" s="167"/>
      <c r="W24" s="168"/>
      <c r="X24" s="168"/>
      <c r="Y24" s="168"/>
      <c r="Z24" s="168"/>
      <c r="AA24" s="168"/>
      <c r="AB24" s="93"/>
      <c r="AC24" s="174">
        <f t="shared" si="13"/>
        <v>0</v>
      </c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175">
        <f t="shared" si="14"/>
        <v>0</v>
      </c>
      <c r="AT24" s="174">
        <f t="shared" si="15"/>
        <v>0</v>
      </c>
      <c r="AU24" s="174">
        <f t="shared" si="16"/>
        <v>0</v>
      </c>
      <c r="AV24" s="99"/>
      <c r="AW24" s="106"/>
      <c r="AX24" s="106"/>
      <c r="AY24" s="106"/>
      <c r="AZ24" s="106"/>
      <c r="BA24" s="174">
        <f t="shared" si="17"/>
        <v>0</v>
      </c>
      <c r="BB24" s="178"/>
      <c r="BC24" s="180"/>
      <c r="BD24" s="163" t="str">
        <f t="shared" si="18"/>
        <v>正确</v>
      </c>
    </row>
    <row r="25" s="6" customFormat="1" ht="33" customHeight="1" spans="1:56">
      <c r="A25" s="59">
        <f t="shared" si="10"/>
        <v>21</v>
      </c>
      <c r="B25" s="350"/>
      <c r="C25" s="47"/>
      <c r="D25" s="154"/>
      <c r="E25" s="60"/>
      <c r="F25" s="125">
        <f t="shared" si="11"/>
        <v>30</v>
      </c>
      <c r="G25" s="57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64">
        <f t="shared" si="12"/>
        <v>0</v>
      </c>
      <c r="T25" s="170"/>
      <c r="U25" s="80"/>
      <c r="V25" s="167"/>
      <c r="W25" s="168"/>
      <c r="X25" s="168"/>
      <c r="Y25" s="168"/>
      <c r="Z25" s="168"/>
      <c r="AA25" s="168"/>
      <c r="AB25" s="93"/>
      <c r="AC25" s="174">
        <f t="shared" si="13"/>
        <v>0</v>
      </c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175">
        <f t="shared" si="14"/>
        <v>0</v>
      </c>
      <c r="AT25" s="174">
        <f t="shared" si="15"/>
        <v>0</v>
      </c>
      <c r="AU25" s="174">
        <f t="shared" si="16"/>
        <v>0</v>
      </c>
      <c r="AV25" s="99"/>
      <c r="AW25" s="106"/>
      <c r="AX25" s="106"/>
      <c r="AY25" s="106"/>
      <c r="AZ25" s="106"/>
      <c r="BA25" s="174">
        <f t="shared" si="17"/>
        <v>0</v>
      </c>
      <c r="BB25" s="178"/>
      <c r="BC25" s="180"/>
      <c r="BD25" s="163" t="str">
        <f t="shared" si="18"/>
        <v>正确</v>
      </c>
    </row>
    <row r="26" s="6" customFormat="1" ht="33" customHeight="1" spans="1:56">
      <c r="A26" s="59">
        <f t="shared" si="10"/>
        <v>22</v>
      </c>
      <c r="B26" s="350"/>
      <c r="C26" s="47"/>
      <c r="D26" s="154"/>
      <c r="E26" s="60"/>
      <c r="F26" s="125">
        <f t="shared" si="11"/>
        <v>30</v>
      </c>
      <c r="G26" s="57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64">
        <f t="shared" si="12"/>
        <v>0</v>
      </c>
      <c r="T26" s="170"/>
      <c r="U26" s="80"/>
      <c r="V26" s="167"/>
      <c r="W26" s="168"/>
      <c r="X26" s="168"/>
      <c r="Y26" s="168"/>
      <c r="Z26" s="168"/>
      <c r="AA26" s="168"/>
      <c r="AB26" s="93"/>
      <c r="AC26" s="174">
        <f t="shared" si="13"/>
        <v>0</v>
      </c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175">
        <f t="shared" si="14"/>
        <v>0</v>
      </c>
      <c r="AT26" s="174">
        <f t="shared" si="15"/>
        <v>0</v>
      </c>
      <c r="AU26" s="174">
        <f t="shared" si="16"/>
        <v>0</v>
      </c>
      <c r="AV26" s="99"/>
      <c r="AW26" s="106"/>
      <c r="AX26" s="106"/>
      <c r="AY26" s="106"/>
      <c r="AZ26" s="106"/>
      <c r="BA26" s="174">
        <f t="shared" si="17"/>
        <v>0</v>
      </c>
      <c r="BB26" s="178"/>
      <c r="BC26" s="180"/>
      <c r="BD26" s="163" t="str">
        <f t="shared" si="18"/>
        <v>正确</v>
      </c>
    </row>
    <row r="27" s="6" customFormat="1" ht="33" customHeight="1" spans="1:56">
      <c r="A27" s="59">
        <f t="shared" si="10"/>
        <v>23</v>
      </c>
      <c r="B27" s="350"/>
      <c r="C27" s="47"/>
      <c r="D27" s="154"/>
      <c r="E27" s="60"/>
      <c r="F27" s="125">
        <f t="shared" si="11"/>
        <v>30</v>
      </c>
      <c r="G27" s="57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64">
        <f t="shared" si="12"/>
        <v>0</v>
      </c>
      <c r="T27" s="170"/>
      <c r="U27" s="80"/>
      <c r="V27" s="167"/>
      <c r="W27" s="168"/>
      <c r="X27" s="168"/>
      <c r="Y27" s="168"/>
      <c r="Z27" s="168"/>
      <c r="AA27" s="168"/>
      <c r="AB27" s="93"/>
      <c r="AC27" s="174">
        <f t="shared" si="13"/>
        <v>0</v>
      </c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175">
        <f t="shared" si="14"/>
        <v>0</v>
      </c>
      <c r="AT27" s="174">
        <f t="shared" si="15"/>
        <v>0</v>
      </c>
      <c r="AU27" s="174">
        <f t="shared" si="16"/>
        <v>0</v>
      </c>
      <c r="AV27" s="99"/>
      <c r="AW27" s="106"/>
      <c r="AX27" s="106"/>
      <c r="AY27" s="106"/>
      <c r="AZ27" s="106"/>
      <c r="BA27" s="174">
        <f t="shared" si="17"/>
        <v>0</v>
      </c>
      <c r="BB27" s="178"/>
      <c r="BC27" s="180"/>
      <c r="BD27" s="163" t="str">
        <f t="shared" si="18"/>
        <v>正确</v>
      </c>
    </row>
    <row r="28" s="6" customFormat="1" ht="33" customHeight="1" spans="1:56">
      <c r="A28" s="59">
        <f t="shared" si="10"/>
        <v>24</v>
      </c>
      <c r="B28" s="350"/>
      <c r="C28" s="47"/>
      <c r="D28" s="154"/>
      <c r="E28" s="60"/>
      <c r="F28" s="125">
        <f t="shared" si="11"/>
        <v>30</v>
      </c>
      <c r="G28" s="57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64">
        <f t="shared" si="12"/>
        <v>0</v>
      </c>
      <c r="T28" s="170"/>
      <c r="U28" s="80"/>
      <c r="V28" s="167"/>
      <c r="W28" s="168"/>
      <c r="X28" s="168"/>
      <c r="Y28" s="168"/>
      <c r="Z28" s="168"/>
      <c r="AA28" s="168"/>
      <c r="AB28" s="93"/>
      <c r="AC28" s="174">
        <f t="shared" si="13"/>
        <v>0</v>
      </c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175">
        <f t="shared" si="14"/>
        <v>0</v>
      </c>
      <c r="AT28" s="174">
        <f t="shared" si="15"/>
        <v>0</v>
      </c>
      <c r="AU28" s="174">
        <f t="shared" si="16"/>
        <v>0</v>
      </c>
      <c r="AV28" s="99"/>
      <c r="AW28" s="106"/>
      <c r="AX28" s="106"/>
      <c r="AY28" s="106"/>
      <c r="AZ28" s="106"/>
      <c r="BA28" s="174">
        <f t="shared" si="17"/>
        <v>0</v>
      </c>
      <c r="BB28" s="178"/>
      <c r="BC28" s="180"/>
      <c r="BD28" s="163" t="str">
        <f t="shared" si="18"/>
        <v>正确</v>
      </c>
    </row>
    <row r="29" s="6" customFormat="1" ht="33" customHeight="1" spans="1:56">
      <c r="A29" s="59">
        <f t="shared" si="10"/>
        <v>25</v>
      </c>
      <c r="B29" s="350"/>
      <c r="C29" s="47"/>
      <c r="D29" s="154"/>
      <c r="E29" s="60"/>
      <c r="F29" s="125">
        <f t="shared" si="11"/>
        <v>30</v>
      </c>
      <c r="G29" s="57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64">
        <f t="shared" si="12"/>
        <v>0</v>
      </c>
      <c r="T29" s="170"/>
      <c r="U29" s="80"/>
      <c r="V29" s="167"/>
      <c r="W29" s="168"/>
      <c r="X29" s="168"/>
      <c r="Y29" s="168"/>
      <c r="Z29" s="168"/>
      <c r="AA29" s="168"/>
      <c r="AB29" s="93"/>
      <c r="AC29" s="174">
        <f t="shared" si="13"/>
        <v>0</v>
      </c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175">
        <f t="shared" si="14"/>
        <v>0</v>
      </c>
      <c r="AT29" s="174">
        <f t="shared" si="15"/>
        <v>0</v>
      </c>
      <c r="AU29" s="174">
        <f t="shared" si="16"/>
        <v>0</v>
      </c>
      <c r="AV29" s="99"/>
      <c r="AW29" s="106"/>
      <c r="AX29" s="106"/>
      <c r="AY29" s="106"/>
      <c r="AZ29" s="106"/>
      <c r="BA29" s="174">
        <f t="shared" si="17"/>
        <v>0</v>
      </c>
      <c r="BB29" s="178"/>
      <c r="BC29" s="180"/>
      <c r="BD29" s="163" t="str">
        <f t="shared" si="18"/>
        <v>正确</v>
      </c>
    </row>
    <row r="30" s="6" customFormat="1" ht="33" customHeight="1" spans="1:56">
      <c r="A30" s="59">
        <f t="shared" si="10"/>
        <v>26</v>
      </c>
      <c r="B30" s="350"/>
      <c r="C30" s="47"/>
      <c r="D30" s="154"/>
      <c r="E30" s="60"/>
      <c r="F30" s="125">
        <f t="shared" si="11"/>
        <v>30</v>
      </c>
      <c r="G30" s="57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64">
        <f t="shared" si="12"/>
        <v>0</v>
      </c>
      <c r="T30" s="170"/>
      <c r="U30" s="80"/>
      <c r="V30" s="167"/>
      <c r="W30" s="168"/>
      <c r="X30" s="168"/>
      <c r="Y30" s="168"/>
      <c r="Z30" s="168"/>
      <c r="AA30" s="168"/>
      <c r="AB30" s="93"/>
      <c r="AC30" s="174">
        <f t="shared" si="13"/>
        <v>0</v>
      </c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175">
        <f t="shared" si="14"/>
        <v>0</v>
      </c>
      <c r="AT30" s="174">
        <f t="shared" si="15"/>
        <v>0</v>
      </c>
      <c r="AU30" s="174">
        <f t="shared" si="16"/>
        <v>0</v>
      </c>
      <c r="AV30" s="99"/>
      <c r="AW30" s="106"/>
      <c r="AX30" s="106"/>
      <c r="AY30" s="106"/>
      <c r="AZ30" s="106"/>
      <c r="BA30" s="174">
        <f t="shared" si="17"/>
        <v>0</v>
      </c>
      <c r="BB30" s="178"/>
      <c r="BC30" s="180"/>
      <c r="BD30" s="163" t="str">
        <f t="shared" si="18"/>
        <v>正确</v>
      </c>
    </row>
    <row r="31" s="6" customFormat="1" ht="33" customHeight="1" spans="1:56">
      <c r="A31" s="59">
        <f t="shared" si="10"/>
        <v>27</v>
      </c>
      <c r="B31" s="350"/>
      <c r="C31" s="47"/>
      <c r="D31" s="154"/>
      <c r="E31" s="60"/>
      <c r="F31" s="125">
        <f t="shared" si="11"/>
        <v>30</v>
      </c>
      <c r="G31" s="57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64">
        <f t="shared" si="12"/>
        <v>0</v>
      </c>
      <c r="T31" s="170"/>
      <c r="U31" s="80"/>
      <c r="V31" s="167"/>
      <c r="W31" s="168"/>
      <c r="X31" s="168"/>
      <c r="Y31" s="168"/>
      <c r="Z31" s="168"/>
      <c r="AA31" s="168"/>
      <c r="AB31" s="93"/>
      <c r="AC31" s="174">
        <f t="shared" si="13"/>
        <v>0</v>
      </c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175">
        <f t="shared" si="14"/>
        <v>0</v>
      </c>
      <c r="AT31" s="174">
        <f t="shared" si="15"/>
        <v>0</v>
      </c>
      <c r="AU31" s="174">
        <f t="shared" si="16"/>
        <v>0</v>
      </c>
      <c r="AV31" s="99"/>
      <c r="AW31" s="106"/>
      <c r="AX31" s="106"/>
      <c r="AY31" s="106"/>
      <c r="AZ31" s="106"/>
      <c r="BA31" s="174">
        <f t="shared" si="17"/>
        <v>0</v>
      </c>
      <c r="BB31" s="178"/>
      <c r="BC31" s="180"/>
      <c r="BD31" s="163" t="str">
        <f t="shared" si="18"/>
        <v>正确</v>
      </c>
    </row>
    <row r="32" s="6" customFormat="1" ht="33" customHeight="1" spans="1:56">
      <c r="A32" s="59">
        <f t="shared" si="10"/>
        <v>28</v>
      </c>
      <c r="B32" s="350"/>
      <c r="C32" s="47"/>
      <c r="D32" s="154"/>
      <c r="E32" s="60"/>
      <c r="F32" s="125">
        <f t="shared" si="11"/>
        <v>30</v>
      </c>
      <c r="G32" s="57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64">
        <f t="shared" si="12"/>
        <v>0</v>
      </c>
      <c r="T32" s="170"/>
      <c r="U32" s="80"/>
      <c r="V32" s="167"/>
      <c r="W32" s="168"/>
      <c r="X32" s="168"/>
      <c r="Y32" s="168"/>
      <c r="Z32" s="168"/>
      <c r="AA32" s="168"/>
      <c r="AB32" s="93"/>
      <c r="AC32" s="174">
        <f t="shared" si="13"/>
        <v>0</v>
      </c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175">
        <f t="shared" si="14"/>
        <v>0</v>
      </c>
      <c r="AT32" s="174">
        <f t="shared" si="15"/>
        <v>0</v>
      </c>
      <c r="AU32" s="174">
        <f t="shared" si="16"/>
        <v>0</v>
      </c>
      <c r="AV32" s="99"/>
      <c r="AW32" s="106"/>
      <c r="AX32" s="106"/>
      <c r="AY32" s="106"/>
      <c r="AZ32" s="106"/>
      <c r="BA32" s="174">
        <f t="shared" si="17"/>
        <v>0</v>
      </c>
      <c r="BB32" s="178"/>
      <c r="BC32" s="180"/>
      <c r="BD32" s="163" t="str">
        <f t="shared" si="18"/>
        <v>正确</v>
      </c>
    </row>
    <row r="33" s="6" customFormat="1" ht="33" customHeight="1" spans="1:56">
      <c r="A33" s="59">
        <f t="shared" si="10"/>
        <v>29</v>
      </c>
      <c r="B33" s="350"/>
      <c r="C33" s="47"/>
      <c r="D33" s="154"/>
      <c r="E33" s="60"/>
      <c r="F33" s="125">
        <f t="shared" si="11"/>
        <v>30</v>
      </c>
      <c r="G33" s="57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64">
        <f t="shared" si="12"/>
        <v>0</v>
      </c>
      <c r="T33" s="170"/>
      <c r="U33" s="80"/>
      <c r="V33" s="167"/>
      <c r="W33" s="168"/>
      <c r="X33" s="168"/>
      <c r="Y33" s="168"/>
      <c r="Z33" s="168"/>
      <c r="AA33" s="168"/>
      <c r="AB33" s="93"/>
      <c r="AC33" s="174">
        <f t="shared" si="13"/>
        <v>0</v>
      </c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175">
        <f t="shared" si="14"/>
        <v>0</v>
      </c>
      <c r="AT33" s="174">
        <f t="shared" si="15"/>
        <v>0</v>
      </c>
      <c r="AU33" s="174">
        <f t="shared" si="16"/>
        <v>0</v>
      </c>
      <c r="AV33" s="99"/>
      <c r="AW33" s="106"/>
      <c r="AX33" s="106"/>
      <c r="AY33" s="106"/>
      <c r="AZ33" s="106"/>
      <c r="BA33" s="174">
        <f t="shared" si="17"/>
        <v>0</v>
      </c>
      <c r="BB33" s="178"/>
      <c r="BC33" s="180"/>
      <c r="BD33" s="163" t="str">
        <f t="shared" si="18"/>
        <v>正确</v>
      </c>
    </row>
    <row r="34" s="6" customFormat="1" ht="33" customHeight="1" spans="1:56">
      <c r="A34" s="59">
        <f t="shared" si="10"/>
        <v>30</v>
      </c>
      <c r="B34" s="350"/>
      <c r="C34" s="47"/>
      <c r="D34" s="154"/>
      <c r="E34" s="60"/>
      <c r="F34" s="125">
        <f t="shared" si="11"/>
        <v>30</v>
      </c>
      <c r="G34" s="57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64">
        <f t="shared" si="12"/>
        <v>0</v>
      </c>
      <c r="T34" s="170"/>
      <c r="U34" s="80"/>
      <c r="V34" s="167"/>
      <c r="W34" s="168"/>
      <c r="X34" s="168"/>
      <c r="Y34" s="168"/>
      <c r="Z34" s="168"/>
      <c r="AA34" s="168"/>
      <c r="AB34" s="93"/>
      <c r="AC34" s="174">
        <f t="shared" si="13"/>
        <v>0</v>
      </c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175">
        <f t="shared" si="14"/>
        <v>0</v>
      </c>
      <c r="AT34" s="174">
        <f t="shared" si="15"/>
        <v>0</v>
      </c>
      <c r="AU34" s="174">
        <f t="shared" si="16"/>
        <v>0</v>
      </c>
      <c r="AV34" s="99"/>
      <c r="AW34" s="106"/>
      <c r="AX34" s="106"/>
      <c r="AY34" s="106"/>
      <c r="AZ34" s="106"/>
      <c r="BA34" s="174">
        <f t="shared" si="17"/>
        <v>0</v>
      </c>
      <c r="BB34" s="178"/>
      <c r="BC34" s="180"/>
      <c r="BD34" s="163" t="str">
        <f t="shared" si="18"/>
        <v>正确</v>
      </c>
    </row>
    <row r="35" s="6" customFormat="1" ht="33" customHeight="1" spans="1:56">
      <c r="A35" s="59">
        <f t="shared" si="10"/>
        <v>31</v>
      </c>
      <c r="B35" s="350"/>
      <c r="C35" s="47"/>
      <c r="D35" s="154"/>
      <c r="E35" s="60"/>
      <c r="F35" s="125">
        <f t="shared" si="11"/>
        <v>30</v>
      </c>
      <c r="G35" s="57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64">
        <f t="shared" si="12"/>
        <v>0</v>
      </c>
      <c r="T35" s="170"/>
      <c r="U35" s="80"/>
      <c r="V35" s="167"/>
      <c r="W35" s="168"/>
      <c r="X35" s="168"/>
      <c r="Y35" s="168"/>
      <c r="Z35" s="168"/>
      <c r="AA35" s="168"/>
      <c r="AB35" s="93"/>
      <c r="AC35" s="174">
        <f t="shared" si="13"/>
        <v>0</v>
      </c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175">
        <f t="shared" si="14"/>
        <v>0</v>
      </c>
      <c r="AT35" s="174">
        <f t="shared" si="15"/>
        <v>0</v>
      </c>
      <c r="AU35" s="174">
        <f t="shared" si="16"/>
        <v>0</v>
      </c>
      <c r="AV35" s="99"/>
      <c r="AW35" s="106"/>
      <c r="AX35" s="106"/>
      <c r="AY35" s="106"/>
      <c r="AZ35" s="106"/>
      <c r="BA35" s="174">
        <f t="shared" si="17"/>
        <v>0</v>
      </c>
      <c r="BB35" s="178"/>
      <c r="BC35" s="180"/>
      <c r="BD35" s="163" t="str">
        <f t="shared" si="18"/>
        <v>正确</v>
      </c>
    </row>
    <row r="36" s="6" customFormat="1" ht="33" customHeight="1" spans="1:56">
      <c r="A36" s="59">
        <f t="shared" si="10"/>
        <v>32</v>
      </c>
      <c r="B36" s="350"/>
      <c r="C36" s="47"/>
      <c r="D36" s="154"/>
      <c r="E36" s="60"/>
      <c r="F36" s="125">
        <f t="shared" si="11"/>
        <v>30</v>
      </c>
      <c r="G36" s="57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64">
        <f t="shared" si="12"/>
        <v>0</v>
      </c>
      <c r="T36" s="170"/>
      <c r="U36" s="80"/>
      <c r="V36" s="167"/>
      <c r="W36" s="168"/>
      <c r="X36" s="168"/>
      <c r="Y36" s="168"/>
      <c r="Z36" s="168"/>
      <c r="AA36" s="168"/>
      <c r="AB36" s="93"/>
      <c r="AC36" s="174">
        <f t="shared" si="13"/>
        <v>0</v>
      </c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175">
        <f t="shared" si="14"/>
        <v>0</v>
      </c>
      <c r="AT36" s="174">
        <f t="shared" si="15"/>
        <v>0</v>
      </c>
      <c r="AU36" s="174">
        <f t="shared" si="16"/>
        <v>0</v>
      </c>
      <c r="AV36" s="99"/>
      <c r="AW36" s="106"/>
      <c r="AX36" s="106"/>
      <c r="AY36" s="106"/>
      <c r="AZ36" s="106"/>
      <c r="BA36" s="174">
        <f t="shared" si="17"/>
        <v>0</v>
      </c>
      <c r="BB36" s="178"/>
      <c r="BC36" s="180"/>
      <c r="BD36" s="163" t="str">
        <f t="shared" si="18"/>
        <v>正确</v>
      </c>
    </row>
    <row r="37" s="6" customFormat="1" ht="33" customHeight="1" spans="1:56">
      <c r="A37" s="59">
        <f t="shared" si="10"/>
        <v>33</v>
      </c>
      <c r="B37" s="350"/>
      <c r="C37" s="47"/>
      <c r="D37" s="154"/>
      <c r="E37" s="60"/>
      <c r="F37" s="125">
        <f t="shared" si="11"/>
        <v>30</v>
      </c>
      <c r="G37" s="57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64">
        <f t="shared" si="12"/>
        <v>0</v>
      </c>
      <c r="T37" s="170"/>
      <c r="U37" s="80"/>
      <c r="V37" s="167"/>
      <c r="W37" s="168"/>
      <c r="X37" s="168"/>
      <c r="Y37" s="168"/>
      <c r="Z37" s="168"/>
      <c r="AA37" s="168"/>
      <c r="AB37" s="93"/>
      <c r="AC37" s="174">
        <f t="shared" si="13"/>
        <v>0</v>
      </c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175">
        <f t="shared" si="14"/>
        <v>0</v>
      </c>
      <c r="AT37" s="174">
        <f t="shared" si="15"/>
        <v>0</v>
      </c>
      <c r="AU37" s="174">
        <f t="shared" si="16"/>
        <v>0</v>
      </c>
      <c r="AV37" s="99"/>
      <c r="AW37" s="106"/>
      <c r="AX37" s="106"/>
      <c r="AY37" s="106"/>
      <c r="AZ37" s="106"/>
      <c r="BA37" s="174">
        <f t="shared" si="17"/>
        <v>0</v>
      </c>
      <c r="BB37" s="178"/>
      <c r="BC37" s="180"/>
      <c r="BD37" s="163" t="str">
        <f t="shared" si="18"/>
        <v>正确</v>
      </c>
    </row>
    <row r="38" s="6" customFormat="1" ht="33" customHeight="1" spans="1:56">
      <c r="A38" s="59">
        <f t="shared" si="10"/>
        <v>34</v>
      </c>
      <c r="B38" s="350"/>
      <c r="C38" s="47"/>
      <c r="D38" s="154"/>
      <c r="E38" s="60"/>
      <c r="F38" s="125">
        <f t="shared" si="11"/>
        <v>30</v>
      </c>
      <c r="G38" s="57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64">
        <f t="shared" si="12"/>
        <v>0</v>
      </c>
      <c r="T38" s="170"/>
      <c r="U38" s="80"/>
      <c r="V38" s="167"/>
      <c r="W38" s="168"/>
      <c r="X38" s="168"/>
      <c r="Y38" s="168"/>
      <c r="Z38" s="168"/>
      <c r="AA38" s="168"/>
      <c r="AB38" s="93"/>
      <c r="AC38" s="174">
        <f t="shared" si="13"/>
        <v>0</v>
      </c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175">
        <f t="shared" si="14"/>
        <v>0</v>
      </c>
      <c r="AT38" s="174">
        <f t="shared" si="15"/>
        <v>0</v>
      </c>
      <c r="AU38" s="174">
        <f t="shared" si="16"/>
        <v>0</v>
      </c>
      <c r="AV38" s="99"/>
      <c r="AW38" s="106"/>
      <c r="AX38" s="106"/>
      <c r="AY38" s="106"/>
      <c r="AZ38" s="106"/>
      <c r="BA38" s="174">
        <f t="shared" si="17"/>
        <v>0</v>
      </c>
      <c r="BB38" s="178"/>
      <c r="BC38" s="180"/>
      <c r="BD38" s="163" t="str">
        <f t="shared" si="18"/>
        <v>正确</v>
      </c>
    </row>
    <row r="39" s="6" customFormat="1" ht="33" customHeight="1" spans="1:56">
      <c r="A39" s="59">
        <f t="shared" si="10"/>
        <v>35</v>
      </c>
      <c r="B39" s="350"/>
      <c r="C39" s="47"/>
      <c r="D39" s="154"/>
      <c r="E39" s="60"/>
      <c r="F39" s="125">
        <f t="shared" si="11"/>
        <v>30</v>
      </c>
      <c r="G39" s="57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64">
        <f t="shared" si="12"/>
        <v>0</v>
      </c>
      <c r="T39" s="170"/>
      <c r="U39" s="80"/>
      <c r="V39" s="167"/>
      <c r="W39" s="168"/>
      <c r="X39" s="168"/>
      <c r="Y39" s="168"/>
      <c r="Z39" s="168"/>
      <c r="AA39" s="168"/>
      <c r="AB39" s="93"/>
      <c r="AC39" s="174">
        <f t="shared" si="13"/>
        <v>0</v>
      </c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175">
        <f t="shared" si="14"/>
        <v>0</v>
      </c>
      <c r="AT39" s="174">
        <f t="shared" si="15"/>
        <v>0</v>
      </c>
      <c r="AU39" s="174">
        <f t="shared" si="16"/>
        <v>0</v>
      </c>
      <c r="AV39" s="99"/>
      <c r="AW39" s="106"/>
      <c r="AX39" s="106"/>
      <c r="AY39" s="106"/>
      <c r="AZ39" s="106"/>
      <c r="BA39" s="174">
        <f t="shared" si="17"/>
        <v>0</v>
      </c>
      <c r="BB39" s="178"/>
      <c r="BC39" s="180"/>
      <c r="BD39" s="163" t="str">
        <f t="shared" si="18"/>
        <v>正确</v>
      </c>
    </row>
    <row r="40" s="6" customFormat="1" ht="33" customHeight="1" spans="1:56">
      <c r="A40" s="59">
        <f t="shared" si="10"/>
        <v>36</v>
      </c>
      <c r="B40" s="350"/>
      <c r="C40" s="47"/>
      <c r="D40" s="154"/>
      <c r="E40" s="60"/>
      <c r="F40" s="125">
        <f t="shared" si="11"/>
        <v>30</v>
      </c>
      <c r="G40" s="57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64">
        <f t="shared" si="12"/>
        <v>0</v>
      </c>
      <c r="T40" s="170"/>
      <c r="U40" s="80"/>
      <c r="V40" s="167"/>
      <c r="W40" s="168"/>
      <c r="X40" s="168"/>
      <c r="Y40" s="168"/>
      <c r="Z40" s="168"/>
      <c r="AA40" s="168"/>
      <c r="AB40" s="93"/>
      <c r="AC40" s="174">
        <f t="shared" si="13"/>
        <v>0</v>
      </c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175">
        <f t="shared" si="14"/>
        <v>0</v>
      </c>
      <c r="AT40" s="174">
        <f t="shared" si="15"/>
        <v>0</v>
      </c>
      <c r="AU40" s="174">
        <f t="shared" si="16"/>
        <v>0</v>
      </c>
      <c r="AV40" s="99"/>
      <c r="AW40" s="106"/>
      <c r="AX40" s="106"/>
      <c r="AY40" s="106"/>
      <c r="AZ40" s="106"/>
      <c r="BA40" s="174">
        <f t="shared" si="17"/>
        <v>0</v>
      </c>
      <c r="BB40" s="178"/>
      <c r="BC40" s="180"/>
      <c r="BD40" s="163" t="str">
        <f t="shared" si="18"/>
        <v>正确</v>
      </c>
    </row>
    <row r="41" s="6" customFormat="1" ht="33" customHeight="1" spans="1:56">
      <c r="A41" s="59">
        <f t="shared" si="10"/>
        <v>37</v>
      </c>
      <c r="B41" s="350"/>
      <c r="C41" s="47"/>
      <c r="D41" s="154"/>
      <c r="E41" s="60"/>
      <c r="F41" s="125">
        <f t="shared" si="11"/>
        <v>30</v>
      </c>
      <c r="G41" s="57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64">
        <f t="shared" si="12"/>
        <v>0</v>
      </c>
      <c r="T41" s="170"/>
      <c r="U41" s="80"/>
      <c r="V41" s="167"/>
      <c r="W41" s="168"/>
      <c r="X41" s="168"/>
      <c r="Y41" s="168"/>
      <c r="Z41" s="168"/>
      <c r="AA41" s="168"/>
      <c r="AB41" s="93"/>
      <c r="AC41" s="174">
        <f t="shared" si="13"/>
        <v>0</v>
      </c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175">
        <f t="shared" si="14"/>
        <v>0</v>
      </c>
      <c r="AT41" s="174">
        <f t="shared" si="15"/>
        <v>0</v>
      </c>
      <c r="AU41" s="174">
        <f t="shared" si="16"/>
        <v>0</v>
      </c>
      <c r="AV41" s="99"/>
      <c r="AW41" s="106"/>
      <c r="AX41" s="106"/>
      <c r="AY41" s="106"/>
      <c r="AZ41" s="106"/>
      <c r="BA41" s="174">
        <f t="shared" si="17"/>
        <v>0</v>
      </c>
      <c r="BB41" s="178"/>
      <c r="BC41" s="180"/>
      <c r="BD41" s="163" t="str">
        <f t="shared" si="18"/>
        <v>正确</v>
      </c>
    </row>
    <row r="42" s="6" customFormat="1" ht="33" customHeight="1" spans="1:56">
      <c r="A42" s="59">
        <f t="shared" si="10"/>
        <v>38</v>
      </c>
      <c r="B42" s="350"/>
      <c r="C42" s="47"/>
      <c r="D42" s="154"/>
      <c r="E42" s="60"/>
      <c r="F42" s="125">
        <f t="shared" si="11"/>
        <v>30</v>
      </c>
      <c r="G42" s="57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64">
        <f t="shared" si="12"/>
        <v>0</v>
      </c>
      <c r="T42" s="170"/>
      <c r="U42" s="80"/>
      <c r="V42" s="167"/>
      <c r="W42" s="168"/>
      <c r="X42" s="168"/>
      <c r="Y42" s="168"/>
      <c r="Z42" s="168"/>
      <c r="AA42" s="168"/>
      <c r="AB42" s="93"/>
      <c r="AC42" s="174">
        <f t="shared" si="13"/>
        <v>0</v>
      </c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175">
        <f t="shared" si="14"/>
        <v>0</v>
      </c>
      <c r="AT42" s="174">
        <f t="shared" si="15"/>
        <v>0</v>
      </c>
      <c r="AU42" s="174">
        <f t="shared" si="16"/>
        <v>0</v>
      </c>
      <c r="AV42" s="99"/>
      <c r="AW42" s="106"/>
      <c r="AX42" s="106"/>
      <c r="AY42" s="106"/>
      <c r="AZ42" s="106"/>
      <c r="BA42" s="174">
        <f t="shared" si="17"/>
        <v>0</v>
      </c>
      <c r="BB42" s="178"/>
      <c r="BC42" s="180"/>
      <c r="BD42" s="163" t="str">
        <f t="shared" si="18"/>
        <v>正确</v>
      </c>
    </row>
    <row r="43" s="6" customFormat="1" ht="33" customHeight="1" spans="1:56">
      <c r="A43" s="59">
        <f t="shared" si="10"/>
        <v>39</v>
      </c>
      <c r="B43" s="350"/>
      <c r="C43" s="47"/>
      <c r="D43" s="154"/>
      <c r="E43" s="60"/>
      <c r="F43" s="125">
        <f t="shared" si="11"/>
        <v>30</v>
      </c>
      <c r="G43" s="57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64">
        <f t="shared" si="12"/>
        <v>0</v>
      </c>
      <c r="T43" s="170"/>
      <c r="U43" s="80"/>
      <c r="V43" s="167"/>
      <c r="W43" s="168"/>
      <c r="X43" s="168"/>
      <c r="Y43" s="168"/>
      <c r="Z43" s="168"/>
      <c r="AA43" s="168"/>
      <c r="AB43" s="93"/>
      <c r="AC43" s="174">
        <f t="shared" si="13"/>
        <v>0</v>
      </c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175">
        <f t="shared" si="14"/>
        <v>0</v>
      </c>
      <c r="AT43" s="174">
        <f t="shared" si="15"/>
        <v>0</v>
      </c>
      <c r="AU43" s="174">
        <f t="shared" si="16"/>
        <v>0</v>
      </c>
      <c r="AV43" s="99"/>
      <c r="AW43" s="106"/>
      <c r="AX43" s="106"/>
      <c r="AY43" s="106"/>
      <c r="AZ43" s="106"/>
      <c r="BA43" s="174">
        <f t="shared" si="17"/>
        <v>0</v>
      </c>
      <c r="BB43" s="178"/>
      <c r="BC43" s="180"/>
      <c r="BD43" s="163" t="str">
        <f t="shared" si="18"/>
        <v>正确</v>
      </c>
    </row>
    <row r="44" s="6" customFormat="1" ht="33" customHeight="1" spans="1:56">
      <c r="A44" s="59">
        <f t="shared" si="10"/>
        <v>40</v>
      </c>
      <c r="B44" s="350"/>
      <c r="C44" s="47"/>
      <c r="D44" s="154"/>
      <c r="E44" s="60"/>
      <c r="F44" s="125">
        <f t="shared" si="11"/>
        <v>30</v>
      </c>
      <c r="G44" s="57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64">
        <f t="shared" si="12"/>
        <v>0</v>
      </c>
      <c r="T44" s="170"/>
      <c r="U44" s="80"/>
      <c r="V44" s="167"/>
      <c r="W44" s="168"/>
      <c r="X44" s="168"/>
      <c r="Y44" s="168"/>
      <c r="Z44" s="168"/>
      <c r="AA44" s="168"/>
      <c r="AB44" s="93"/>
      <c r="AC44" s="174">
        <f t="shared" si="13"/>
        <v>0</v>
      </c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175">
        <f t="shared" si="14"/>
        <v>0</v>
      </c>
      <c r="AT44" s="174">
        <f t="shared" si="15"/>
        <v>0</v>
      </c>
      <c r="AU44" s="174">
        <f t="shared" si="16"/>
        <v>0</v>
      </c>
      <c r="AV44" s="99"/>
      <c r="AW44" s="106"/>
      <c r="AX44" s="106"/>
      <c r="AY44" s="106"/>
      <c r="AZ44" s="106"/>
      <c r="BA44" s="174">
        <f t="shared" si="17"/>
        <v>0</v>
      </c>
      <c r="BB44" s="178"/>
      <c r="BC44" s="180"/>
      <c r="BD44" s="163" t="str">
        <f t="shared" si="18"/>
        <v>正确</v>
      </c>
    </row>
    <row r="45" s="6" customFormat="1" ht="33" customHeight="1" spans="1:56">
      <c r="A45" s="59">
        <f t="shared" si="10"/>
        <v>41</v>
      </c>
      <c r="B45" s="350"/>
      <c r="C45" s="47"/>
      <c r="D45" s="154"/>
      <c r="E45" s="60"/>
      <c r="F45" s="125">
        <f t="shared" si="11"/>
        <v>30</v>
      </c>
      <c r="G45" s="57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64">
        <f t="shared" si="12"/>
        <v>0</v>
      </c>
      <c r="T45" s="170"/>
      <c r="U45" s="80"/>
      <c r="V45" s="167"/>
      <c r="W45" s="168"/>
      <c r="X45" s="168"/>
      <c r="Y45" s="168"/>
      <c r="Z45" s="168"/>
      <c r="AA45" s="168"/>
      <c r="AB45" s="93"/>
      <c r="AC45" s="174">
        <f t="shared" si="13"/>
        <v>0</v>
      </c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175">
        <f t="shared" si="14"/>
        <v>0</v>
      </c>
      <c r="AT45" s="174">
        <f t="shared" si="15"/>
        <v>0</v>
      </c>
      <c r="AU45" s="174">
        <f t="shared" si="16"/>
        <v>0</v>
      </c>
      <c r="AV45" s="99"/>
      <c r="AW45" s="106"/>
      <c r="AX45" s="106"/>
      <c r="AY45" s="106"/>
      <c r="AZ45" s="106"/>
      <c r="BA45" s="174">
        <f t="shared" si="17"/>
        <v>0</v>
      </c>
      <c r="BB45" s="178"/>
      <c r="BC45" s="180"/>
      <c r="BD45" s="163" t="str">
        <f t="shared" si="18"/>
        <v>正确</v>
      </c>
    </row>
    <row r="46" s="6" customFormat="1" ht="33" customHeight="1" spans="1:56">
      <c r="A46" s="59">
        <f t="shared" si="10"/>
        <v>42</v>
      </c>
      <c r="B46" s="350"/>
      <c r="C46" s="47"/>
      <c r="D46" s="154"/>
      <c r="E46" s="60"/>
      <c r="F46" s="125">
        <f t="shared" si="11"/>
        <v>30</v>
      </c>
      <c r="G46" s="57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64">
        <f t="shared" si="12"/>
        <v>0</v>
      </c>
      <c r="T46" s="170"/>
      <c r="U46" s="80"/>
      <c r="V46" s="167"/>
      <c r="W46" s="168"/>
      <c r="X46" s="168"/>
      <c r="Y46" s="168"/>
      <c r="Z46" s="168"/>
      <c r="AA46" s="168"/>
      <c r="AB46" s="93"/>
      <c r="AC46" s="174">
        <f t="shared" si="13"/>
        <v>0</v>
      </c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175">
        <f t="shared" si="14"/>
        <v>0</v>
      </c>
      <c r="AT46" s="174">
        <f t="shared" si="15"/>
        <v>0</v>
      </c>
      <c r="AU46" s="174">
        <f t="shared" si="16"/>
        <v>0</v>
      </c>
      <c r="AV46" s="99"/>
      <c r="AW46" s="106"/>
      <c r="AX46" s="106"/>
      <c r="AY46" s="106"/>
      <c r="AZ46" s="106"/>
      <c r="BA46" s="174">
        <f t="shared" si="17"/>
        <v>0</v>
      </c>
      <c r="BB46" s="178"/>
      <c r="BC46" s="180"/>
      <c r="BD46" s="163" t="str">
        <f t="shared" si="18"/>
        <v>正确</v>
      </c>
    </row>
    <row r="47" s="6" customFormat="1" ht="33" customHeight="1" spans="1:56">
      <c r="A47" s="59">
        <f t="shared" si="10"/>
        <v>43</v>
      </c>
      <c r="B47" s="350"/>
      <c r="C47" s="47"/>
      <c r="D47" s="154"/>
      <c r="E47" s="60"/>
      <c r="F47" s="125">
        <f t="shared" si="11"/>
        <v>30</v>
      </c>
      <c r="G47" s="57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64">
        <f t="shared" si="12"/>
        <v>0</v>
      </c>
      <c r="T47" s="170"/>
      <c r="U47" s="80"/>
      <c r="V47" s="167"/>
      <c r="W47" s="168"/>
      <c r="X47" s="168"/>
      <c r="Y47" s="168"/>
      <c r="Z47" s="168"/>
      <c r="AA47" s="168"/>
      <c r="AB47" s="93"/>
      <c r="AC47" s="174">
        <f t="shared" si="13"/>
        <v>0</v>
      </c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175">
        <f t="shared" si="14"/>
        <v>0</v>
      </c>
      <c r="AT47" s="174">
        <f t="shared" si="15"/>
        <v>0</v>
      </c>
      <c r="AU47" s="174">
        <f t="shared" si="16"/>
        <v>0</v>
      </c>
      <c r="AV47" s="99"/>
      <c r="AW47" s="106"/>
      <c r="AX47" s="106"/>
      <c r="AY47" s="106"/>
      <c r="AZ47" s="106"/>
      <c r="BA47" s="174">
        <f t="shared" si="17"/>
        <v>0</v>
      </c>
      <c r="BB47" s="178"/>
      <c r="BC47" s="180"/>
      <c r="BD47" s="163" t="str">
        <f t="shared" si="18"/>
        <v>正确</v>
      </c>
    </row>
    <row r="48" s="6" customFormat="1" ht="33" customHeight="1" spans="1:56">
      <c r="A48" s="59">
        <f t="shared" si="10"/>
        <v>44</v>
      </c>
      <c r="B48" s="350"/>
      <c r="C48" s="47"/>
      <c r="D48" s="154"/>
      <c r="E48" s="60"/>
      <c r="F48" s="125">
        <f t="shared" si="11"/>
        <v>30</v>
      </c>
      <c r="G48" s="57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64">
        <f t="shared" si="12"/>
        <v>0</v>
      </c>
      <c r="T48" s="170"/>
      <c r="U48" s="80"/>
      <c r="V48" s="167"/>
      <c r="W48" s="168"/>
      <c r="X48" s="168"/>
      <c r="Y48" s="168"/>
      <c r="Z48" s="168"/>
      <c r="AA48" s="168"/>
      <c r="AB48" s="93"/>
      <c r="AC48" s="174">
        <f t="shared" si="13"/>
        <v>0</v>
      </c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175">
        <f t="shared" si="14"/>
        <v>0</v>
      </c>
      <c r="AT48" s="174">
        <f t="shared" si="15"/>
        <v>0</v>
      </c>
      <c r="AU48" s="174">
        <f t="shared" si="16"/>
        <v>0</v>
      </c>
      <c r="AV48" s="99"/>
      <c r="AW48" s="106"/>
      <c r="AX48" s="106"/>
      <c r="AY48" s="106"/>
      <c r="AZ48" s="106"/>
      <c r="BA48" s="174">
        <f t="shared" si="17"/>
        <v>0</v>
      </c>
      <c r="BB48" s="178"/>
      <c r="BC48" s="180"/>
      <c r="BD48" s="163" t="str">
        <f t="shared" si="18"/>
        <v>正确</v>
      </c>
    </row>
    <row r="49" s="6" customFormat="1" ht="33" customHeight="1" spans="1:56">
      <c r="A49" s="59">
        <f t="shared" si="10"/>
        <v>45</v>
      </c>
      <c r="B49" s="350"/>
      <c r="C49" s="47"/>
      <c r="D49" s="154"/>
      <c r="E49" s="60"/>
      <c r="F49" s="125">
        <f t="shared" si="11"/>
        <v>30</v>
      </c>
      <c r="G49" s="57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64">
        <f t="shared" si="12"/>
        <v>0</v>
      </c>
      <c r="T49" s="170"/>
      <c r="U49" s="80"/>
      <c r="V49" s="167"/>
      <c r="W49" s="168"/>
      <c r="X49" s="168"/>
      <c r="Y49" s="168"/>
      <c r="Z49" s="168"/>
      <c r="AA49" s="168"/>
      <c r="AB49" s="93"/>
      <c r="AC49" s="174">
        <f t="shared" si="13"/>
        <v>0</v>
      </c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175">
        <f t="shared" si="14"/>
        <v>0</v>
      </c>
      <c r="AT49" s="174">
        <f t="shared" si="15"/>
        <v>0</v>
      </c>
      <c r="AU49" s="174">
        <f t="shared" si="16"/>
        <v>0</v>
      </c>
      <c r="AV49" s="99"/>
      <c r="AW49" s="106"/>
      <c r="AX49" s="106"/>
      <c r="AY49" s="106"/>
      <c r="AZ49" s="106"/>
      <c r="BA49" s="174">
        <f t="shared" si="17"/>
        <v>0</v>
      </c>
      <c r="BB49" s="178"/>
      <c r="BC49" s="180"/>
      <c r="BD49" s="163" t="str">
        <f t="shared" si="18"/>
        <v>正确</v>
      </c>
    </row>
    <row r="50" s="6" customFormat="1" ht="33" customHeight="1" spans="1:56">
      <c r="A50" s="59">
        <f t="shared" si="10"/>
        <v>46</v>
      </c>
      <c r="B50" s="350"/>
      <c r="C50" s="47"/>
      <c r="D50" s="154"/>
      <c r="E50" s="60"/>
      <c r="F50" s="125">
        <f t="shared" si="11"/>
        <v>30</v>
      </c>
      <c r="G50" s="57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64">
        <f t="shared" si="12"/>
        <v>0</v>
      </c>
      <c r="T50" s="170"/>
      <c r="U50" s="80"/>
      <c r="V50" s="167"/>
      <c r="W50" s="168"/>
      <c r="X50" s="168"/>
      <c r="Y50" s="168"/>
      <c r="Z50" s="168"/>
      <c r="AA50" s="168"/>
      <c r="AB50" s="93"/>
      <c r="AC50" s="174">
        <f t="shared" si="13"/>
        <v>0</v>
      </c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175">
        <f t="shared" si="14"/>
        <v>0</v>
      </c>
      <c r="AT50" s="174">
        <f t="shared" si="15"/>
        <v>0</v>
      </c>
      <c r="AU50" s="174">
        <f t="shared" si="16"/>
        <v>0</v>
      </c>
      <c r="AV50" s="99"/>
      <c r="AW50" s="106"/>
      <c r="AX50" s="106"/>
      <c r="AY50" s="106"/>
      <c r="AZ50" s="106"/>
      <c r="BA50" s="174">
        <f t="shared" si="17"/>
        <v>0</v>
      </c>
      <c r="BB50" s="178"/>
      <c r="BC50" s="180"/>
      <c r="BD50" s="163" t="str">
        <f t="shared" si="18"/>
        <v>正确</v>
      </c>
    </row>
    <row r="51" s="6" customFormat="1" ht="33" customHeight="1" spans="1:56">
      <c r="A51" s="59">
        <f t="shared" si="10"/>
        <v>47</v>
      </c>
      <c r="B51" s="350"/>
      <c r="C51" s="47"/>
      <c r="D51" s="154"/>
      <c r="E51" s="60"/>
      <c r="F51" s="125">
        <f t="shared" si="11"/>
        <v>30</v>
      </c>
      <c r="G51" s="57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64">
        <f t="shared" si="12"/>
        <v>0</v>
      </c>
      <c r="T51" s="170"/>
      <c r="U51" s="80"/>
      <c r="V51" s="167"/>
      <c r="W51" s="168"/>
      <c r="X51" s="168"/>
      <c r="Y51" s="168"/>
      <c r="Z51" s="168"/>
      <c r="AA51" s="168"/>
      <c r="AB51" s="93"/>
      <c r="AC51" s="174">
        <f t="shared" si="13"/>
        <v>0</v>
      </c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175">
        <f t="shared" si="14"/>
        <v>0</v>
      </c>
      <c r="AT51" s="174">
        <f t="shared" si="15"/>
        <v>0</v>
      </c>
      <c r="AU51" s="174">
        <f t="shared" si="16"/>
        <v>0</v>
      </c>
      <c r="AV51" s="99"/>
      <c r="AW51" s="106"/>
      <c r="AX51" s="106"/>
      <c r="AY51" s="106"/>
      <c r="AZ51" s="106"/>
      <c r="BA51" s="174">
        <f t="shared" si="17"/>
        <v>0</v>
      </c>
      <c r="BB51" s="178"/>
      <c r="BC51" s="180"/>
      <c r="BD51" s="163" t="str">
        <f t="shared" si="18"/>
        <v>正确</v>
      </c>
    </row>
    <row r="52" s="6" customFormat="1" ht="33" customHeight="1" spans="1:56">
      <c r="A52" s="59">
        <f t="shared" si="10"/>
        <v>48</v>
      </c>
      <c r="B52" s="350"/>
      <c r="C52" s="47"/>
      <c r="D52" s="154"/>
      <c r="E52" s="60"/>
      <c r="F52" s="125">
        <f t="shared" si="11"/>
        <v>30</v>
      </c>
      <c r="G52" s="57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64">
        <f t="shared" si="12"/>
        <v>0</v>
      </c>
      <c r="T52" s="170"/>
      <c r="U52" s="80"/>
      <c r="V52" s="167"/>
      <c r="W52" s="168"/>
      <c r="X52" s="168"/>
      <c r="Y52" s="168"/>
      <c r="Z52" s="168"/>
      <c r="AA52" s="168"/>
      <c r="AB52" s="93"/>
      <c r="AC52" s="174">
        <f t="shared" si="13"/>
        <v>0</v>
      </c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175">
        <f t="shared" si="14"/>
        <v>0</v>
      </c>
      <c r="AT52" s="174">
        <f t="shared" si="15"/>
        <v>0</v>
      </c>
      <c r="AU52" s="174">
        <f t="shared" si="16"/>
        <v>0</v>
      </c>
      <c r="AV52" s="99"/>
      <c r="AW52" s="106"/>
      <c r="AX52" s="106"/>
      <c r="AY52" s="106"/>
      <c r="AZ52" s="106"/>
      <c r="BA52" s="174">
        <f t="shared" si="17"/>
        <v>0</v>
      </c>
      <c r="BB52" s="178"/>
      <c r="BC52" s="180"/>
      <c r="BD52" s="163" t="str">
        <f t="shared" si="18"/>
        <v>正确</v>
      </c>
    </row>
    <row r="53" s="6" customFormat="1" ht="33" customHeight="1" spans="1:56">
      <c r="A53" s="59">
        <f t="shared" si="10"/>
        <v>49</v>
      </c>
      <c r="B53" s="350"/>
      <c r="C53" s="47"/>
      <c r="D53" s="154"/>
      <c r="E53" s="60"/>
      <c r="F53" s="125">
        <f t="shared" si="11"/>
        <v>30</v>
      </c>
      <c r="G53" s="57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64">
        <f t="shared" si="12"/>
        <v>0</v>
      </c>
      <c r="T53" s="170"/>
      <c r="U53" s="80"/>
      <c r="V53" s="167"/>
      <c r="W53" s="168"/>
      <c r="X53" s="168"/>
      <c r="Y53" s="168"/>
      <c r="Z53" s="168"/>
      <c r="AA53" s="168"/>
      <c r="AB53" s="93"/>
      <c r="AC53" s="174">
        <f t="shared" si="13"/>
        <v>0</v>
      </c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175">
        <f t="shared" si="14"/>
        <v>0</v>
      </c>
      <c r="AT53" s="174">
        <f t="shared" si="15"/>
        <v>0</v>
      </c>
      <c r="AU53" s="174">
        <f t="shared" si="16"/>
        <v>0</v>
      </c>
      <c r="AV53" s="99"/>
      <c r="AW53" s="106"/>
      <c r="AX53" s="106"/>
      <c r="AY53" s="106"/>
      <c r="AZ53" s="106"/>
      <c r="BA53" s="174">
        <f t="shared" si="17"/>
        <v>0</v>
      </c>
      <c r="BB53" s="178"/>
      <c r="BC53" s="180"/>
      <c r="BD53" s="163" t="str">
        <f t="shared" si="18"/>
        <v>正确</v>
      </c>
    </row>
    <row r="54" s="6" customFormat="1" ht="33" customHeight="1" spans="1:56">
      <c r="A54" s="59">
        <f t="shared" si="10"/>
        <v>50</v>
      </c>
      <c r="B54" s="350"/>
      <c r="C54" s="47"/>
      <c r="D54" s="154"/>
      <c r="E54" s="60"/>
      <c r="F54" s="125">
        <f t="shared" si="11"/>
        <v>30</v>
      </c>
      <c r="G54" s="57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64">
        <f t="shared" si="12"/>
        <v>0</v>
      </c>
      <c r="T54" s="170"/>
      <c r="U54" s="80"/>
      <c r="V54" s="167"/>
      <c r="W54" s="168"/>
      <c r="X54" s="168"/>
      <c r="Y54" s="168"/>
      <c r="Z54" s="168"/>
      <c r="AA54" s="168"/>
      <c r="AB54" s="93"/>
      <c r="AC54" s="174">
        <f t="shared" si="13"/>
        <v>0</v>
      </c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175">
        <f t="shared" si="14"/>
        <v>0</v>
      </c>
      <c r="AT54" s="174">
        <f t="shared" si="15"/>
        <v>0</v>
      </c>
      <c r="AU54" s="174">
        <f t="shared" si="16"/>
        <v>0</v>
      </c>
      <c r="AV54" s="99"/>
      <c r="AW54" s="106"/>
      <c r="AX54" s="106"/>
      <c r="AY54" s="106"/>
      <c r="AZ54" s="106"/>
      <c r="BA54" s="174">
        <f t="shared" si="17"/>
        <v>0</v>
      </c>
      <c r="BB54" s="178"/>
      <c r="BC54" s="180"/>
      <c r="BD54" s="163" t="str">
        <f t="shared" si="18"/>
        <v>正确</v>
      </c>
    </row>
    <row r="55" s="6" customFormat="1" ht="33" customHeight="1" spans="1:56">
      <c r="A55" s="59">
        <f t="shared" si="10"/>
        <v>51</v>
      </c>
      <c r="B55" s="350"/>
      <c r="C55" s="47"/>
      <c r="D55" s="154"/>
      <c r="E55" s="60"/>
      <c r="F55" s="125">
        <f t="shared" si="11"/>
        <v>30</v>
      </c>
      <c r="G55" s="57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12"/>
        <v>0</v>
      </c>
      <c r="T55" s="170"/>
      <c r="U55" s="80"/>
      <c r="V55" s="167"/>
      <c r="W55" s="168"/>
      <c r="X55" s="168"/>
      <c r="Y55" s="168"/>
      <c r="Z55" s="168"/>
      <c r="AA55" s="168"/>
      <c r="AB55" s="93"/>
      <c r="AC55" s="174">
        <f t="shared" si="13"/>
        <v>0</v>
      </c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175">
        <f t="shared" si="14"/>
        <v>0</v>
      </c>
      <c r="AT55" s="174">
        <f t="shared" si="15"/>
        <v>0</v>
      </c>
      <c r="AU55" s="174">
        <f t="shared" si="16"/>
        <v>0</v>
      </c>
      <c r="AV55" s="99"/>
      <c r="AW55" s="106"/>
      <c r="AX55" s="106"/>
      <c r="AY55" s="106"/>
      <c r="AZ55" s="106"/>
      <c r="BA55" s="174">
        <f t="shared" si="17"/>
        <v>0</v>
      </c>
      <c r="BB55" s="178"/>
      <c r="BC55" s="180"/>
      <c r="BD55" s="163" t="str">
        <f t="shared" si="18"/>
        <v>正确</v>
      </c>
    </row>
    <row r="56" s="6" customFormat="1" ht="33" customHeight="1" spans="1:56">
      <c r="A56" s="59">
        <f t="shared" si="10"/>
        <v>52</v>
      </c>
      <c r="B56" s="350"/>
      <c r="C56" s="47"/>
      <c r="D56" s="154"/>
      <c r="E56" s="60"/>
      <c r="F56" s="125">
        <f t="shared" si="11"/>
        <v>30</v>
      </c>
      <c r="G56" s="57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12"/>
        <v>0</v>
      </c>
      <c r="T56" s="170"/>
      <c r="U56" s="80"/>
      <c r="V56" s="167"/>
      <c r="W56" s="168"/>
      <c r="X56" s="168"/>
      <c r="Y56" s="168"/>
      <c r="Z56" s="168"/>
      <c r="AA56" s="168"/>
      <c r="AB56" s="93"/>
      <c r="AC56" s="174">
        <f t="shared" si="13"/>
        <v>0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175">
        <f t="shared" si="14"/>
        <v>0</v>
      </c>
      <c r="AT56" s="174">
        <f t="shared" si="15"/>
        <v>0</v>
      </c>
      <c r="AU56" s="174">
        <f t="shared" si="16"/>
        <v>0</v>
      </c>
      <c r="AV56" s="99"/>
      <c r="AW56" s="106"/>
      <c r="AX56" s="106"/>
      <c r="AY56" s="106"/>
      <c r="AZ56" s="106"/>
      <c r="BA56" s="174">
        <f t="shared" si="17"/>
        <v>0</v>
      </c>
      <c r="BB56" s="178"/>
      <c r="BC56" s="180"/>
      <c r="BD56" s="163" t="str">
        <f t="shared" si="18"/>
        <v>正确</v>
      </c>
    </row>
    <row r="57" s="6" customFormat="1" ht="33" customHeight="1" spans="1:56">
      <c r="A57" s="59">
        <f t="shared" si="10"/>
        <v>53</v>
      </c>
      <c r="B57" s="350"/>
      <c r="C57" s="47"/>
      <c r="D57" s="154"/>
      <c r="E57" s="60"/>
      <c r="F57" s="125">
        <f t="shared" si="11"/>
        <v>30</v>
      </c>
      <c r="G57" s="57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12"/>
        <v>0</v>
      </c>
      <c r="T57" s="170"/>
      <c r="U57" s="80"/>
      <c r="V57" s="167"/>
      <c r="W57" s="168"/>
      <c r="X57" s="168"/>
      <c r="Y57" s="168"/>
      <c r="Z57" s="168"/>
      <c r="AA57" s="168"/>
      <c r="AB57" s="93"/>
      <c r="AC57" s="174">
        <f t="shared" si="13"/>
        <v>0</v>
      </c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175">
        <f t="shared" si="14"/>
        <v>0</v>
      </c>
      <c r="AT57" s="174">
        <f t="shared" si="15"/>
        <v>0</v>
      </c>
      <c r="AU57" s="174">
        <f t="shared" si="16"/>
        <v>0</v>
      </c>
      <c r="AV57" s="99"/>
      <c r="AW57" s="106"/>
      <c r="AX57" s="106"/>
      <c r="AY57" s="106"/>
      <c r="AZ57" s="106"/>
      <c r="BA57" s="174">
        <f t="shared" si="17"/>
        <v>0</v>
      </c>
      <c r="BB57" s="178"/>
      <c r="BC57" s="180"/>
      <c r="BD57" s="163" t="str">
        <f t="shared" si="18"/>
        <v>正确</v>
      </c>
    </row>
    <row r="58" s="6" customFormat="1" ht="33" customHeight="1" spans="1:56">
      <c r="A58" s="59">
        <f t="shared" si="10"/>
        <v>54</v>
      </c>
      <c r="B58" s="350"/>
      <c r="C58" s="47"/>
      <c r="D58" s="154"/>
      <c r="E58" s="60"/>
      <c r="F58" s="125">
        <f t="shared" si="11"/>
        <v>30</v>
      </c>
      <c r="G58" s="57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12"/>
        <v>0</v>
      </c>
      <c r="T58" s="170"/>
      <c r="U58" s="80"/>
      <c r="V58" s="167"/>
      <c r="W58" s="168"/>
      <c r="X58" s="168"/>
      <c r="Y58" s="168"/>
      <c r="Z58" s="168"/>
      <c r="AA58" s="168"/>
      <c r="AB58" s="93"/>
      <c r="AC58" s="174">
        <f t="shared" si="13"/>
        <v>0</v>
      </c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175">
        <f t="shared" si="14"/>
        <v>0</v>
      </c>
      <c r="AT58" s="174">
        <f t="shared" si="15"/>
        <v>0</v>
      </c>
      <c r="AU58" s="174">
        <f t="shared" si="16"/>
        <v>0</v>
      </c>
      <c r="AV58" s="99"/>
      <c r="AW58" s="106"/>
      <c r="AX58" s="106"/>
      <c r="AY58" s="106"/>
      <c r="AZ58" s="106"/>
      <c r="BA58" s="174">
        <f t="shared" si="17"/>
        <v>0</v>
      </c>
      <c r="BB58" s="178"/>
      <c r="BC58" s="180"/>
      <c r="BD58" s="163" t="str">
        <f t="shared" si="18"/>
        <v>正确</v>
      </c>
    </row>
    <row r="59" s="6" customFormat="1" ht="33" customHeight="1" spans="1:56">
      <c r="A59" s="59">
        <f t="shared" si="10"/>
        <v>55</v>
      </c>
      <c r="B59" s="350"/>
      <c r="C59" s="47"/>
      <c r="D59" s="154"/>
      <c r="E59" s="60"/>
      <c r="F59" s="125">
        <f t="shared" si="11"/>
        <v>30</v>
      </c>
      <c r="G59" s="57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12"/>
        <v>0</v>
      </c>
      <c r="T59" s="170"/>
      <c r="U59" s="80"/>
      <c r="V59" s="167"/>
      <c r="W59" s="168"/>
      <c r="X59" s="168"/>
      <c r="Y59" s="168"/>
      <c r="Z59" s="168"/>
      <c r="AA59" s="168"/>
      <c r="AB59" s="93"/>
      <c r="AC59" s="174">
        <f t="shared" si="13"/>
        <v>0</v>
      </c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175">
        <f t="shared" si="14"/>
        <v>0</v>
      </c>
      <c r="AT59" s="174">
        <f t="shared" si="15"/>
        <v>0</v>
      </c>
      <c r="AU59" s="174">
        <f t="shared" si="16"/>
        <v>0</v>
      </c>
      <c r="AV59" s="99"/>
      <c r="AW59" s="106"/>
      <c r="AX59" s="106"/>
      <c r="AY59" s="106"/>
      <c r="AZ59" s="106"/>
      <c r="BA59" s="174">
        <f t="shared" si="17"/>
        <v>0</v>
      </c>
      <c r="BB59" s="178"/>
      <c r="BC59" s="180"/>
      <c r="BD59" s="163" t="str">
        <f t="shared" si="18"/>
        <v>正确</v>
      </c>
    </row>
    <row r="60" s="6" customFormat="1" ht="33" customHeight="1" spans="1:56">
      <c r="A60" s="59">
        <f t="shared" si="10"/>
        <v>56</v>
      </c>
      <c r="B60" s="350"/>
      <c r="C60" s="47"/>
      <c r="D60" s="154"/>
      <c r="E60" s="60"/>
      <c r="F60" s="125">
        <f t="shared" si="11"/>
        <v>30</v>
      </c>
      <c r="G60" s="57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12"/>
        <v>0</v>
      </c>
      <c r="T60" s="170"/>
      <c r="U60" s="80"/>
      <c r="V60" s="167"/>
      <c r="W60" s="168"/>
      <c r="X60" s="168"/>
      <c r="Y60" s="168"/>
      <c r="Z60" s="168"/>
      <c r="AA60" s="168"/>
      <c r="AB60" s="93"/>
      <c r="AC60" s="174">
        <f t="shared" si="13"/>
        <v>0</v>
      </c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175">
        <f t="shared" si="14"/>
        <v>0</v>
      </c>
      <c r="AT60" s="174">
        <f t="shared" si="15"/>
        <v>0</v>
      </c>
      <c r="AU60" s="174">
        <f t="shared" si="16"/>
        <v>0</v>
      </c>
      <c r="AV60" s="99"/>
      <c r="AW60" s="106"/>
      <c r="AX60" s="106"/>
      <c r="AY60" s="106"/>
      <c r="AZ60" s="106"/>
      <c r="BA60" s="174">
        <f t="shared" si="17"/>
        <v>0</v>
      </c>
      <c r="BB60" s="178"/>
      <c r="BC60" s="180"/>
      <c r="BD60" s="163" t="str">
        <f t="shared" si="18"/>
        <v>正确</v>
      </c>
    </row>
    <row r="61" s="6" customFormat="1" ht="33" customHeight="1" spans="1:56">
      <c r="A61" s="59">
        <f t="shared" si="10"/>
        <v>57</v>
      </c>
      <c r="B61" s="350"/>
      <c r="C61" s="47"/>
      <c r="D61" s="154"/>
      <c r="E61" s="60"/>
      <c r="F61" s="125">
        <f t="shared" si="11"/>
        <v>30</v>
      </c>
      <c r="G61" s="57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12"/>
        <v>0</v>
      </c>
      <c r="T61" s="170"/>
      <c r="U61" s="80"/>
      <c r="V61" s="167"/>
      <c r="W61" s="168"/>
      <c r="X61" s="168"/>
      <c r="Y61" s="168"/>
      <c r="Z61" s="168"/>
      <c r="AA61" s="168"/>
      <c r="AB61" s="93"/>
      <c r="AC61" s="174">
        <f t="shared" si="13"/>
        <v>0</v>
      </c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175">
        <f t="shared" si="14"/>
        <v>0</v>
      </c>
      <c r="AT61" s="174">
        <f t="shared" si="15"/>
        <v>0</v>
      </c>
      <c r="AU61" s="174">
        <f t="shared" si="16"/>
        <v>0</v>
      </c>
      <c r="AV61" s="99"/>
      <c r="AW61" s="106"/>
      <c r="AX61" s="106"/>
      <c r="AY61" s="106"/>
      <c r="AZ61" s="106"/>
      <c r="BA61" s="174">
        <f t="shared" si="17"/>
        <v>0</v>
      </c>
      <c r="BB61" s="178"/>
      <c r="BC61" s="180"/>
      <c r="BD61" s="163" t="str">
        <f t="shared" si="18"/>
        <v>正确</v>
      </c>
    </row>
    <row r="62" s="6" customFormat="1" ht="33" customHeight="1" spans="1:56">
      <c r="A62" s="59">
        <f t="shared" si="10"/>
        <v>58</v>
      </c>
      <c r="B62" s="350"/>
      <c r="C62" s="47"/>
      <c r="D62" s="154"/>
      <c r="E62" s="60"/>
      <c r="F62" s="125">
        <f t="shared" si="11"/>
        <v>30</v>
      </c>
      <c r="G62" s="57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64">
        <f t="shared" si="12"/>
        <v>0</v>
      </c>
      <c r="T62" s="170"/>
      <c r="U62" s="80"/>
      <c r="V62" s="167"/>
      <c r="W62" s="168"/>
      <c r="X62" s="168"/>
      <c r="Y62" s="168"/>
      <c r="Z62" s="168"/>
      <c r="AA62" s="168"/>
      <c r="AB62" s="93"/>
      <c r="AC62" s="174">
        <f t="shared" si="13"/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175">
        <f t="shared" si="14"/>
        <v>0</v>
      </c>
      <c r="AT62" s="174">
        <f t="shared" si="15"/>
        <v>0</v>
      </c>
      <c r="AU62" s="174">
        <f t="shared" si="16"/>
        <v>0</v>
      </c>
      <c r="AV62" s="99"/>
      <c r="AW62" s="106"/>
      <c r="AX62" s="106"/>
      <c r="AY62" s="106"/>
      <c r="AZ62" s="106"/>
      <c r="BA62" s="174">
        <f t="shared" si="17"/>
        <v>0</v>
      </c>
      <c r="BB62" s="178"/>
      <c r="BC62" s="180"/>
      <c r="BD62" s="163" t="str">
        <f t="shared" si="18"/>
        <v>正确</v>
      </c>
    </row>
    <row r="63" s="6" customFormat="1" ht="33" customHeight="1" spans="1:56">
      <c r="A63" s="59">
        <f t="shared" si="10"/>
        <v>59</v>
      </c>
      <c r="B63" s="350"/>
      <c r="C63" s="47"/>
      <c r="D63" s="154"/>
      <c r="E63" s="60"/>
      <c r="F63" s="125">
        <f t="shared" si="11"/>
        <v>30</v>
      </c>
      <c r="G63" s="57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12"/>
        <v>0</v>
      </c>
      <c r="T63" s="170"/>
      <c r="U63" s="80"/>
      <c r="V63" s="167"/>
      <c r="W63" s="168"/>
      <c r="X63" s="168"/>
      <c r="Y63" s="168"/>
      <c r="Z63" s="168"/>
      <c r="AA63" s="168"/>
      <c r="AB63" s="93"/>
      <c r="AC63" s="174">
        <f t="shared" si="13"/>
        <v>0</v>
      </c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175">
        <f t="shared" si="14"/>
        <v>0</v>
      </c>
      <c r="AT63" s="174">
        <f t="shared" si="15"/>
        <v>0</v>
      </c>
      <c r="AU63" s="174">
        <f t="shared" si="16"/>
        <v>0</v>
      </c>
      <c r="AV63" s="99"/>
      <c r="AW63" s="106"/>
      <c r="AX63" s="106"/>
      <c r="AY63" s="106"/>
      <c r="AZ63" s="106"/>
      <c r="BA63" s="174">
        <f t="shared" si="17"/>
        <v>0</v>
      </c>
      <c r="BB63" s="178"/>
      <c r="BC63" s="180"/>
      <c r="BD63" s="163" t="str">
        <f t="shared" si="18"/>
        <v>正确</v>
      </c>
    </row>
    <row r="64" s="6" customFormat="1" ht="33" customHeight="1" spans="1:56">
      <c r="A64" s="59">
        <f t="shared" si="10"/>
        <v>60</v>
      </c>
      <c r="B64" s="350"/>
      <c r="C64" s="47"/>
      <c r="D64" s="154"/>
      <c r="E64" s="60"/>
      <c r="F64" s="125">
        <f t="shared" si="11"/>
        <v>30</v>
      </c>
      <c r="G64" s="57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64">
        <f t="shared" si="12"/>
        <v>0</v>
      </c>
      <c r="T64" s="170"/>
      <c r="U64" s="80"/>
      <c r="V64" s="167"/>
      <c r="W64" s="168"/>
      <c r="X64" s="168"/>
      <c r="Y64" s="168"/>
      <c r="Z64" s="168"/>
      <c r="AA64" s="168"/>
      <c r="AB64" s="93"/>
      <c r="AC64" s="174">
        <f t="shared" si="13"/>
        <v>0</v>
      </c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175">
        <f t="shared" si="14"/>
        <v>0</v>
      </c>
      <c r="AT64" s="174">
        <f t="shared" si="15"/>
        <v>0</v>
      </c>
      <c r="AU64" s="174">
        <f t="shared" si="16"/>
        <v>0</v>
      </c>
      <c r="AV64" s="99"/>
      <c r="AW64" s="106"/>
      <c r="AX64" s="106"/>
      <c r="AY64" s="106"/>
      <c r="AZ64" s="106"/>
      <c r="BA64" s="174">
        <f t="shared" si="17"/>
        <v>0</v>
      </c>
      <c r="BB64" s="178"/>
      <c r="BC64" s="180"/>
      <c r="BD64" s="163" t="str">
        <f t="shared" si="18"/>
        <v>正确</v>
      </c>
    </row>
    <row r="65" s="6" customFormat="1" ht="33" customHeight="1" spans="1:56">
      <c r="A65" s="59">
        <f t="shared" si="10"/>
        <v>61</v>
      </c>
      <c r="B65" s="350"/>
      <c r="C65" s="47"/>
      <c r="D65" s="154"/>
      <c r="E65" s="60"/>
      <c r="F65" s="125">
        <f t="shared" si="11"/>
        <v>30</v>
      </c>
      <c r="G65" s="57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12"/>
        <v>0</v>
      </c>
      <c r="T65" s="170"/>
      <c r="U65" s="80"/>
      <c r="V65" s="167"/>
      <c r="W65" s="168"/>
      <c r="X65" s="168"/>
      <c r="Y65" s="168"/>
      <c r="Z65" s="168"/>
      <c r="AA65" s="168"/>
      <c r="AB65" s="93"/>
      <c r="AC65" s="174">
        <f t="shared" si="13"/>
        <v>0</v>
      </c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175">
        <f t="shared" si="14"/>
        <v>0</v>
      </c>
      <c r="AT65" s="174">
        <f t="shared" si="15"/>
        <v>0</v>
      </c>
      <c r="AU65" s="174">
        <f t="shared" si="16"/>
        <v>0</v>
      </c>
      <c r="AV65" s="99"/>
      <c r="AW65" s="106"/>
      <c r="AX65" s="106"/>
      <c r="AY65" s="106"/>
      <c r="AZ65" s="106"/>
      <c r="BA65" s="174">
        <f t="shared" si="17"/>
        <v>0</v>
      </c>
      <c r="BB65" s="178"/>
      <c r="BC65" s="180"/>
      <c r="BD65" s="163" t="str">
        <f t="shared" si="18"/>
        <v>正确</v>
      </c>
    </row>
    <row r="66" s="6" customFormat="1" ht="33" customHeight="1" spans="1:56">
      <c r="A66" s="59">
        <f t="shared" si="10"/>
        <v>62</v>
      </c>
      <c r="B66" s="350"/>
      <c r="C66" s="47"/>
      <c r="D66" s="154"/>
      <c r="E66" s="60"/>
      <c r="F66" s="125">
        <f t="shared" si="11"/>
        <v>30</v>
      </c>
      <c r="G66" s="57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12"/>
        <v>0</v>
      </c>
      <c r="T66" s="170"/>
      <c r="U66" s="80"/>
      <c r="V66" s="167"/>
      <c r="W66" s="168"/>
      <c r="X66" s="168"/>
      <c r="Y66" s="168"/>
      <c r="Z66" s="168"/>
      <c r="AA66" s="168"/>
      <c r="AB66" s="93"/>
      <c r="AC66" s="174">
        <f t="shared" si="13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175">
        <f t="shared" si="14"/>
        <v>0</v>
      </c>
      <c r="AT66" s="174">
        <f t="shared" si="15"/>
        <v>0</v>
      </c>
      <c r="AU66" s="174">
        <f t="shared" si="16"/>
        <v>0</v>
      </c>
      <c r="AV66" s="99"/>
      <c r="AW66" s="106"/>
      <c r="AX66" s="106"/>
      <c r="AY66" s="106"/>
      <c r="AZ66" s="106"/>
      <c r="BA66" s="174">
        <f t="shared" si="17"/>
        <v>0</v>
      </c>
      <c r="BB66" s="178"/>
      <c r="BC66" s="180"/>
      <c r="BD66" s="163" t="str">
        <f t="shared" si="18"/>
        <v>正确</v>
      </c>
    </row>
    <row r="67" s="6" customFormat="1" ht="33" customHeight="1" spans="1:56">
      <c r="A67" s="59">
        <f t="shared" si="10"/>
        <v>63</v>
      </c>
      <c r="B67" s="350"/>
      <c r="C67" s="47"/>
      <c r="D67" s="154"/>
      <c r="E67" s="60"/>
      <c r="F67" s="125">
        <f t="shared" si="11"/>
        <v>30</v>
      </c>
      <c r="G67" s="57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si="12"/>
        <v>0</v>
      </c>
      <c r="T67" s="170"/>
      <c r="U67" s="80"/>
      <c r="V67" s="167"/>
      <c r="W67" s="168"/>
      <c r="X67" s="168"/>
      <c r="Y67" s="168"/>
      <c r="Z67" s="168"/>
      <c r="AA67" s="168"/>
      <c r="AB67" s="93"/>
      <c r="AC67" s="174">
        <f t="shared" si="13"/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175">
        <f t="shared" si="14"/>
        <v>0</v>
      </c>
      <c r="AT67" s="174">
        <f t="shared" si="15"/>
        <v>0</v>
      </c>
      <c r="AU67" s="174">
        <f t="shared" si="16"/>
        <v>0</v>
      </c>
      <c r="AV67" s="99"/>
      <c r="AW67" s="106"/>
      <c r="AX67" s="106"/>
      <c r="AY67" s="106"/>
      <c r="AZ67" s="106"/>
      <c r="BA67" s="174">
        <f t="shared" si="17"/>
        <v>0</v>
      </c>
      <c r="BB67" s="178"/>
      <c r="BC67" s="180"/>
      <c r="BD67" s="163" t="str">
        <f t="shared" si="18"/>
        <v>正确</v>
      </c>
    </row>
    <row r="68" s="6" customFormat="1" ht="33" customHeight="1" spans="1:56">
      <c r="A68" s="59">
        <f t="shared" ref="A68:A131" si="19">ROW()-4</f>
        <v>64</v>
      </c>
      <c r="B68" s="350"/>
      <c r="C68" s="47"/>
      <c r="D68" s="154"/>
      <c r="E68" s="60"/>
      <c r="F68" s="125">
        <f t="shared" ref="F68:F131" si="20">IF($C$2-D68+1&lt;$E$2,$C$2-D68+1,$E$2)</f>
        <v>30</v>
      </c>
      <c r="G68" s="57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ref="S68:S131" si="21">P68+Q68-R68</f>
        <v>0</v>
      </c>
      <c r="T68" s="170"/>
      <c r="U68" s="80"/>
      <c r="V68" s="167"/>
      <c r="W68" s="168"/>
      <c r="X68" s="168"/>
      <c r="Y68" s="168"/>
      <c r="Z68" s="168"/>
      <c r="AA68" s="168"/>
      <c r="AB68" s="93"/>
      <c r="AC68" s="174">
        <f t="shared" ref="AC68:AC131" si="22">IF(G68="是",30,0)</f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175">
        <f t="shared" ref="AS68:AS131" si="23">IFERROR(U68/$E$2*2*H68+I68*2,0)</f>
        <v>0</v>
      </c>
      <c r="AT68" s="174">
        <f t="shared" ref="AT68:AT131" si="24">IFERROR(U68/$E$2*(J68+K68*0.2+L68+M68*0.5),0)</f>
        <v>0</v>
      </c>
      <c r="AU68" s="174">
        <f t="shared" ref="AU68:AU131" si="25">ROUND(SUM(V68:AP68)-SUM(AQ68:AT68),2)</f>
        <v>0</v>
      </c>
      <c r="AV68" s="99"/>
      <c r="AW68" s="106"/>
      <c r="AX68" s="106"/>
      <c r="AY68" s="106"/>
      <c r="AZ68" s="106"/>
      <c r="BA68" s="174">
        <f t="shared" ref="BA68:BA131" si="26">ROUND(AU68-SUM(AV68:AZ68),2)</f>
        <v>0</v>
      </c>
      <c r="BB68" s="178"/>
      <c r="BC68" s="180"/>
      <c r="BD68" s="163" t="str">
        <f t="shared" ref="BD68:BD131" si="27">IF(U68-SUM(V68:AB68)=0,"正确","错误")</f>
        <v>正确</v>
      </c>
    </row>
    <row r="69" s="6" customFormat="1" ht="33" customHeight="1" spans="1:56">
      <c r="A69" s="59">
        <f t="shared" si="19"/>
        <v>65</v>
      </c>
      <c r="B69" s="350"/>
      <c r="C69" s="47"/>
      <c r="D69" s="154"/>
      <c r="E69" s="60"/>
      <c r="F69" s="125">
        <f t="shared" si="20"/>
        <v>30</v>
      </c>
      <c r="G69" s="57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si="21"/>
        <v>0</v>
      </c>
      <c r="T69" s="170"/>
      <c r="U69" s="80"/>
      <c r="V69" s="167"/>
      <c r="W69" s="168"/>
      <c r="X69" s="168"/>
      <c r="Y69" s="168"/>
      <c r="Z69" s="168"/>
      <c r="AA69" s="168"/>
      <c r="AB69" s="93"/>
      <c r="AC69" s="174">
        <f t="shared" si="22"/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175">
        <f t="shared" si="23"/>
        <v>0</v>
      </c>
      <c r="AT69" s="174">
        <f t="shared" si="24"/>
        <v>0</v>
      </c>
      <c r="AU69" s="174">
        <f t="shared" si="25"/>
        <v>0</v>
      </c>
      <c r="AV69" s="99"/>
      <c r="AW69" s="106"/>
      <c r="AX69" s="106"/>
      <c r="AY69" s="106"/>
      <c r="AZ69" s="106"/>
      <c r="BA69" s="174">
        <f t="shared" si="26"/>
        <v>0</v>
      </c>
      <c r="BB69" s="178"/>
      <c r="BC69" s="180"/>
      <c r="BD69" s="163" t="str">
        <f t="shared" si="27"/>
        <v>正确</v>
      </c>
    </row>
    <row r="70" s="6" customFormat="1" ht="33" customHeight="1" spans="1:56">
      <c r="A70" s="59">
        <f t="shared" si="19"/>
        <v>66</v>
      </c>
      <c r="B70" s="350"/>
      <c r="C70" s="47"/>
      <c r="D70" s="154"/>
      <c r="E70" s="60"/>
      <c r="F70" s="125">
        <f t="shared" si="20"/>
        <v>30</v>
      </c>
      <c r="G70" s="57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21"/>
        <v>0</v>
      </c>
      <c r="T70" s="170"/>
      <c r="U70" s="80"/>
      <c r="V70" s="167"/>
      <c r="W70" s="168"/>
      <c r="X70" s="168"/>
      <c r="Y70" s="168"/>
      <c r="Z70" s="168"/>
      <c r="AA70" s="168"/>
      <c r="AB70" s="93"/>
      <c r="AC70" s="174">
        <f t="shared" si="22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175">
        <f t="shared" si="23"/>
        <v>0</v>
      </c>
      <c r="AT70" s="174">
        <f t="shared" si="24"/>
        <v>0</v>
      </c>
      <c r="AU70" s="174">
        <f t="shared" si="25"/>
        <v>0</v>
      </c>
      <c r="AV70" s="99"/>
      <c r="AW70" s="106"/>
      <c r="AX70" s="106"/>
      <c r="AY70" s="106"/>
      <c r="AZ70" s="106"/>
      <c r="BA70" s="174">
        <f t="shared" si="26"/>
        <v>0</v>
      </c>
      <c r="BB70" s="178"/>
      <c r="BC70" s="180"/>
      <c r="BD70" s="163" t="str">
        <f t="shared" si="27"/>
        <v>正确</v>
      </c>
    </row>
    <row r="71" s="6" customFormat="1" ht="33" customHeight="1" spans="1:56">
      <c r="A71" s="59">
        <f t="shared" si="19"/>
        <v>67</v>
      </c>
      <c r="B71" s="350"/>
      <c r="C71" s="47"/>
      <c r="D71" s="154"/>
      <c r="E71" s="60"/>
      <c r="F71" s="125">
        <f t="shared" si="20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21"/>
        <v>0</v>
      </c>
      <c r="T71" s="170"/>
      <c r="U71" s="80"/>
      <c r="V71" s="167"/>
      <c r="W71" s="168"/>
      <c r="X71" s="168"/>
      <c r="Y71" s="168"/>
      <c r="Z71" s="168"/>
      <c r="AA71" s="168"/>
      <c r="AB71" s="93"/>
      <c r="AC71" s="174">
        <f t="shared" si="22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23"/>
        <v>0</v>
      </c>
      <c r="AT71" s="174">
        <f t="shared" si="24"/>
        <v>0</v>
      </c>
      <c r="AU71" s="174">
        <f t="shared" si="25"/>
        <v>0</v>
      </c>
      <c r="AV71" s="99"/>
      <c r="AW71" s="106"/>
      <c r="AX71" s="106"/>
      <c r="AY71" s="106"/>
      <c r="AZ71" s="106"/>
      <c r="BA71" s="174">
        <f t="shared" si="26"/>
        <v>0</v>
      </c>
      <c r="BB71" s="178"/>
      <c r="BC71" s="180"/>
      <c r="BD71" s="163" t="str">
        <f t="shared" si="27"/>
        <v>正确</v>
      </c>
    </row>
    <row r="72" s="6" customFormat="1" ht="33" customHeight="1" spans="1:56">
      <c r="A72" s="59">
        <f t="shared" si="19"/>
        <v>68</v>
      </c>
      <c r="B72" s="350"/>
      <c r="C72" s="47"/>
      <c r="D72" s="154"/>
      <c r="E72" s="60"/>
      <c r="F72" s="125">
        <f t="shared" si="20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21"/>
        <v>0</v>
      </c>
      <c r="T72" s="170"/>
      <c r="U72" s="80"/>
      <c r="V72" s="167"/>
      <c r="W72" s="168"/>
      <c r="X72" s="168"/>
      <c r="Y72" s="168"/>
      <c r="Z72" s="168"/>
      <c r="AA72" s="168"/>
      <c r="AB72" s="93"/>
      <c r="AC72" s="174">
        <f t="shared" si="22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23"/>
        <v>0</v>
      </c>
      <c r="AT72" s="174">
        <f t="shared" si="24"/>
        <v>0</v>
      </c>
      <c r="AU72" s="174">
        <f t="shared" si="25"/>
        <v>0</v>
      </c>
      <c r="AV72" s="99"/>
      <c r="AW72" s="106"/>
      <c r="AX72" s="106"/>
      <c r="AY72" s="106"/>
      <c r="AZ72" s="106"/>
      <c r="BA72" s="174">
        <f t="shared" si="26"/>
        <v>0</v>
      </c>
      <c r="BB72" s="178"/>
      <c r="BC72" s="180"/>
      <c r="BD72" s="163" t="str">
        <f t="shared" si="27"/>
        <v>正确</v>
      </c>
    </row>
    <row r="73" s="6" customFormat="1" ht="33" customHeight="1" spans="1:56">
      <c r="A73" s="59">
        <f t="shared" si="19"/>
        <v>69</v>
      </c>
      <c r="B73" s="350"/>
      <c r="C73" s="47"/>
      <c r="D73" s="154"/>
      <c r="E73" s="60"/>
      <c r="F73" s="125">
        <f t="shared" si="20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21"/>
        <v>0</v>
      </c>
      <c r="T73" s="170"/>
      <c r="U73" s="80"/>
      <c r="V73" s="167"/>
      <c r="W73" s="168"/>
      <c r="X73" s="168"/>
      <c r="Y73" s="168"/>
      <c r="Z73" s="168"/>
      <c r="AA73" s="168"/>
      <c r="AB73" s="93"/>
      <c r="AC73" s="174">
        <f t="shared" si="22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23"/>
        <v>0</v>
      </c>
      <c r="AT73" s="174">
        <f t="shared" si="24"/>
        <v>0</v>
      </c>
      <c r="AU73" s="174">
        <f t="shared" si="25"/>
        <v>0</v>
      </c>
      <c r="AV73" s="99"/>
      <c r="AW73" s="106"/>
      <c r="AX73" s="106"/>
      <c r="AY73" s="106"/>
      <c r="AZ73" s="106"/>
      <c r="BA73" s="174">
        <f t="shared" si="26"/>
        <v>0</v>
      </c>
      <c r="BB73" s="178"/>
      <c r="BC73" s="180"/>
      <c r="BD73" s="163" t="str">
        <f t="shared" si="27"/>
        <v>正确</v>
      </c>
    </row>
    <row r="74" s="6" customFormat="1" ht="33" customHeight="1" spans="1:56">
      <c r="A74" s="59">
        <f t="shared" si="19"/>
        <v>70</v>
      </c>
      <c r="B74" s="350"/>
      <c r="C74" s="47"/>
      <c r="D74" s="154"/>
      <c r="E74" s="60"/>
      <c r="F74" s="125">
        <f t="shared" si="20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21"/>
        <v>0</v>
      </c>
      <c r="T74" s="170"/>
      <c r="U74" s="80"/>
      <c r="V74" s="167"/>
      <c r="W74" s="168"/>
      <c r="X74" s="168"/>
      <c r="Y74" s="168"/>
      <c r="Z74" s="168"/>
      <c r="AA74" s="168"/>
      <c r="AB74" s="93"/>
      <c r="AC74" s="174">
        <f t="shared" si="22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23"/>
        <v>0</v>
      </c>
      <c r="AT74" s="174">
        <f t="shared" si="24"/>
        <v>0</v>
      </c>
      <c r="AU74" s="174">
        <f t="shared" si="25"/>
        <v>0</v>
      </c>
      <c r="AV74" s="99"/>
      <c r="AW74" s="106"/>
      <c r="AX74" s="106"/>
      <c r="AY74" s="106"/>
      <c r="AZ74" s="106"/>
      <c r="BA74" s="174">
        <f t="shared" si="26"/>
        <v>0</v>
      </c>
      <c r="BB74" s="178"/>
      <c r="BC74" s="180"/>
      <c r="BD74" s="163" t="str">
        <f t="shared" si="27"/>
        <v>正确</v>
      </c>
    </row>
    <row r="75" s="6" customFormat="1" ht="33" customHeight="1" spans="1:56">
      <c r="A75" s="59">
        <f t="shared" si="19"/>
        <v>71</v>
      </c>
      <c r="B75" s="350"/>
      <c r="C75" s="47"/>
      <c r="D75" s="154"/>
      <c r="E75" s="60"/>
      <c r="F75" s="125">
        <f t="shared" si="20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21"/>
        <v>0</v>
      </c>
      <c r="T75" s="170"/>
      <c r="U75" s="80"/>
      <c r="V75" s="167"/>
      <c r="W75" s="168"/>
      <c r="X75" s="168"/>
      <c r="Y75" s="168"/>
      <c r="Z75" s="168"/>
      <c r="AA75" s="168"/>
      <c r="AB75" s="93"/>
      <c r="AC75" s="174">
        <f t="shared" si="22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23"/>
        <v>0</v>
      </c>
      <c r="AT75" s="174">
        <f t="shared" si="24"/>
        <v>0</v>
      </c>
      <c r="AU75" s="174">
        <f t="shared" si="25"/>
        <v>0</v>
      </c>
      <c r="AV75" s="99"/>
      <c r="AW75" s="106"/>
      <c r="AX75" s="106"/>
      <c r="AY75" s="106"/>
      <c r="AZ75" s="106"/>
      <c r="BA75" s="174">
        <f t="shared" si="26"/>
        <v>0</v>
      </c>
      <c r="BB75" s="178"/>
      <c r="BC75" s="180"/>
      <c r="BD75" s="163" t="str">
        <f t="shared" si="27"/>
        <v>正确</v>
      </c>
    </row>
    <row r="76" s="6" customFormat="1" ht="33" customHeight="1" spans="1:56">
      <c r="A76" s="59">
        <f t="shared" si="19"/>
        <v>72</v>
      </c>
      <c r="B76" s="350"/>
      <c r="C76" s="47"/>
      <c r="D76" s="154"/>
      <c r="E76" s="60"/>
      <c r="F76" s="125">
        <f t="shared" si="20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21"/>
        <v>0</v>
      </c>
      <c r="T76" s="170"/>
      <c r="U76" s="80"/>
      <c r="V76" s="167"/>
      <c r="W76" s="168"/>
      <c r="X76" s="168"/>
      <c r="Y76" s="168"/>
      <c r="Z76" s="168"/>
      <c r="AA76" s="168"/>
      <c r="AB76" s="93"/>
      <c r="AC76" s="174">
        <f t="shared" si="22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23"/>
        <v>0</v>
      </c>
      <c r="AT76" s="174">
        <f t="shared" si="24"/>
        <v>0</v>
      </c>
      <c r="AU76" s="174">
        <f t="shared" si="25"/>
        <v>0</v>
      </c>
      <c r="AV76" s="99"/>
      <c r="AW76" s="106"/>
      <c r="AX76" s="106"/>
      <c r="AY76" s="106"/>
      <c r="AZ76" s="106"/>
      <c r="BA76" s="174">
        <f t="shared" si="26"/>
        <v>0</v>
      </c>
      <c r="BB76" s="178"/>
      <c r="BC76" s="180"/>
      <c r="BD76" s="163" t="str">
        <f t="shared" si="27"/>
        <v>正确</v>
      </c>
    </row>
    <row r="77" s="6" customFormat="1" ht="33" customHeight="1" spans="1:56">
      <c r="A77" s="59">
        <f t="shared" si="19"/>
        <v>73</v>
      </c>
      <c r="B77" s="350"/>
      <c r="C77" s="47"/>
      <c r="D77" s="154"/>
      <c r="E77" s="60"/>
      <c r="F77" s="125">
        <f t="shared" si="20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21"/>
        <v>0</v>
      </c>
      <c r="T77" s="170"/>
      <c r="U77" s="80"/>
      <c r="V77" s="167"/>
      <c r="W77" s="168"/>
      <c r="X77" s="168"/>
      <c r="Y77" s="168"/>
      <c r="Z77" s="168"/>
      <c r="AA77" s="168"/>
      <c r="AB77" s="93"/>
      <c r="AC77" s="174">
        <f t="shared" si="22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23"/>
        <v>0</v>
      </c>
      <c r="AT77" s="174">
        <f t="shared" si="24"/>
        <v>0</v>
      </c>
      <c r="AU77" s="174">
        <f t="shared" si="25"/>
        <v>0</v>
      </c>
      <c r="AV77" s="99"/>
      <c r="AW77" s="106"/>
      <c r="AX77" s="106"/>
      <c r="AY77" s="106"/>
      <c r="AZ77" s="106"/>
      <c r="BA77" s="174">
        <f t="shared" si="26"/>
        <v>0</v>
      </c>
      <c r="BB77" s="178"/>
      <c r="BC77" s="180"/>
      <c r="BD77" s="163" t="str">
        <f t="shared" si="27"/>
        <v>正确</v>
      </c>
    </row>
    <row r="78" s="6" customFormat="1" ht="33" customHeight="1" spans="1:56">
      <c r="A78" s="59">
        <f t="shared" si="19"/>
        <v>74</v>
      </c>
      <c r="B78" s="350"/>
      <c r="C78" s="47"/>
      <c r="D78" s="154"/>
      <c r="E78" s="60"/>
      <c r="F78" s="125">
        <f t="shared" si="20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21"/>
        <v>0</v>
      </c>
      <c r="T78" s="170"/>
      <c r="U78" s="80"/>
      <c r="V78" s="167"/>
      <c r="W78" s="168"/>
      <c r="X78" s="168"/>
      <c r="Y78" s="168"/>
      <c r="Z78" s="168"/>
      <c r="AA78" s="168"/>
      <c r="AB78" s="93"/>
      <c r="AC78" s="174">
        <f t="shared" si="22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23"/>
        <v>0</v>
      </c>
      <c r="AT78" s="174">
        <f t="shared" si="24"/>
        <v>0</v>
      </c>
      <c r="AU78" s="174">
        <f t="shared" si="25"/>
        <v>0</v>
      </c>
      <c r="AV78" s="99"/>
      <c r="AW78" s="106"/>
      <c r="AX78" s="106"/>
      <c r="AY78" s="106"/>
      <c r="AZ78" s="106"/>
      <c r="BA78" s="174">
        <f t="shared" si="26"/>
        <v>0</v>
      </c>
      <c r="BB78" s="178"/>
      <c r="BC78" s="180"/>
      <c r="BD78" s="163" t="str">
        <f t="shared" si="27"/>
        <v>正确</v>
      </c>
    </row>
    <row r="79" s="6" customFormat="1" ht="33" customHeight="1" spans="1:56">
      <c r="A79" s="59">
        <f t="shared" si="19"/>
        <v>75</v>
      </c>
      <c r="B79" s="350"/>
      <c r="C79" s="47"/>
      <c r="D79" s="154"/>
      <c r="E79" s="60"/>
      <c r="F79" s="125">
        <f t="shared" si="20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21"/>
        <v>0</v>
      </c>
      <c r="T79" s="170"/>
      <c r="U79" s="80"/>
      <c r="V79" s="167"/>
      <c r="W79" s="168"/>
      <c r="X79" s="168"/>
      <c r="Y79" s="168"/>
      <c r="Z79" s="168"/>
      <c r="AA79" s="168"/>
      <c r="AB79" s="93"/>
      <c r="AC79" s="174">
        <f t="shared" si="22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23"/>
        <v>0</v>
      </c>
      <c r="AT79" s="174">
        <f t="shared" si="24"/>
        <v>0</v>
      </c>
      <c r="AU79" s="174">
        <f t="shared" si="25"/>
        <v>0</v>
      </c>
      <c r="AV79" s="99"/>
      <c r="AW79" s="106"/>
      <c r="AX79" s="106"/>
      <c r="AY79" s="106"/>
      <c r="AZ79" s="106"/>
      <c r="BA79" s="174">
        <f t="shared" si="26"/>
        <v>0</v>
      </c>
      <c r="BB79" s="178"/>
      <c r="BC79" s="180"/>
      <c r="BD79" s="163" t="str">
        <f t="shared" si="27"/>
        <v>正确</v>
      </c>
    </row>
    <row r="80" s="6" customFormat="1" ht="33" customHeight="1" spans="1:56">
      <c r="A80" s="59">
        <f t="shared" si="19"/>
        <v>76</v>
      </c>
      <c r="B80" s="350"/>
      <c r="C80" s="47"/>
      <c r="D80" s="154"/>
      <c r="E80" s="60"/>
      <c r="F80" s="125">
        <f t="shared" si="20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21"/>
        <v>0</v>
      </c>
      <c r="T80" s="170"/>
      <c r="U80" s="80"/>
      <c r="V80" s="167"/>
      <c r="W80" s="168"/>
      <c r="X80" s="168"/>
      <c r="Y80" s="168"/>
      <c r="Z80" s="168"/>
      <c r="AA80" s="168"/>
      <c r="AB80" s="93"/>
      <c r="AC80" s="174">
        <f t="shared" si="22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75">
        <f t="shared" si="23"/>
        <v>0</v>
      </c>
      <c r="AT80" s="174">
        <f t="shared" si="24"/>
        <v>0</v>
      </c>
      <c r="AU80" s="174">
        <f t="shared" si="25"/>
        <v>0</v>
      </c>
      <c r="AV80" s="99"/>
      <c r="AW80" s="106"/>
      <c r="AX80" s="106"/>
      <c r="AY80" s="106"/>
      <c r="AZ80" s="106"/>
      <c r="BA80" s="174">
        <f t="shared" si="26"/>
        <v>0</v>
      </c>
      <c r="BB80" s="178"/>
      <c r="BC80" s="180"/>
      <c r="BD80" s="163" t="str">
        <f t="shared" si="27"/>
        <v>正确</v>
      </c>
    </row>
    <row r="81" s="6" customFormat="1" ht="33" customHeight="1" spans="1:56">
      <c r="A81" s="59">
        <f t="shared" si="19"/>
        <v>77</v>
      </c>
      <c r="B81" s="350"/>
      <c r="C81" s="47"/>
      <c r="D81" s="154"/>
      <c r="E81" s="60"/>
      <c r="F81" s="125">
        <f t="shared" si="20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21"/>
        <v>0</v>
      </c>
      <c r="T81" s="170"/>
      <c r="U81" s="80"/>
      <c r="V81" s="167"/>
      <c r="W81" s="168"/>
      <c r="X81" s="168"/>
      <c r="Y81" s="168"/>
      <c r="Z81" s="168"/>
      <c r="AA81" s="168"/>
      <c r="AB81" s="93"/>
      <c r="AC81" s="174">
        <f t="shared" si="22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23"/>
        <v>0</v>
      </c>
      <c r="AT81" s="174">
        <f t="shared" si="24"/>
        <v>0</v>
      </c>
      <c r="AU81" s="174">
        <f t="shared" si="25"/>
        <v>0</v>
      </c>
      <c r="AV81" s="99"/>
      <c r="AW81" s="106"/>
      <c r="AX81" s="106"/>
      <c r="AY81" s="106"/>
      <c r="AZ81" s="106"/>
      <c r="BA81" s="174">
        <f t="shared" si="26"/>
        <v>0</v>
      </c>
      <c r="BB81" s="178"/>
      <c r="BC81" s="180"/>
      <c r="BD81" s="163" t="str">
        <f t="shared" si="27"/>
        <v>正确</v>
      </c>
    </row>
    <row r="82" s="6" customFormat="1" ht="33" customHeight="1" spans="1:56">
      <c r="A82" s="59">
        <f t="shared" si="19"/>
        <v>78</v>
      </c>
      <c r="B82" s="350"/>
      <c r="C82" s="47"/>
      <c r="D82" s="154"/>
      <c r="E82" s="60"/>
      <c r="F82" s="125">
        <f t="shared" si="20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21"/>
        <v>0</v>
      </c>
      <c r="T82" s="170"/>
      <c r="U82" s="80"/>
      <c r="V82" s="167"/>
      <c r="W82" s="168"/>
      <c r="X82" s="168"/>
      <c r="Y82" s="168"/>
      <c r="Z82" s="168"/>
      <c r="AA82" s="168"/>
      <c r="AB82" s="93"/>
      <c r="AC82" s="174">
        <f t="shared" si="22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23"/>
        <v>0</v>
      </c>
      <c r="AT82" s="174">
        <f t="shared" si="24"/>
        <v>0</v>
      </c>
      <c r="AU82" s="174">
        <f t="shared" si="25"/>
        <v>0</v>
      </c>
      <c r="AV82" s="99"/>
      <c r="AW82" s="106"/>
      <c r="AX82" s="106"/>
      <c r="AY82" s="106"/>
      <c r="AZ82" s="106"/>
      <c r="BA82" s="174">
        <f t="shared" si="26"/>
        <v>0</v>
      </c>
      <c r="BB82" s="178"/>
      <c r="BC82" s="180"/>
      <c r="BD82" s="163" t="str">
        <f t="shared" si="27"/>
        <v>正确</v>
      </c>
    </row>
    <row r="83" s="6" customFormat="1" ht="33" customHeight="1" spans="1:56">
      <c r="A83" s="59">
        <f t="shared" si="19"/>
        <v>79</v>
      </c>
      <c r="B83" s="350"/>
      <c r="C83" s="47"/>
      <c r="D83" s="154"/>
      <c r="E83" s="60"/>
      <c r="F83" s="125">
        <f t="shared" si="20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21"/>
        <v>0</v>
      </c>
      <c r="T83" s="170"/>
      <c r="U83" s="80"/>
      <c r="V83" s="167"/>
      <c r="W83" s="168"/>
      <c r="X83" s="168"/>
      <c r="Y83" s="168"/>
      <c r="Z83" s="168"/>
      <c r="AA83" s="168"/>
      <c r="AB83" s="93"/>
      <c r="AC83" s="174">
        <f t="shared" si="22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23"/>
        <v>0</v>
      </c>
      <c r="AT83" s="174">
        <f t="shared" si="24"/>
        <v>0</v>
      </c>
      <c r="AU83" s="174">
        <f t="shared" si="25"/>
        <v>0</v>
      </c>
      <c r="AV83" s="99"/>
      <c r="AW83" s="106"/>
      <c r="AX83" s="106"/>
      <c r="AY83" s="106"/>
      <c r="AZ83" s="106"/>
      <c r="BA83" s="174">
        <f t="shared" si="26"/>
        <v>0</v>
      </c>
      <c r="BB83" s="178"/>
      <c r="BC83" s="180"/>
      <c r="BD83" s="163" t="str">
        <f t="shared" si="27"/>
        <v>正确</v>
      </c>
    </row>
    <row r="84" s="6" customFormat="1" ht="33" customHeight="1" spans="1:56">
      <c r="A84" s="59">
        <f t="shared" si="19"/>
        <v>80</v>
      </c>
      <c r="B84" s="350"/>
      <c r="C84" s="47"/>
      <c r="D84" s="154"/>
      <c r="E84" s="60"/>
      <c r="F84" s="125">
        <f t="shared" si="20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21"/>
        <v>0</v>
      </c>
      <c r="T84" s="170"/>
      <c r="U84" s="80"/>
      <c r="V84" s="167"/>
      <c r="W84" s="168"/>
      <c r="X84" s="168"/>
      <c r="Y84" s="168"/>
      <c r="Z84" s="168"/>
      <c r="AA84" s="168"/>
      <c r="AB84" s="93"/>
      <c r="AC84" s="174">
        <f t="shared" si="22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23"/>
        <v>0</v>
      </c>
      <c r="AT84" s="174">
        <f t="shared" si="24"/>
        <v>0</v>
      </c>
      <c r="AU84" s="174">
        <f t="shared" si="25"/>
        <v>0</v>
      </c>
      <c r="AV84" s="99"/>
      <c r="AW84" s="106"/>
      <c r="AX84" s="106"/>
      <c r="AY84" s="106"/>
      <c r="AZ84" s="106"/>
      <c r="BA84" s="174">
        <f t="shared" si="26"/>
        <v>0</v>
      </c>
      <c r="BB84" s="178"/>
      <c r="BC84" s="180"/>
      <c r="BD84" s="163" t="str">
        <f t="shared" si="27"/>
        <v>正确</v>
      </c>
    </row>
    <row r="85" s="6" customFormat="1" ht="33" customHeight="1" spans="1:56">
      <c r="A85" s="59">
        <f t="shared" si="19"/>
        <v>81</v>
      </c>
      <c r="B85" s="350"/>
      <c r="C85" s="47"/>
      <c r="D85" s="154"/>
      <c r="E85" s="60"/>
      <c r="F85" s="125">
        <f t="shared" si="20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21"/>
        <v>0</v>
      </c>
      <c r="T85" s="170"/>
      <c r="U85" s="80"/>
      <c r="V85" s="167"/>
      <c r="W85" s="168"/>
      <c r="X85" s="168"/>
      <c r="Y85" s="168"/>
      <c r="Z85" s="168"/>
      <c r="AA85" s="168"/>
      <c r="AB85" s="93"/>
      <c r="AC85" s="174">
        <f t="shared" si="22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23"/>
        <v>0</v>
      </c>
      <c r="AT85" s="174">
        <f t="shared" si="24"/>
        <v>0</v>
      </c>
      <c r="AU85" s="174">
        <f t="shared" si="25"/>
        <v>0</v>
      </c>
      <c r="AV85" s="99"/>
      <c r="AW85" s="106"/>
      <c r="AX85" s="106"/>
      <c r="AY85" s="106"/>
      <c r="AZ85" s="106"/>
      <c r="BA85" s="174">
        <f t="shared" si="26"/>
        <v>0</v>
      </c>
      <c r="BB85" s="178"/>
      <c r="BC85" s="180"/>
      <c r="BD85" s="163" t="str">
        <f t="shared" si="27"/>
        <v>正确</v>
      </c>
    </row>
    <row r="86" s="6" customFormat="1" ht="33" customHeight="1" spans="1:56">
      <c r="A86" s="59">
        <f t="shared" si="19"/>
        <v>82</v>
      </c>
      <c r="B86" s="350"/>
      <c r="C86" s="47"/>
      <c r="D86" s="154"/>
      <c r="E86" s="60"/>
      <c r="F86" s="125">
        <f t="shared" si="20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21"/>
        <v>0</v>
      </c>
      <c r="T86" s="170"/>
      <c r="U86" s="80"/>
      <c r="V86" s="167"/>
      <c r="W86" s="168"/>
      <c r="X86" s="168"/>
      <c r="Y86" s="168"/>
      <c r="Z86" s="168"/>
      <c r="AA86" s="168"/>
      <c r="AB86" s="93"/>
      <c r="AC86" s="174">
        <f t="shared" si="22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23"/>
        <v>0</v>
      </c>
      <c r="AT86" s="174">
        <f t="shared" si="24"/>
        <v>0</v>
      </c>
      <c r="AU86" s="174">
        <f t="shared" si="25"/>
        <v>0</v>
      </c>
      <c r="AV86" s="99"/>
      <c r="AW86" s="106"/>
      <c r="AX86" s="106"/>
      <c r="AY86" s="106"/>
      <c r="AZ86" s="106"/>
      <c r="BA86" s="174">
        <f t="shared" si="26"/>
        <v>0</v>
      </c>
      <c r="BB86" s="178"/>
      <c r="BC86" s="180"/>
      <c r="BD86" s="163" t="str">
        <f t="shared" si="27"/>
        <v>正确</v>
      </c>
    </row>
    <row r="87" s="6" customFormat="1" ht="33" customHeight="1" spans="1:56">
      <c r="A87" s="59">
        <f t="shared" si="19"/>
        <v>83</v>
      </c>
      <c r="B87" s="350"/>
      <c r="C87" s="47"/>
      <c r="D87" s="154"/>
      <c r="E87" s="60"/>
      <c r="F87" s="125">
        <f t="shared" si="20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21"/>
        <v>0</v>
      </c>
      <c r="T87" s="170"/>
      <c r="U87" s="80"/>
      <c r="V87" s="167"/>
      <c r="W87" s="168"/>
      <c r="X87" s="168"/>
      <c r="Y87" s="168"/>
      <c r="Z87" s="168"/>
      <c r="AA87" s="168"/>
      <c r="AB87" s="93"/>
      <c r="AC87" s="174">
        <f t="shared" si="22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175">
        <f t="shared" si="23"/>
        <v>0</v>
      </c>
      <c r="AT87" s="174">
        <f t="shared" si="24"/>
        <v>0</v>
      </c>
      <c r="AU87" s="174">
        <f t="shared" si="25"/>
        <v>0</v>
      </c>
      <c r="AV87" s="99"/>
      <c r="AW87" s="106"/>
      <c r="AX87" s="106"/>
      <c r="AY87" s="106"/>
      <c r="AZ87" s="106"/>
      <c r="BA87" s="174">
        <f t="shared" si="26"/>
        <v>0</v>
      </c>
      <c r="BB87" s="178"/>
      <c r="BC87" s="180"/>
      <c r="BD87" s="163" t="str">
        <f t="shared" si="27"/>
        <v>正确</v>
      </c>
    </row>
    <row r="88" s="6" customFormat="1" ht="33" customHeight="1" spans="1:56">
      <c r="A88" s="59">
        <f t="shared" si="19"/>
        <v>84</v>
      </c>
      <c r="B88" s="350"/>
      <c r="C88" s="47"/>
      <c r="D88" s="154"/>
      <c r="E88" s="60"/>
      <c r="F88" s="125">
        <f t="shared" si="20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21"/>
        <v>0</v>
      </c>
      <c r="T88" s="170"/>
      <c r="U88" s="80"/>
      <c r="V88" s="167"/>
      <c r="W88" s="168"/>
      <c r="X88" s="168"/>
      <c r="Y88" s="168"/>
      <c r="Z88" s="168"/>
      <c r="AA88" s="168"/>
      <c r="AB88" s="93"/>
      <c r="AC88" s="174">
        <f t="shared" si="22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23"/>
        <v>0</v>
      </c>
      <c r="AT88" s="174">
        <f t="shared" si="24"/>
        <v>0</v>
      </c>
      <c r="AU88" s="174">
        <f t="shared" si="25"/>
        <v>0</v>
      </c>
      <c r="AV88" s="99"/>
      <c r="AW88" s="106"/>
      <c r="AX88" s="106"/>
      <c r="AY88" s="106"/>
      <c r="AZ88" s="106"/>
      <c r="BA88" s="174">
        <f t="shared" si="26"/>
        <v>0</v>
      </c>
      <c r="BB88" s="178"/>
      <c r="BC88" s="180"/>
      <c r="BD88" s="163" t="str">
        <f t="shared" si="27"/>
        <v>正确</v>
      </c>
    </row>
    <row r="89" s="6" customFormat="1" ht="33" customHeight="1" spans="1:56">
      <c r="A89" s="59">
        <f t="shared" si="19"/>
        <v>85</v>
      </c>
      <c r="B89" s="350"/>
      <c r="C89" s="47"/>
      <c r="D89" s="154"/>
      <c r="E89" s="60"/>
      <c r="F89" s="125">
        <f t="shared" si="20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21"/>
        <v>0</v>
      </c>
      <c r="T89" s="170"/>
      <c r="U89" s="80"/>
      <c r="V89" s="167"/>
      <c r="W89" s="168"/>
      <c r="X89" s="168"/>
      <c r="Y89" s="168"/>
      <c r="Z89" s="168"/>
      <c r="AA89" s="168"/>
      <c r="AB89" s="93"/>
      <c r="AC89" s="174">
        <f t="shared" si="22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23"/>
        <v>0</v>
      </c>
      <c r="AT89" s="174">
        <f t="shared" si="24"/>
        <v>0</v>
      </c>
      <c r="AU89" s="174">
        <f t="shared" si="25"/>
        <v>0</v>
      </c>
      <c r="AV89" s="99"/>
      <c r="AW89" s="106"/>
      <c r="AX89" s="106"/>
      <c r="AY89" s="106"/>
      <c r="AZ89" s="106"/>
      <c r="BA89" s="174">
        <f t="shared" si="26"/>
        <v>0</v>
      </c>
      <c r="BB89" s="178"/>
      <c r="BC89" s="180"/>
      <c r="BD89" s="163" t="str">
        <f t="shared" si="27"/>
        <v>正确</v>
      </c>
    </row>
    <row r="90" s="6" customFormat="1" ht="33" customHeight="1" spans="1:56">
      <c r="A90" s="59">
        <f t="shared" si="19"/>
        <v>86</v>
      </c>
      <c r="B90" s="350"/>
      <c r="C90" s="47"/>
      <c r="D90" s="154"/>
      <c r="E90" s="60"/>
      <c r="F90" s="125">
        <f t="shared" si="20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21"/>
        <v>0</v>
      </c>
      <c r="T90" s="170"/>
      <c r="U90" s="80"/>
      <c r="V90" s="167"/>
      <c r="W90" s="168"/>
      <c r="X90" s="168"/>
      <c r="Y90" s="168"/>
      <c r="Z90" s="168"/>
      <c r="AA90" s="168"/>
      <c r="AB90" s="93"/>
      <c r="AC90" s="174">
        <f t="shared" si="22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23"/>
        <v>0</v>
      </c>
      <c r="AT90" s="174">
        <f t="shared" si="24"/>
        <v>0</v>
      </c>
      <c r="AU90" s="174">
        <f t="shared" si="25"/>
        <v>0</v>
      </c>
      <c r="AV90" s="99"/>
      <c r="AW90" s="106"/>
      <c r="AX90" s="106"/>
      <c r="AY90" s="106"/>
      <c r="AZ90" s="106"/>
      <c r="BA90" s="174">
        <f t="shared" si="26"/>
        <v>0</v>
      </c>
      <c r="BB90" s="178"/>
      <c r="BC90" s="180"/>
      <c r="BD90" s="163" t="str">
        <f t="shared" si="27"/>
        <v>正确</v>
      </c>
    </row>
    <row r="91" s="6" customFormat="1" ht="33" customHeight="1" spans="1:56">
      <c r="A91" s="59">
        <f t="shared" si="19"/>
        <v>87</v>
      </c>
      <c r="B91" s="350"/>
      <c r="C91" s="47"/>
      <c r="D91" s="154"/>
      <c r="E91" s="60"/>
      <c r="F91" s="125">
        <f t="shared" si="20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21"/>
        <v>0</v>
      </c>
      <c r="T91" s="170"/>
      <c r="U91" s="80"/>
      <c r="V91" s="167"/>
      <c r="W91" s="168"/>
      <c r="X91" s="168"/>
      <c r="Y91" s="168"/>
      <c r="Z91" s="168"/>
      <c r="AA91" s="168"/>
      <c r="AB91" s="93"/>
      <c r="AC91" s="174">
        <f t="shared" si="22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23"/>
        <v>0</v>
      </c>
      <c r="AT91" s="174">
        <f t="shared" si="24"/>
        <v>0</v>
      </c>
      <c r="AU91" s="174">
        <f t="shared" si="25"/>
        <v>0</v>
      </c>
      <c r="AV91" s="99"/>
      <c r="AW91" s="106"/>
      <c r="AX91" s="106"/>
      <c r="AY91" s="106"/>
      <c r="AZ91" s="106"/>
      <c r="BA91" s="174">
        <f t="shared" si="26"/>
        <v>0</v>
      </c>
      <c r="BB91" s="178"/>
      <c r="BC91" s="180"/>
      <c r="BD91" s="163" t="str">
        <f t="shared" si="27"/>
        <v>正确</v>
      </c>
    </row>
    <row r="92" s="6" customFormat="1" ht="33" customHeight="1" spans="1:56">
      <c r="A92" s="59">
        <f t="shared" si="19"/>
        <v>88</v>
      </c>
      <c r="B92" s="350"/>
      <c r="C92" s="47"/>
      <c r="D92" s="154"/>
      <c r="E92" s="60"/>
      <c r="F92" s="125">
        <f t="shared" si="20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21"/>
        <v>0</v>
      </c>
      <c r="T92" s="170"/>
      <c r="U92" s="80"/>
      <c r="V92" s="167"/>
      <c r="W92" s="168"/>
      <c r="X92" s="168"/>
      <c r="Y92" s="168"/>
      <c r="Z92" s="168"/>
      <c r="AA92" s="168"/>
      <c r="AB92" s="93"/>
      <c r="AC92" s="174">
        <f t="shared" si="22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23"/>
        <v>0</v>
      </c>
      <c r="AT92" s="174">
        <f t="shared" si="24"/>
        <v>0</v>
      </c>
      <c r="AU92" s="174">
        <f t="shared" si="25"/>
        <v>0</v>
      </c>
      <c r="AV92" s="99"/>
      <c r="AW92" s="106"/>
      <c r="AX92" s="106"/>
      <c r="AY92" s="106"/>
      <c r="AZ92" s="106"/>
      <c r="BA92" s="174">
        <f t="shared" si="26"/>
        <v>0</v>
      </c>
      <c r="BB92" s="178"/>
      <c r="BC92" s="180"/>
      <c r="BD92" s="163" t="str">
        <f t="shared" si="27"/>
        <v>正确</v>
      </c>
    </row>
    <row r="93" s="6" customFormat="1" ht="33" customHeight="1" spans="1:56">
      <c r="A93" s="59">
        <f t="shared" si="19"/>
        <v>89</v>
      </c>
      <c r="B93" s="350"/>
      <c r="C93" s="47"/>
      <c r="D93" s="154"/>
      <c r="E93" s="60"/>
      <c r="F93" s="125">
        <f t="shared" si="20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21"/>
        <v>0</v>
      </c>
      <c r="T93" s="170"/>
      <c r="U93" s="80"/>
      <c r="V93" s="167"/>
      <c r="W93" s="168"/>
      <c r="X93" s="168"/>
      <c r="Y93" s="168"/>
      <c r="Z93" s="168"/>
      <c r="AA93" s="168"/>
      <c r="AB93" s="93"/>
      <c r="AC93" s="174">
        <f t="shared" si="22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23"/>
        <v>0</v>
      </c>
      <c r="AT93" s="174">
        <f t="shared" si="24"/>
        <v>0</v>
      </c>
      <c r="AU93" s="174">
        <f t="shared" si="25"/>
        <v>0</v>
      </c>
      <c r="AV93" s="99"/>
      <c r="AW93" s="106"/>
      <c r="AX93" s="106"/>
      <c r="AY93" s="106"/>
      <c r="AZ93" s="106"/>
      <c r="BA93" s="174">
        <f t="shared" si="26"/>
        <v>0</v>
      </c>
      <c r="BB93" s="178"/>
      <c r="BC93" s="180"/>
      <c r="BD93" s="163" t="str">
        <f t="shared" si="27"/>
        <v>正确</v>
      </c>
    </row>
    <row r="94" s="6" customFormat="1" ht="33" customHeight="1" spans="1:56">
      <c r="A94" s="59">
        <f t="shared" si="19"/>
        <v>90</v>
      </c>
      <c r="B94" s="350"/>
      <c r="C94" s="47"/>
      <c r="D94" s="154"/>
      <c r="E94" s="60"/>
      <c r="F94" s="125">
        <f t="shared" si="20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21"/>
        <v>0</v>
      </c>
      <c r="T94" s="170"/>
      <c r="U94" s="80"/>
      <c r="V94" s="167"/>
      <c r="W94" s="168"/>
      <c r="X94" s="168"/>
      <c r="Y94" s="168"/>
      <c r="Z94" s="168"/>
      <c r="AA94" s="168"/>
      <c r="AB94" s="93"/>
      <c r="AC94" s="174">
        <f t="shared" si="22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23"/>
        <v>0</v>
      </c>
      <c r="AT94" s="174">
        <f t="shared" si="24"/>
        <v>0</v>
      </c>
      <c r="AU94" s="174">
        <f t="shared" si="25"/>
        <v>0</v>
      </c>
      <c r="AV94" s="99"/>
      <c r="AW94" s="106"/>
      <c r="AX94" s="106"/>
      <c r="AY94" s="106"/>
      <c r="AZ94" s="106"/>
      <c r="BA94" s="174">
        <f t="shared" si="26"/>
        <v>0</v>
      </c>
      <c r="BB94" s="178"/>
      <c r="BC94" s="180"/>
      <c r="BD94" s="163" t="str">
        <f t="shared" si="27"/>
        <v>正确</v>
      </c>
    </row>
    <row r="95" s="6" customFormat="1" ht="33" customHeight="1" spans="1:56">
      <c r="A95" s="59">
        <f t="shared" si="19"/>
        <v>91</v>
      </c>
      <c r="B95" s="350"/>
      <c r="C95" s="47"/>
      <c r="D95" s="154"/>
      <c r="E95" s="60"/>
      <c r="F95" s="125">
        <f t="shared" si="20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21"/>
        <v>0</v>
      </c>
      <c r="T95" s="170"/>
      <c r="U95" s="80"/>
      <c r="V95" s="167"/>
      <c r="W95" s="168"/>
      <c r="X95" s="168"/>
      <c r="Y95" s="168"/>
      <c r="Z95" s="168"/>
      <c r="AA95" s="168"/>
      <c r="AB95" s="93"/>
      <c r="AC95" s="174">
        <f t="shared" si="22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23"/>
        <v>0</v>
      </c>
      <c r="AT95" s="174">
        <f t="shared" si="24"/>
        <v>0</v>
      </c>
      <c r="AU95" s="174">
        <f t="shared" si="25"/>
        <v>0</v>
      </c>
      <c r="AV95" s="99"/>
      <c r="AW95" s="106"/>
      <c r="AX95" s="106"/>
      <c r="AY95" s="106"/>
      <c r="AZ95" s="106"/>
      <c r="BA95" s="174">
        <f t="shared" si="26"/>
        <v>0</v>
      </c>
      <c r="BB95" s="178"/>
      <c r="BC95" s="180"/>
      <c r="BD95" s="163" t="str">
        <f t="shared" si="27"/>
        <v>正确</v>
      </c>
    </row>
    <row r="96" s="6" customFormat="1" ht="33" customHeight="1" spans="1:56">
      <c r="A96" s="59">
        <f t="shared" si="19"/>
        <v>92</v>
      </c>
      <c r="B96" s="350"/>
      <c r="C96" s="47"/>
      <c r="D96" s="154"/>
      <c r="E96" s="60"/>
      <c r="F96" s="125">
        <f t="shared" si="20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21"/>
        <v>0</v>
      </c>
      <c r="T96" s="170"/>
      <c r="U96" s="80"/>
      <c r="V96" s="167"/>
      <c r="W96" s="168"/>
      <c r="X96" s="168"/>
      <c r="Y96" s="168"/>
      <c r="Z96" s="168"/>
      <c r="AA96" s="168"/>
      <c r="AB96" s="93"/>
      <c r="AC96" s="174">
        <f t="shared" si="22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23"/>
        <v>0</v>
      </c>
      <c r="AT96" s="174">
        <f t="shared" si="24"/>
        <v>0</v>
      </c>
      <c r="AU96" s="174">
        <f t="shared" si="25"/>
        <v>0</v>
      </c>
      <c r="AV96" s="99"/>
      <c r="AW96" s="106"/>
      <c r="AX96" s="106"/>
      <c r="AY96" s="106"/>
      <c r="AZ96" s="106"/>
      <c r="BA96" s="174">
        <f t="shared" si="26"/>
        <v>0</v>
      </c>
      <c r="BB96" s="178"/>
      <c r="BC96" s="180"/>
      <c r="BD96" s="163" t="str">
        <f t="shared" si="27"/>
        <v>正确</v>
      </c>
    </row>
    <row r="97" s="6" customFormat="1" ht="33" customHeight="1" spans="1:56">
      <c r="A97" s="59">
        <f t="shared" si="19"/>
        <v>93</v>
      </c>
      <c r="B97" s="350"/>
      <c r="C97" s="47"/>
      <c r="D97" s="154"/>
      <c r="E97" s="60"/>
      <c r="F97" s="125">
        <f t="shared" si="20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21"/>
        <v>0</v>
      </c>
      <c r="T97" s="170"/>
      <c r="U97" s="80"/>
      <c r="V97" s="167"/>
      <c r="W97" s="168"/>
      <c r="X97" s="168"/>
      <c r="Y97" s="168"/>
      <c r="Z97" s="168"/>
      <c r="AA97" s="168"/>
      <c r="AB97" s="93"/>
      <c r="AC97" s="174">
        <f t="shared" si="22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23"/>
        <v>0</v>
      </c>
      <c r="AT97" s="174">
        <f t="shared" si="24"/>
        <v>0</v>
      </c>
      <c r="AU97" s="174">
        <f t="shared" si="25"/>
        <v>0</v>
      </c>
      <c r="AV97" s="99"/>
      <c r="AW97" s="106"/>
      <c r="AX97" s="106"/>
      <c r="AY97" s="106"/>
      <c r="AZ97" s="106"/>
      <c r="BA97" s="174">
        <f t="shared" si="26"/>
        <v>0</v>
      </c>
      <c r="BB97" s="178"/>
      <c r="BC97" s="180"/>
      <c r="BD97" s="163" t="str">
        <f t="shared" si="27"/>
        <v>正确</v>
      </c>
    </row>
    <row r="98" s="6" customFormat="1" ht="33" customHeight="1" spans="1:56">
      <c r="A98" s="59">
        <f t="shared" si="19"/>
        <v>94</v>
      </c>
      <c r="B98" s="350"/>
      <c r="C98" s="47"/>
      <c r="D98" s="154"/>
      <c r="E98" s="60"/>
      <c r="F98" s="125">
        <f t="shared" si="20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21"/>
        <v>0</v>
      </c>
      <c r="T98" s="170"/>
      <c r="U98" s="80"/>
      <c r="V98" s="167"/>
      <c r="W98" s="168"/>
      <c r="X98" s="168"/>
      <c r="Y98" s="168"/>
      <c r="Z98" s="168"/>
      <c r="AA98" s="168"/>
      <c r="AB98" s="93"/>
      <c r="AC98" s="174">
        <f t="shared" si="22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23"/>
        <v>0</v>
      </c>
      <c r="AT98" s="174">
        <f t="shared" si="24"/>
        <v>0</v>
      </c>
      <c r="AU98" s="174">
        <f t="shared" si="25"/>
        <v>0</v>
      </c>
      <c r="AV98" s="99"/>
      <c r="AW98" s="106"/>
      <c r="AX98" s="106"/>
      <c r="AY98" s="106"/>
      <c r="AZ98" s="106"/>
      <c r="BA98" s="174">
        <f t="shared" si="26"/>
        <v>0</v>
      </c>
      <c r="BB98" s="178"/>
      <c r="BC98" s="180"/>
      <c r="BD98" s="163" t="str">
        <f t="shared" si="27"/>
        <v>正确</v>
      </c>
    </row>
    <row r="99" s="6" customFormat="1" ht="33" customHeight="1" spans="1:56">
      <c r="A99" s="59">
        <f t="shared" si="19"/>
        <v>95</v>
      </c>
      <c r="B99" s="350"/>
      <c r="C99" s="47"/>
      <c r="D99" s="154"/>
      <c r="E99" s="60"/>
      <c r="F99" s="125">
        <f t="shared" si="20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21"/>
        <v>0</v>
      </c>
      <c r="T99" s="170"/>
      <c r="U99" s="80"/>
      <c r="V99" s="167"/>
      <c r="W99" s="168"/>
      <c r="X99" s="168"/>
      <c r="Y99" s="168"/>
      <c r="Z99" s="168"/>
      <c r="AA99" s="168"/>
      <c r="AB99" s="93"/>
      <c r="AC99" s="174">
        <f t="shared" si="22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23"/>
        <v>0</v>
      </c>
      <c r="AT99" s="174">
        <f t="shared" si="24"/>
        <v>0</v>
      </c>
      <c r="AU99" s="174">
        <f t="shared" si="25"/>
        <v>0</v>
      </c>
      <c r="AV99" s="99"/>
      <c r="AW99" s="106"/>
      <c r="AX99" s="106"/>
      <c r="AY99" s="106"/>
      <c r="AZ99" s="106"/>
      <c r="BA99" s="174">
        <f t="shared" si="26"/>
        <v>0</v>
      </c>
      <c r="BB99" s="178"/>
      <c r="BC99" s="180"/>
      <c r="BD99" s="163" t="str">
        <f t="shared" si="27"/>
        <v>正确</v>
      </c>
    </row>
    <row r="100" s="6" customFormat="1" ht="33" customHeight="1" spans="1:56">
      <c r="A100" s="59">
        <f t="shared" si="19"/>
        <v>96</v>
      </c>
      <c r="B100" s="350"/>
      <c r="C100" s="47"/>
      <c r="D100" s="154"/>
      <c r="E100" s="60"/>
      <c r="F100" s="125">
        <f t="shared" si="20"/>
        <v>30</v>
      </c>
      <c r="G100" s="57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64">
        <f t="shared" si="21"/>
        <v>0</v>
      </c>
      <c r="T100" s="170"/>
      <c r="U100" s="80"/>
      <c r="V100" s="167"/>
      <c r="W100" s="168"/>
      <c r="X100" s="168"/>
      <c r="Y100" s="168"/>
      <c r="Z100" s="168"/>
      <c r="AA100" s="168"/>
      <c r="AB100" s="93"/>
      <c r="AC100" s="174">
        <f t="shared" si="22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23"/>
        <v>0</v>
      </c>
      <c r="AT100" s="174">
        <f t="shared" si="24"/>
        <v>0</v>
      </c>
      <c r="AU100" s="174">
        <f t="shared" si="25"/>
        <v>0</v>
      </c>
      <c r="AV100" s="99"/>
      <c r="AW100" s="106"/>
      <c r="AX100" s="106"/>
      <c r="AY100" s="106"/>
      <c r="AZ100" s="106"/>
      <c r="BA100" s="174">
        <f t="shared" si="26"/>
        <v>0</v>
      </c>
      <c r="BB100" s="178"/>
      <c r="BC100" s="180"/>
      <c r="BD100" s="163" t="str">
        <f t="shared" si="27"/>
        <v>正确</v>
      </c>
    </row>
    <row r="101" s="6" customFormat="1" ht="33" customHeight="1" spans="1:56">
      <c r="A101" s="59">
        <f t="shared" si="19"/>
        <v>97</v>
      </c>
      <c r="B101" s="350"/>
      <c r="C101" s="47"/>
      <c r="D101" s="154"/>
      <c r="E101" s="60"/>
      <c r="F101" s="125">
        <f t="shared" si="20"/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si="21"/>
        <v>0</v>
      </c>
      <c r="T101" s="170"/>
      <c r="U101" s="80"/>
      <c r="V101" s="167"/>
      <c r="W101" s="168"/>
      <c r="X101" s="168"/>
      <c r="Y101" s="168"/>
      <c r="Z101" s="168"/>
      <c r="AA101" s="168"/>
      <c r="AB101" s="93"/>
      <c r="AC101" s="174">
        <f t="shared" si="22"/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175">
        <f t="shared" si="23"/>
        <v>0</v>
      </c>
      <c r="AT101" s="174">
        <f t="shared" si="24"/>
        <v>0</v>
      </c>
      <c r="AU101" s="174">
        <f t="shared" si="25"/>
        <v>0</v>
      </c>
      <c r="AV101" s="99"/>
      <c r="AW101" s="106"/>
      <c r="AX101" s="106"/>
      <c r="AY101" s="106"/>
      <c r="AZ101" s="106"/>
      <c r="BA101" s="174">
        <f t="shared" si="26"/>
        <v>0</v>
      </c>
      <c r="BB101" s="178"/>
      <c r="BC101" s="180"/>
      <c r="BD101" s="163" t="str">
        <f t="shared" si="27"/>
        <v>正确</v>
      </c>
    </row>
    <row r="102" s="6" customFormat="1" ht="33" customHeight="1" spans="1:56">
      <c r="A102" s="59">
        <f t="shared" si="19"/>
        <v>98</v>
      </c>
      <c r="B102" s="350"/>
      <c r="C102" s="47"/>
      <c r="D102" s="154"/>
      <c r="E102" s="60"/>
      <c r="F102" s="125">
        <f t="shared" si="20"/>
        <v>30</v>
      </c>
      <c r="G102" s="57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64">
        <f t="shared" si="21"/>
        <v>0</v>
      </c>
      <c r="T102" s="170"/>
      <c r="U102" s="80"/>
      <c r="V102" s="167"/>
      <c r="W102" s="168"/>
      <c r="X102" s="168"/>
      <c r="Y102" s="168"/>
      <c r="Z102" s="168"/>
      <c r="AA102" s="168"/>
      <c r="AB102" s="93"/>
      <c r="AC102" s="174">
        <f t="shared" si="22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23"/>
        <v>0</v>
      </c>
      <c r="AT102" s="174">
        <f t="shared" si="24"/>
        <v>0</v>
      </c>
      <c r="AU102" s="174">
        <f t="shared" si="25"/>
        <v>0</v>
      </c>
      <c r="AV102" s="99"/>
      <c r="AW102" s="106"/>
      <c r="AX102" s="106"/>
      <c r="AY102" s="106"/>
      <c r="AZ102" s="106"/>
      <c r="BA102" s="174">
        <f t="shared" si="26"/>
        <v>0</v>
      </c>
      <c r="BB102" s="178"/>
      <c r="BC102" s="180"/>
      <c r="BD102" s="163" t="str">
        <f t="shared" si="27"/>
        <v>正确</v>
      </c>
    </row>
    <row r="103" s="6" customFormat="1" ht="33" customHeight="1" spans="1:56">
      <c r="A103" s="59">
        <f t="shared" si="19"/>
        <v>99</v>
      </c>
      <c r="B103" s="350"/>
      <c r="C103" s="47"/>
      <c r="D103" s="154"/>
      <c r="E103" s="60"/>
      <c r="F103" s="125">
        <f t="shared" si="20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21"/>
        <v>0</v>
      </c>
      <c r="T103" s="170"/>
      <c r="U103" s="80"/>
      <c r="V103" s="167"/>
      <c r="W103" s="168"/>
      <c r="X103" s="168"/>
      <c r="Y103" s="168"/>
      <c r="Z103" s="168"/>
      <c r="AA103" s="168"/>
      <c r="AB103" s="93"/>
      <c r="AC103" s="174">
        <f t="shared" si="22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23"/>
        <v>0</v>
      </c>
      <c r="AT103" s="174">
        <f t="shared" si="24"/>
        <v>0</v>
      </c>
      <c r="AU103" s="174">
        <f t="shared" si="25"/>
        <v>0</v>
      </c>
      <c r="AV103" s="99"/>
      <c r="AW103" s="106"/>
      <c r="AX103" s="106"/>
      <c r="AY103" s="106"/>
      <c r="AZ103" s="106"/>
      <c r="BA103" s="174">
        <f t="shared" si="26"/>
        <v>0</v>
      </c>
      <c r="BB103" s="178"/>
      <c r="BC103" s="180"/>
      <c r="BD103" s="163" t="str">
        <f t="shared" si="27"/>
        <v>正确</v>
      </c>
    </row>
    <row r="104" s="6" customFormat="1" ht="33" customHeight="1" spans="1:56">
      <c r="A104" s="59">
        <f t="shared" si="19"/>
        <v>100</v>
      </c>
      <c r="B104" s="350"/>
      <c r="C104" s="47"/>
      <c r="D104" s="154"/>
      <c r="E104" s="60"/>
      <c r="F104" s="125">
        <f t="shared" si="20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21"/>
        <v>0</v>
      </c>
      <c r="T104" s="170"/>
      <c r="U104" s="80"/>
      <c r="V104" s="167"/>
      <c r="W104" s="168"/>
      <c r="X104" s="168"/>
      <c r="Y104" s="168"/>
      <c r="Z104" s="168"/>
      <c r="AA104" s="168"/>
      <c r="AB104" s="93"/>
      <c r="AC104" s="174">
        <f t="shared" si="22"/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23"/>
        <v>0</v>
      </c>
      <c r="AT104" s="174">
        <f t="shared" si="24"/>
        <v>0</v>
      </c>
      <c r="AU104" s="174">
        <f t="shared" si="25"/>
        <v>0</v>
      </c>
      <c r="AV104" s="99"/>
      <c r="AW104" s="106"/>
      <c r="AX104" s="106"/>
      <c r="AY104" s="106"/>
      <c r="AZ104" s="106"/>
      <c r="BA104" s="174">
        <f t="shared" si="26"/>
        <v>0</v>
      </c>
      <c r="BB104" s="178"/>
      <c r="BC104" s="180"/>
      <c r="BD104" s="163" t="str">
        <f t="shared" si="27"/>
        <v>正确</v>
      </c>
    </row>
    <row r="105" s="6" customFormat="1" ht="33" customHeight="1" spans="1:56">
      <c r="A105" s="59">
        <f t="shared" si="19"/>
        <v>101</v>
      </c>
      <c r="B105" s="350"/>
      <c r="C105" s="47"/>
      <c r="D105" s="154"/>
      <c r="E105" s="60"/>
      <c r="F105" s="125">
        <f t="shared" si="20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21"/>
        <v>0</v>
      </c>
      <c r="T105" s="170"/>
      <c r="U105" s="80"/>
      <c r="V105" s="167"/>
      <c r="W105" s="168"/>
      <c r="X105" s="168"/>
      <c r="Y105" s="168"/>
      <c r="Z105" s="168"/>
      <c r="AA105" s="168"/>
      <c r="AB105" s="93"/>
      <c r="AC105" s="174">
        <f t="shared" si="22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175">
        <f t="shared" si="23"/>
        <v>0</v>
      </c>
      <c r="AT105" s="174">
        <f t="shared" si="24"/>
        <v>0</v>
      </c>
      <c r="AU105" s="174">
        <f t="shared" si="25"/>
        <v>0</v>
      </c>
      <c r="AV105" s="99"/>
      <c r="AW105" s="106"/>
      <c r="AX105" s="106"/>
      <c r="AY105" s="106"/>
      <c r="AZ105" s="106"/>
      <c r="BA105" s="174">
        <f t="shared" si="26"/>
        <v>0</v>
      </c>
      <c r="BB105" s="178"/>
      <c r="BC105" s="180"/>
      <c r="BD105" s="163" t="str">
        <f t="shared" si="27"/>
        <v>正确</v>
      </c>
    </row>
    <row r="106" s="6" customFormat="1" ht="33" customHeight="1" spans="1:56">
      <c r="A106" s="59">
        <f t="shared" si="19"/>
        <v>102</v>
      </c>
      <c r="B106" s="350"/>
      <c r="C106" s="47"/>
      <c r="D106" s="154"/>
      <c r="E106" s="60"/>
      <c r="F106" s="125">
        <f t="shared" si="20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21"/>
        <v>0</v>
      </c>
      <c r="T106" s="170"/>
      <c r="U106" s="80"/>
      <c r="V106" s="167"/>
      <c r="W106" s="168"/>
      <c r="X106" s="168"/>
      <c r="Y106" s="168"/>
      <c r="Z106" s="168"/>
      <c r="AA106" s="168"/>
      <c r="AB106" s="93"/>
      <c r="AC106" s="174">
        <f t="shared" si="22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23"/>
        <v>0</v>
      </c>
      <c r="AT106" s="174">
        <f t="shared" si="24"/>
        <v>0</v>
      </c>
      <c r="AU106" s="174">
        <f t="shared" si="25"/>
        <v>0</v>
      </c>
      <c r="AV106" s="99"/>
      <c r="AW106" s="106"/>
      <c r="AX106" s="106"/>
      <c r="AY106" s="106"/>
      <c r="AZ106" s="106"/>
      <c r="BA106" s="174">
        <f t="shared" si="26"/>
        <v>0</v>
      </c>
      <c r="BB106" s="178"/>
      <c r="BC106" s="180"/>
      <c r="BD106" s="163" t="str">
        <f t="shared" si="27"/>
        <v>正确</v>
      </c>
    </row>
    <row r="107" s="6" customFormat="1" ht="33" customHeight="1" spans="1:56">
      <c r="A107" s="59">
        <f t="shared" si="19"/>
        <v>103</v>
      </c>
      <c r="B107" s="350"/>
      <c r="C107" s="47"/>
      <c r="D107" s="154"/>
      <c r="E107" s="60"/>
      <c r="F107" s="125">
        <f t="shared" si="20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21"/>
        <v>0</v>
      </c>
      <c r="T107" s="170"/>
      <c r="U107" s="80"/>
      <c r="V107" s="167"/>
      <c r="W107" s="168"/>
      <c r="X107" s="168"/>
      <c r="Y107" s="168"/>
      <c r="Z107" s="168"/>
      <c r="AA107" s="168"/>
      <c r="AB107" s="93"/>
      <c r="AC107" s="174">
        <f t="shared" si="22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23"/>
        <v>0</v>
      </c>
      <c r="AT107" s="174">
        <f t="shared" si="24"/>
        <v>0</v>
      </c>
      <c r="AU107" s="174">
        <f t="shared" si="25"/>
        <v>0</v>
      </c>
      <c r="AV107" s="99"/>
      <c r="AW107" s="106"/>
      <c r="AX107" s="106"/>
      <c r="AY107" s="106"/>
      <c r="AZ107" s="106"/>
      <c r="BA107" s="174">
        <f t="shared" si="26"/>
        <v>0</v>
      </c>
      <c r="BB107" s="178"/>
      <c r="BC107" s="180"/>
      <c r="BD107" s="163" t="str">
        <f t="shared" si="27"/>
        <v>正确</v>
      </c>
    </row>
    <row r="108" s="6" customFormat="1" ht="33" customHeight="1" spans="1:56">
      <c r="A108" s="59">
        <f t="shared" si="19"/>
        <v>104</v>
      </c>
      <c r="B108" s="350"/>
      <c r="C108" s="47"/>
      <c r="D108" s="154"/>
      <c r="E108" s="60"/>
      <c r="F108" s="125">
        <f t="shared" si="20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21"/>
        <v>0</v>
      </c>
      <c r="T108" s="170"/>
      <c r="U108" s="80"/>
      <c r="V108" s="167"/>
      <c r="W108" s="168"/>
      <c r="X108" s="168"/>
      <c r="Y108" s="168"/>
      <c r="Z108" s="168"/>
      <c r="AA108" s="168"/>
      <c r="AB108" s="93"/>
      <c r="AC108" s="174">
        <f t="shared" si="22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23"/>
        <v>0</v>
      </c>
      <c r="AT108" s="174">
        <f t="shared" si="24"/>
        <v>0</v>
      </c>
      <c r="AU108" s="174">
        <f t="shared" si="25"/>
        <v>0</v>
      </c>
      <c r="AV108" s="99"/>
      <c r="AW108" s="106"/>
      <c r="AX108" s="106"/>
      <c r="AY108" s="106"/>
      <c r="AZ108" s="106"/>
      <c r="BA108" s="174">
        <f t="shared" si="26"/>
        <v>0</v>
      </c>
      <c r="BB108" s="178"/>
      <c r="BC108" s="180"/>
      <c r="BD108" s="163" t="str">
        <f t="shared" si="27"/>
        <v>正确</v>
      </c>
    </row>
    <row r="109" s="6" customFormat="1" ht="33" customHeight="1" spans="1:56">
      <c r="A109" s="59">
        <f t="shared" si="19"/>
        <v>105</v>
      </c>
      <c r="B109" s="350"/>
      <c r="C109" s="47"/>
      <c r="D109" s="154"/>
      <c r="E109" s="60"/>
      <c r="F109" s="125">
        <f t="shared" si="20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21"/>
        <v>0</v>
      </c>
      <c r="T109" s="170"/>
      <c r="U109" s="80"/>
      <c r="V109" s="167"/>
      <c r="W109" s="168"/>
      <c r="X109" s="168"/>
      <c r="Y109" s="168"/>
      <c r="Z109" s="168"/>
      <c r="AA109" s="168"/>
      <c r="AB109" s="93"/>
      <c r="AC109" s="174">
        <f t="shared" si="22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23"/>
        <v>0</v>
      </c>
      <c r="AT109" s="174">
        <f t="shared" si="24"/>
        <v>0</v>
      </c>
      <c r="AU109" s="174">
        <f t="shared" si="25"/>
        <v>0</v>
      </c>
      <c r="AV109" s="99"/>
      <c r="AW109" s="106"/>
      <c r="AX109" s="106"/>
      <c r="AY109" s="106"/>
      <c r="AZ109" s="106"/>
      <c r="BA109" s="174">
        <f t="shared" si="26"/>
        <v>0</v>
      </c>
      <c r="BB109" s="178"/>
      <c r="BC109" s="180"/>
      <c r="BD109" s="163" t="str">
        <f t="shared" si="27"/>
        <v>正确</v>
      </c>
    </row>
    <row r="110" s="6" customFormat="1" ht="33" customHeight="1" spans="1:56">
      <c r="A110" s="59">
        <f t="shared" si="19"/>
        <v>106</v>
      </c>
      <c r="B110" s="350"/>
      <c r="C110" s="47"/>
      <c r="D110" s="154"/>
      <c r="E110" s="60"/>
      <c r="F110" s="125">
        <f t="shared" si="20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21"/>
        <v>0</v>
      </c>
      <c r="T110" s="170"/>
      <c r="U110" s="80"/>
      <c r="V110" s="167"/>
      <c r="W110" s="168"/>
      <c r="X110" s="168"/>
      <c r="Y110" s="168"/>
      <c r="Z110" s="168"/>
      <c r="AA110" s="168"/>
      <c r="AB110" s="93"/>
      <c r="AC110" s="174">
        <f t="shared" si="22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23"/>
        <v>0</v>
      </c>
      <c r="AT110" s="174">
        <f t="shared" si="24"/>
        <v>0</v>
      </c>
      <c r="AU110" s="174">
        <f t="shared" si="25"/>
        <v>0</v>
      </c>
      <c r="AV110" s="99"/>
      <c r="AW110" s="106"/>
      <c r="AX110" s="106"/>
      <c r="AY110" s="106"/>
      <c r="AZ110" s="106"/>
      <c r="BA110" s="174">
        <f t="shared" si="26"/>
        <v>0</v>
      </c>
      <c r="BB110" s="178"/>
      <c r="BC110" s="180"/>
      <c r="BD110" s="163" t="str">
        <f t="shared" si="27"/>
        <v>正确</v>
      </c>
    </row>
    <row r="111" s="6" customFormat="1" ht="33" customHeight="1" spans="1:56">
      <c r="A111" s="59">
        <f t="shared" si="19"/>
        <v>107</v>
      </c>
      <c r="B111" s="350"/>
      <c r="C111" s="47"/>
      <c r="D111" s="154"/>
      <c r="E111" s="60"/>
      <c r="F111" s="125">
        <f t="shared" si="20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21"/>
        <v>0</v>
      </c>
      <c r="T111" s="170"/>
      <c r="U111" s="80"/>
      <c r="V111" s="167"/>
      <c r="W111" s="168"/>
      <c r="X111" s="168"/>
      <c r="Y111" s="168"/>
      <c r="Z111" s="168"/>
      <c r="AA111" s="168"/>
      <c r="AB111" s="93"/>
      <c r="AC111" s="174">
        <f t="shared" si="22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23"/>
        <v>0</v>
      </c>
      <c r="AT111" s="174">
        <f t="shared" si="24"/>
        <v>0</v>
      </c>
      <c r="AU111" s="174">
        <f t="shared" si="25"/>
        <v>0</v>
      </c>
      <c r="AV111" s="99"/>
      <c r="AW111" s="106"/>
      <c r="AX111" s="106"/>
      <c r="AY111" s="106"/>
      <c r="AZ111" s="106"/>
      <c r="BA111" s="174">
        <f t="shared" si="26"/>
        <v>0</v>
      </c>
      <c r="BB111" s="178"/>
      <c r="BC111" s="180"/>
      <c r="BD111" s="163" t="str">
        <f t="shared" si="27"/>
        <v>正确</v>
      </c>
    </row>
    <row r="112" s="6" customFormat="1" ht="33" customHeight="1" spans="1:56">
      <c r="A112" s="59">
        <f t="shared" si="19"/>
        <v>108</v>
      </c>
      <c r="B112" s="350"/>
      <c r="C112" s="47"/>
      <c r="D112" s="154"/>
      <c r="E112" s="60"/>
      <c r="F112" s="125">
        <f t="shared" si="20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21"/>
        <v>0</v>
      </c>
      <c r="T112" s="170"/>
      <c r="U112" s="80"/>
      <c r="V112" s="167"/>
      <c r="W112" s="168"/>
      <c r="X112" s="168"/>
      <c r="Y112" s="168"/>
      <c r="Z112" s="168"/>
      <c r="AA112" s="168"/>
      <c r="AB112" s="93"/>
      <c r="AC112" s="174">
        <f t="shared" si="22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23"/>
        <v>0</v>
      </c>
      <c r="AT112" s="174">
        <f t="shared" si="24"/>
        <v>0</v>
      </c>
      <c r="AU112" s="174">
        <f t="shared" si="25"/>
        <v>0</v>
      </c>
      <c r="AV112" s="99"/>
      <c r="AW112" s="106"/>
      <c r="AX112" s="106"/>
      <c r="AY112" s="106"/>
      <c r="AZ112" s="106"/>
      <c r="BA112" s="174">
        <f t="shared" si="26"/>
        <v>0</v>
      </c>
      <c r="BB112" s="178"/>
      <c r="BC112" s="180"/>
      <c r="BD112" s="163" t="str">
        <f t="shared" si="27"/>
        <v>正确</v>
      </c>
    </row>
    <row r="113" s="6" customFormat="1" ht="33" customHeight="1" spans="1:56">
      <c r="A113" s="59">
        <f t="shared" si="19"/>
        <v>109</v>
      </c>
      <c r="B113" s="350"/>
      <c r="C113" s="47"/>
      <c r="D113" s="154"/>
      <c r="E113" s="60"/>
      <c r="F113" s="125">
        <f t="shared" si="20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21"/>
        <v>0</v>
      </c>
      <c r="T113" s="170"/>
      <c r="U113" s="80"/>
      <c r="V113" s="167"/>
      <c r="W113" s="168"/>
      <c r="X113" s="168"/>
      <c r="Y113" s="168"/>
      <c r="Z113" s="168"/>
      <c r="AA113" s="168"/>
      <c r="AB113" s="93"/>
      <c r="AC113" s="174">
        <f t="shared" si="22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175">
        <f t="shared" si="23"/>
        <v>0</v>
      </c>
      <c r="AT113" s="174">
        <f t="shared" si="24"/>
        <v>0</v>
      </c>
      <c r="AU113" s="174">
        <f t="shared" si="25"/>
        <v>0</v>
      </c>
      <c r="AV113" s="99"/>
      <c r="AW113" s="106"/>
      <c r="AX113" s="106"/>
      <c r="AY113" s="106"/>
      <c r="AZ113" s="106"/>
      <c r="BA113" s="174">
        <f t="shared" si="26"/>
        <v>0</v>
      </c>
      <c r="BB113" s="178"/>
      <c r="BC113" s="180"/>
      <c r="BD113" s="163" t="str">
        <f t="shared" si="27"/>
        <v>正确</v>
      </c>
    </row>
    <row r="114" s="6" customFormat="1" ht="33" customHeight="1" spans="1:56">
      <c r="A114" s="59">
        <f t="shared" si="19"/>
        <v>110</v>
      </c>
      <c r="B114" s="350"/>
      <c r="C114" s="47"/>
      <c r="D114" s="154"/>
      <c r="E114" s="60"/>
      <c r="F114" s="125">
        <f t="shared" si="20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21"/>
        <v>0</v>
      </c>
      <c r="T114" s="170"/>
      <c r="U114" s="80"/>
      <c r="V114" s="167"/>
      <c r="W114" s="168"/>
      <c r="X114" s="168"/>
      <c r="Y114" s="168"/>
      <c r="Z114" s="168"/>
      <c r="AA114" s="168"/>
      <c r="AB114" s="93"/>
      <c r="AC114" s="174">
        <f t="shared" si="22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23"/>
        <v>0</v>
      </c>
      <c r="AT114" s="174">
        <f t="shared" si="24"/>
        <v>0</v>
      </c>
      <c r="AU114" s="174">
        <f t="shared" si="25"/>
        <v>0</v>
      </c>
      <c r="AV114" s="99"/>
      <c r="AW114" s="106"/>
      <c r="AX114" s="106"/>
      <c r="AY114" s="106"/>
      <c r="AZ114" s="106"/>
      <c r="BA114" s="174">
        <f t="shared" si="26"/>
        <v>0</v>
      </c>
      <c r="BB114" s="178"/>
      <c r="BC114" s="180"/>
      <c r="BD114" s="163" t="str">
        <f t="shared" si="27"/>
        <v>正确</v>
      </c>
    </row>
    <row r="115" s="6" customFormat="1" ht="33" customHeight="1" spans="1:56">
      <c r="A115" s="59">
        <f t="shared" si="19"/>
        <v>111</v>
      </c>
      <c r="B115" s="350"/>
      <c r="C115" s="47"/>
      <c r="D115" s="154"/>
      <c r="E115" s="60"/>
      <c r="F115" s="125">
        <f t="shared" si="20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21"/>
        <v>0</v>
      </c>
      <c r="T115" s="170"/>
      <c r="U115" s="80"/>
      <c r="V115" s="167"/>
      <c r="W115" s="168"/>
      <c r="X115" s="168"/>
      <c r="Y115" s="168"/>
      <c r="Z115" s="168"/>
      <c r="AA115" s="168"/>
      <c r="AB115" s="93"/>
      <c r="AC115" s="174">
        <f t="shared" si="22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23"/>
        <v>0</v>
      </c>
      <c r="AT115" s="174">
        <f t="shared" si="24"/>
        <v>0</v>
      </c>
      <c r="AU115" s="174">
        <f t="shared" si="25"/>
        <v>0</v>
      </c>
      <c r="AV115" s="99"/>
      <c r="AW115" s="106"/>
      <c r="AX115" s="106"/>
      <c r="AY115" s="106"/>
      <c r="AZ115" s="106"/>
      <c r="BA115" s="174">
        <f t="shared" si="26"/>
        <v>0</v>
      </c>
      <c r="BB115" s="178"/>
      <c r="BC115" s="180"/>
      <c r="BD115" s="163" t="str">
        <f t="shared" si="27"/>
        <v>正确</v>
      </c>
    </row>
    <row r="116" s="6" customFormat="1" ht="33" customHeight="1" spans="1:56">
      <c r="A116" s="59">
        <f t="shared" si="19"/>
        <v>112</v>
      </c>
      <c r="B116" s="350"/>
      <c r="C116" s="47"/>
      <c r="D116" s="154"/>
      <c r="E116" s="60"/>
      <c r="F116" s="125">
        <f t="shared" si="20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21"/>
        <v>0</v>
      </c>
      <c r="T116" s="170"/>
      <c r="U116" s="80"/>
      <c r="V116" s="167"/>
      <c r="W116" s="168"/>
      <c r="X116" s="168"/>
      <c r="Y116" s="168"/>
      <c r="Z116" s="168"/>
      <c r="AA116" s="168"/>
      <c r="AB116" s="93"/>
      <c r="AC116" s="174">
        <f t="shared" si="22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23"/>
        <v>0</v>
      </c>
      <c r="AT116" s="174">
        <f t="shared" si="24"/>
        <v>0</v>
      </c>
      <c r="AU116" s="174">
        <f t="shared" si="25"/>
        <v>0</v>
      </c>
      <c r="AV116" s="99"/>
      <c r="AW116" s="106"/>
      <c r="AX116" s="106"/>
      <c r="AY116" s="106"/>
      <c r="AZ116" s="106"/>
      <c r="BA116" s="174">
        <f t="shared" si="26"/>
        <v>0</v>
      </c>
      <c r="BB116" s="178"/>
      <c r="BC116" s="180"/>
      <c r="BD116" s="163" t="str">
        <f t="shared" si="27"/>
        <v>正确</v>
      </c>
    </row>
    <row r="117" s="6" customFormat="1" ht="33" customHeight="1" spans="1:56">
      <c r="A117" s="59">
        <f t="shared" si="19"/>
        <v>113</v>
      </c>
      <c r="B117" s="350"/>
      <c r="C117" s="47"/>
      <c r="D117" s="154"/>
      <c r="E117" s="60"/>
      <c r="F117" s="125">
        <f t="shared" si="20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21"/>
        <v>0</v>
      </c>
      <c r="T117" s="170"/>
      <c r="U117" s="80"/>
      <c r="V117" s="167"/>
      <c r="W117" s="168"/>
      <c r="X117" s="168"/>
      <c r="Y117" s="168"/>
      <c r="Z117" s="168"/>
      <c r="AA117" s="168"/>
      <c r="AB117" s="93"/>
      <c r="AC117" s="174">
        <f t="shared" si="22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175">
        <f t="shared" si="23"/>
        <v>0</v>
      </c>
      <c r="AT117" s="174">
        <f t="shared" si="24"/>
        <v>0</v>
      </c>
      <c r="AU117" s="174">
        <f t="shared" si="25"/>
        <v>0</v>
      </c>
      <c r="AV117" s="99"/>
      <c r="AW117" s="106"/>
      <c r="AX117" s="106"/>
      <c r="AY117" s="106"/>
      <c r="AZ117" s="106"/>
      <c r="BA117" s="174">
        <f t="shared" si="26"/>
        <v>0</v>
      </c>
      <c r="BB117" s="178"/>
      <c r="BC117" s="180"/>
      <c r="BD117" s="163" t="str">
        <f t="shared" si="27"/>
        <v>正确</v>
      </c>
    </row>
    <row r="118" s="6" customFormat="1" ht="33" customHeight="1" spans="1:56">
      <c r="A118" s="59">
        <f t="shared" si="19"/>
        <v>114</v>
      </c>
      <c r="B118" s="350"/>
      <c r="C118" s="47"/>
      <c r="D118" s="154"/>
      <c r="E118" s="60"/>
      <c r="F118" s="125">
        <f t="shared" si="20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21"/>
        <v>0</v>
      </c>
      <c r="T118" s="170"/>
      <c r="U118" s="80"/>
      <c r="V118" s="167"/>
      <c r="W118" s="168"/>
      <c r="X118" s="168"/>
      <c r="Y118" s="168"/>
      <c r="Z118" s="168"/>
      <c r="AA118" s="168"/>
      <c r="AB118" s="93"/>
      <c r="AC118" s="174">
        <f t="shared" si="22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23"/>
        <v>0</v>
      </c>
      <c r="AT118" s="174">
        <f t="shared" si="24"/>
        <v>0</v>
      </c>
      <c r="AU118" s="174">
        <f t="shared" si="25"/>
        <v>0</v>
      </c>
      <c r="AV118" s="99"/>
      <c r="AW118" s="106"/>
      <c r="AX118" s="106"/>
      <c r="AY118" s="106"/>
      <c r="AZ118" s="106"/>
      <c r="BA118" s="174">
        <f t="shared" si="26"/>
        <v>0</v>
      </c>
      <c r="BB118" s="178"/>
      <c r="BC118" s="180"/>
      <c r="BD118" s="163" t="str">
        <f t="shared" si="27"/>
        <v>正确</v>
      </c>
    </row>
    <row r="119" s="6" customFormat="1" ht="33" customHeight="1" spans="1:56">
      <c r="A119" s="59">
        <f t="shared" si="19"/>
        <v>115</v>
      </c>
      <c r="B119" s="350"/>
      <c r="C119" s="47"/>
      <c r="D119" s="154"/>
      <c r="E119" s="60"/>
      <c r="F119" s="125">
        <f t="shared" si="20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21"/>
        <v>0</v>
      </c>
      <c r="T119" s="170"/>
      <c r="U119" s="80"/>
      <c r="V119" s="167"/>
      <c r="W119" s="168"/>
      <c r="X119" s="168"/>
      <c r="Y119" s="168"/>
      <c r="Z119" s="168"/>
      <c r="AA119" s="168"/>
      <c r="AB119" s="93"/>
      <c r="AC119" s="174">
        <f t="shared" si="22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23"/>
        <v>0</v>
      </c>
      <c r="AT119" s="174">
        <f t="shared" si="24"/>
        <v>0</v>
      </c>
      <c r="AU119" s="174">
        <f t="shared" si="25"/>
        <v>0</v>
      </c>
      <c r="AV119" s="99"/>
      <c r="AW119" s="106"/>
      <c r="AX119" s="106"/>
      <c r="AY119" s="106"/>
      <c r="AZ119" s="106"/>
      <c r="BA119" s="174">
        <f t="shared" si="26"/>
        <v>0</v>
      </c>
      <c r="BB119" s="178"/>
      <c r="BC119" s="180"/>
      <c r="BD119" s="163" t="str">
        <f t="shared" si="27"/>
        <v>正确</v>
      </c>
    </row>
    <row r="120" s="6" customFormat="1" ht="33" customHeight="1" spans="1:56">
      <c r="A120" s="59">
        <f t="shared" si="19"/>
        <v>116</v>
      </c>
      <c r="B120" s="350"/>
      <c r="C120" s="47"/>
      <c r="D120" s="154"/>
      <c r="E120" s="60"/>
      <c r="F120" s="125">
        <f t="shared" si="20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21"/>
        <v>0</v>
      </c>
      <c r="T120" s="170"/>
      <c r="U120" s="80"/>
      <c r="V120" s="167"/>
      <c r="W120" s="168"/>
      <c r="X120" s="168"/>
      <c r="Y120" s="168"/>
      <c r="Z120" s="168"/>
      <c r="AA120" s="168"/>
      <c r="AB120" s="93"/>
      <c r="AC120" s="174">
        <f t="shared" si="22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23"/>
        <v>0</v>
      </c>
      <c r="AT120" s="174">
        <f t="shared" si="24"/>
        <v>0</v>
      </c>
      <c r="AU120" s="174">
        <f t="shared" si="25"/>
        <v>0</v>
      </c>
      <c r="AV120" s="99"/>
      <c r="AW120" s="106"/>
      <c r="AX120" s="106"/>
      <c r="AY120" s="106"/>
      <c r="AZ120" s="106"/>
      <c r="BA120" s="174">
        <f t="shared" si="26"/>
        <v>0</v>
      </c>
      <c r="BB120" s="178"/>
      <c r="BC120" s="180"/>
      <c r="BD120" s="163" t="str">
        <f t="shared" si="27"/>
        <v>正确</v>
      </c>
    </row>
    <row r="121" s="6" customFormat="1" ht="33" customHeight="1" spans="1:56">
      <c r="A121" s="59">
        <f t="shared" si="19"/>
        <v>117</v>
      </c>
      <c r="B121" s="350"/>
      <c r="C121" s="47"/>
      <c r="D121" s="154"/>
      <c r="E121" s="60"/>
      <c r="F121" s="125">
        <f t="shared" si="20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21"/>
        <v>0</v>
      </c>
      <c r="T121" s="170"/>
      <c r="U121" s="80"/>
      <c r="V121" s="167"/>
      <c r="W121" s="168"/>
      <c r="X121" s="168"/>
      <c r="Y121" s="168"/>
      <c r="Z121" s="168"/>
      <c r="AA121" s="168"/>
      <c r="AB121" s="93"/>
      <c r="AC121" s="174">
        <f t="shared" si="22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23"/>
        <v>0</v>
      </c>
      <c r="AT121" s="174">
        <f t="shared" si="24"/>
        <v>0</v>
      </c>
      <c r="AU121" s="174">
        <f t="shared" si="25"/>
        <v>0</v>
      </c>
      <c r="AV121" s="99"/>
      <c r="AW121" s="106"/>
      <c r="AX121" s="106"/>
      <c r="AY121" s="106"/>
      <c r="AZ121" s="106"/>
      <c r="BA121" s="174">
        <f t="shared" si="26"/>
        <v>0</v>
      </c>
      <c r="BB121" s="178"/>
      <c r="BC121" s="180"/>
      <c r="BD121" s="163" t="str">
        <f t="shared" si="27"/>
        <v>正确</v>
      </c>
    </row>
    <row r="122" s="6" customFormat="1" ht="33" customHeight="1" spans="1:56">
      <c r="A122" s="59">
        <f t="shared" si="19"/>
        <v>118</v>
      </c>
      <c r="B122" s="350"/>
      <c r="C122" s="47"/>
      <c r="D122" s="154"/>
      <c r="E122" s="60"/>
      <c r="F122" s="125">
        <f t="shared" si="20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21"/>
        <v>0</v>
      </c>
      <c r="T122" s="170"/>
      <c r="U122" s="80"/>
      <c r="V122" s="167"/>
      <c r="W122" s="168"/>
      <c r="X122" s="168"/>
      <c r="Y122" s="168"/>
      <c r="Z122" s="168"/>
      <c r="AA122" s="168"/>
      <c r="AB122" s="93"/>
      <c r="AC122" s="174">
        <f t="shared" si="22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23"/>
        <v>0</v>
      </c>
      <c r="AT122" s="174">
        <f t="shared" si="24"/>
        <v>0</v>
      </c>
      <c r="AU122" s="174">
        <f t="shared" si="25"/>
        <v>0</v>
      </c>
      <c r="AV122" s="99"/>
      <c r="AW122" s="106"/>
      <c r="AX122" s="106"/>
      <c r="AY122" s="106"/>
      <c r="AZ122" s="106"/>
      <c r="BA122" s="174">
        <f t="shared" si="26"/>
        <v>0</v>
      </c>
      <c r="BB122" s="178"/>
      <c r="BC122" s="180"/>
      <c r="BD122" s="163" t="str">
        <f t="shared" si="27"/>
        <v>正确</v>
      </c>
    </row>
    <row r="123" s="6" customFormat="1" ht="33" customHeight="1" spans="1:56">
      <c r="A123" s="59">
        <f t="shared" si="19"/>
        <v>119</v>
      </c>
      <c r="B123" s="350"/>
      <c r="C123" s="47"/>
      <c r="D123" s="154"/>
      <c r="E123" s="60"/>
      <c r="F123" s="125">
        <f t="shared" si="20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21"/>
        <v>0</v>
      </c>
      <c r="T123" s="170"/>
      <c r="U123" s="80"/>
      <c r="V123" s="167"/>
      <c r="W123" s="168"/>
      <c r="X123" s="168"/>
      <c r="Y123" s="168"/>
      <c r="Z123" s="168"/>
      <c r="AA123" s="168"/>
      <c r="AB123" s="93"/>
      <c r="AC123" s="174">
        <f t="shared" si="22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23"/>
        <v>0</v>
      </c>
      <c r="AT123" s="174">
        <f t="shared" si="24"/>
        <v>0</v>
      </c>
      <c r="AU123" s="174">
        <f t="shared" si="25"/>
        <v>0</v>
      </c>
      <c r="AV123" s="99"/>
      <c r="AW123" s="106"/>
      <c r="AX123" s="106"/>
      <c r="AY123" s="106"/>
      <c r="AZ123" s="106"/>
      <c r="BA123" s="174">
        <f t="shared" si="26"/>
        <v>0</v>
      </c>
      <c r="BB123" s="178"/>
      <c r="BC123" s="180"/>
      <c r="BD123" s="163" t="str">
        <f t="shared" si="27"/>
        <v>正确</v>
      </c>
    </row>
    <row r="124" s="6" customFormat="1" ht="33" customHeight="1" spans="1:56">
      <c r="A124" s="59">
        <f t="shared" si="19"/>
        <v>120</v>
      </c>
      <c r="B124" s="350"/>
      <c r="C124" s="47"/>
      <c r="D124" s="154"/>
      <c r="E124" s="60"/>
      <c r="F124" s="125">
        <f t="shared" si="20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21"/>
        <v>0</v>
      </c>
      <c r="T124" s="170"/>
      <c r="U124" s="80"/>
      <c r="V124" s="167"/>
      <c r="W124" s="168"/>
      <c r="X124" s="168"/>
      <c r="Y124" s="168"/>
      <c r="Z124" s="168"/>
      <c r="AA124" s="168"/>
      <c r="AB124" s="93"/>
      <c r="AC124" s="174">
        <f t="shared" si="22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23"/>
        <v>0</v>
      </c>
      <c r="AT124" s="174">
        <f t="shared" si="24"/>
        <v>0</v>
      </c>
      <c r="AU124" s="174">
        <f t="shared" si="25"/>
        <v>0</v>
      </c>
      <c r="AV124" s="99"/>
      <c r="AW124" s="106"/>
      <c r="AX124" s="106"/>
      <c r="AY124" s="106"/>
      <c r="AZ124" s="106"/>
      <c r="BA124" s="174">
        <f t="shared" si="26"/>
        <v>0</v>
      </c>
      <c r="BB124" s="178"/>
      <c r="BC124" s="180"/>
      <c r="BD124" s="163" t="str">
        <f t="shared" si="27"/>
        <v>正确</v>
      </c>
    </row>
    <row r="125" s="6" customFormat="1" ht="33" customHeight="1" spans="1:56">
      <c r="A125" s="59">
        <f t="shared" si="19"/>
        <v>121</v>
      </c>
      <c r="B125" s="350"/>
      <c r="C125" s="47"/>
      <c r="D125" s="154"/>
      <c r="E125" s="60"/>
      <c r="F125" s="125">
        <f t="shared" si="20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21"/>
        <v>0</v>
      </c>
      <c r="T125" s="170"/>
      <c r="U125" s="80"/>
      <c r="V125" s="167"/>
      <c r="W125" s="168"/>
      <c r="X125" s="168"/>
      <c r="Y125" s="168"/>
      <c r="Z125" s="168"/>
      <c r="AA125" s="168"/>
      <c r="AB125" s="93"/>
      <c r="AC125" s="174">
        <f t="shared" si="22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23"/>
        <v>0</v>
      </c>
      <c r="AT125" s="174">
        <f t="shared" si="24"/>
        <v>0</v>
      </c>
      <c r="AU125" s="174">
        <f t="shared" si="25"/>
        <v>0</v>
      </c>
      <c r="AV125" s="99"/>
      <c r="AW125" s="106"/>
      <c r="AX125" s="106"/>
      <c r="AY125" s="106"/>
      <c r="AZ125" s="106"/>
      <c r="BA125" s="174">
        <f t="shared" si="26"/>
        <v>0</v>
      </c>
      <c r="BB125" s="178"/>
      <c r="BC125" s="180"/>
      <c r="BD125" s="163" t="str">
        <f t="shared" si="27"/>
        <v>正确</v>
      </c>
    </row>
    <row r="126" s="6" customFormat="1" ht="33" customHeight="1" spans="1:56">
      <c r="A126" s="59">
        <f t="shared" si="19"/>
        <v>122</v>
      </c>
      <c r="B126" s="350"/>
      <c r="C126" s="47"/>
      <c r="D126" s="154"/>
      <c r="E126" s="60"/>
      <c r="F126" s="125">
        <f t="shared" si="20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21"/>
        <v>0</v>
      </c>
      <c r="T126" s="170"/>
      <c r="U126" s="80"/>
      <c r="V126" s="167"/>
      <c r="W126" s="168"/>
      <c r="X126" s="168"/>
      <c r="Y126" s="168"/>
      <c r="Z126" s="168"/>
      <c r="AA126" s="168"/>
      <c r="AB126" s="93"/>
      <c r="AC126" s="174">
        <f t="shared" si="22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23"/>
        <v>0</v>
      </c>
      <c r="AT126" s="174">
        <f t="shared" si="24"/>
        <v>0</v>
      </c>
      <c r="AU126" s="174">
        <f t="shared" si="25"/>
        <v>0</v>
      </c>
      <c r="AV126" s="99"/>
      <c r="AW126" s="106"/>
      <c r="AX126" s="106"/>
      <c r="AY126" s="106"/>
      <c r="AZ126" s="106"/>
      <c r="BA126" s="174">
        <f t="shared" si="26"/>
        <v>0</v>
      </c>
      <c r="BB126" s="178"/>
      <c r="BC126" s="180"/>
      <c r="BD126" s="163" t="str">
        <f t="shared" si="27"/>
        <v>正确</v>
      </c>
    </row>
    <row r="127" s="6" customFormat="1" ht="33" customHeight="1" spans="1:56">
      <c r="A127" s="59">
        <f t="shared" si="19"/>
        <v>123</v>
      </c>
      <c r="B127" s="350"/>
      <c r="C127" s="47"/>
      <c r="D127" s="154"/>
      <c r="E127" s="60"/>
      <c r="F127" s="125">
        <f t="shared" si="20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21"/>
        <v>0</v>
      </c>
      <c r="T127" s="170"/>
      <c r="U127" s="80"/>
      <c r="V127" s="167"/>
      <c r="W127" s="168"/>
      <c r="X127" s="168"/>
      <c r="Y127" s="168"/>
      <c r="Z127" s="168"/>
      <c r="AA127" s="168"/>
      <c r="AB127" s="93"/>
      <c r="AC127" s="174">
        <f t="shared" si="22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23"/>
        <v>0</v>
      </c>
      <c r="AT127" s="174">
        <f t="shared" si="24"/>
        <v>0</v>
      </c>
      <c r="AU127" s="174">
        <f t="shared" si="25"/>
        <v>0</v>
      </c>
      <c r="AV127" s="99"/>
      <c r="AW127" s="106"/>
      <c r="AX127" s="106"/>
      <c r="AY127" s="106"/>
      <c r="AZ127" s="106"/>
      <c r="BA127" s="174">
        <f t="shared" si="26"/>
        <v>0</v>
      </c>
      <c r="BB127" s="178"/>
      <c r="BC127" s="180"/>
      <c r="BD127" s="163" t="str">
        <f t="shared" si="27"/>
        <v>正确</v>
      </c>
    </row>
    <row r="128" s="6" customFormat="1" ht="33" customHeight="1" spans="1:56">
      <c r="A128" s="59">
        <f t="shared" si="19"/>
        <v>124</v>
      </c>
      <c r="B128" s="350"/>
      <c r="C128" s="47"/>
      <c r="D128" s="154"/>
      <c r="E128" s="60"/>
      <c r="F128" s="125">
        <f t="shared" si="20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21"/>
        <v>0</v>
      </c>
      <c r="T128" s="170"/>
      <c r="U128" s="80"/>
      <c r="V128" s="167"/>
      <c r="W128" s="168"/>
      <c r="X128" s="168"/>
      <c r="Y128" s="168"/>
      <c r="Z128" s="168"/>
      <c r="AA128" s="168"/>
      <c r="AB128" s="93"/>
      <c r="AC128" s="174">
        <f t="shared" si="22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23"/>
        <v>0</v>
      </c>
      <c r="AT128" s="174">
        <f t="shared" si="24"/>
        <v>0</v>
      </c>
      <c r="AU128" s="174">
        <f t="shared" si="25"/>
        <v>0</v>
      </c>
      <c r="AV128" s="99"/>
      <c r="AW128" s="106"/>
      <c r="AX128" s="106"/>
      <c r="AY128" s="106"/>
      <c r="AZ128" s="106"/>
      <c r="BA128" s="174">
        <f t="shared" si="26"/>
        <v>0</v>
      </c>
      <c r="BB128" s="178"/>
      <c r="BC128" s="180"/>
      <c r="BD128" s="163" t="str">
        <f t="shared" si="27"/>
        <v>正确</v>
      </c>
    </row>
    <row r="129" s="6" customFormat="1" ht="33" customHeight="1" spans="1:56">
      <c r="A129" s="59">
        <f t="shared" si="19"/>
        <v>125</v>
      </c>
      <c r="B129" s="350"/>
      <c r="C129" s="47"/>
      <c r="D129" s="154"/>
      <c r="E129" s="60"/>
      <c r="F129" s="125">
        <f t="shared" si="20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21"/>
        <v>0</v>
      </c>
      <c r="T129" s="170"/>
      <c r="U129" s="80"/>
      <c r="V129" s="167"/>
      <c r="W129" s="168"/>
      <c r="X129" s="168"/>
      <c r="Y129" s="168"/>
      <c r="Z129" s="168"/>
      <c r="AA129" s="168"/>
      <c r="AB129" s="93"/>
      <c r="AC129" s="174">
        <f t="shared" si="22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23"/>
        <v>0</v>
      </c>
      <c r="AT129" s="174">
        <f t="shared" si="24"/>
        <v>0</v>
      </c>
      <c r="AU129" s="174">
        <f t="shared" si="25"/>
        <v>0</v>
      </c>
      <c r="AV129" s="99"/>
      <c r="AW129" s="106"/>
      <c r="AX129" s="106"/>
      <c r="AY129" s="106"/>
      <c r="AZ129" s="106"/>
      <c r="BA129" s="174">
        <f t="shared" si="26"/>
        <v>0</v>
      </c>
      <c r="BB129" s="178"/>
      <c r="BC129" s="180"/>
      <c r="BD129" s="163" t="str">
        <f t="shared" si="27"/>
        <v>正确</v>
      </c>
    </row>
    <row r="130" s="6" customFormat="1" ht="33" customHeight="1" spans="1:56">
      <c r="A130" s="59">
        <f t="shared" si="19"/>
        <v>126</v>
      </c>
      <c r="B130" s="350"/>
      <c r="C130" s="47"/>
      <c r="D130" s="154"/>
      <c r="E130" s="60"/>
      <c r="F130" s="125">
        <f t="shared" si="20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21"/>
        <v>0</v>
      </c>
      <c r="T130" s="170"/>
      <c r="U130" s="80"/>
      <c r="V130" s="167"/>
      <c r="W130" s="168"/>
      <c r="X130" s="168"/>
      <c r="Y130" s="168"/>
      <c r="Z130" s="168"/>
      <c r="AA130" s="168"/>
      <c r="AB130" s="93"/>
      <c r="AC130" s="174">
        <f t="shared" si="22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23"/>
        <v>0</v>
      </c>
      <c r="AT130" s="174">
        <f t="shared" si="24"/>
        <v>0</v>
      </c>
      <c r="AU130" s="174">
        <f t="shared" si="25"/>
        <v>0</v>
      </c>
      <c r="AV130" s="99"/>
      <c r="AW130" s="106"/>
      <c r="AX130" s="106"/>
      <c r="AY130" s="106"/>
      <c r="AZ130" s="106"/>
      <c r="BA130" s="174">
        <f t="shared" si="26"/>
        <v>0</v>
      </c>
      <c r="BB130" s="178"/>
      <c r="BC130" s="180"/>
      <c r="BD130" s="163" t="str">
        <f t="shared" si="27"/>
        <v>正确</v>
      </c>
    </row>
    <row r="131" s="6" customFormat="1" ht="33" customHeight="1" spans="1:56">
      <c r="A131" s="59">
        <f t="shared" si="19"/>
        <v>127</v>
      </c>
      <c r="B131" s="350"/>
      <c r="C131" s="47"/>
      <c r="D131" s="154"/>
      <c r="E131" s="60"/>
      <c r="F131" s="125">
        <f t="shared" si="20"/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si="21"/>
        <v>0</v>
      </c>
      <c r="T131" s="170"/>
      <c r="U131" s="80"/>
      <c r="V131" s="167"/>
      <c r="W131" s="168"/>
      <c r="X131" s="168"/>
      <c r="Y131" s="168"/>
      <c r="Z131" s="168"/>
      <c r="AA131" s="168"/>
      <c r="AB131" s="93"/>
      <c r="AC131" s="174">
        <f t="shared" si="22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si="23"/>
        <v>0</v>
      </c>
      <c r="AT131" s="174">
        <f t="shared" si="24"/>
        <v>0</v>
      </c>
      <c r="AU131" s="174">
        <f t="shared" si="25"/>
        <v>0</v>
      </c>
      <c r="AV131" s="99"/>
      <c r="AW131" s="106"/>
      <c r="AX131" s="106"/>
      <c r="AY131" s="106"/>
      <c r="AZ131" s="106"/>
      <c r="BA131" s="174">
        <f t="shared" si="26"/>
        <v>0</v>
      </c>
      <c r="BB131" s="178"/>
      <c r="BC131" s="180"/>
      <c r="BD131" s="163" t="str">
        <f t="shared" si="27"/>
        <v>正确</v>
      </c>
    </row>
    <row r="132" s="6" customFormat="1" ht="33" customHeight="1" spans="1:56">
      <c r="A132" s="59">
        <f t="shared" ref="A132:A163" si="28">ROW()-4</f>
        <v>128</v>
      </c>
      <c r="B132" s="350"/>
      <c r="C132" s="47"/>
      <c r="D132" s="154"/>
      <c r="E132" s="60"/>
      <c r="F132" s="125">
        <f t="shared" ref="F132:F163" si="29">IF($C$2-D132+1&lt;$E$2,$C$2-D132+1,$E$2)</f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ref="S132:S163" si="30">P132+Q132-R132</f>
        <v>0</v>
      </c>
      <c r="T132" s="170"/>
      <c r="U132" s="80"/>
      <c r="V132" s="167"/>
      <c r="W132" s="168"/>
      <c r="X132" s="168"/>
      <c r="Y132" s="168"/>
      <c r="Z132" s="168"/>
      <c r="AA132" s="168"/>
      <c r="AB132" s="93"/>
      <c r="AC132" s="174">
        <f t="shared" ref="AC132:AC163" si="31">IF(G132="是",30,0)</f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ref="AS132:AS163" si="32">IFERROR(U132/$E$2*2*H132+I132*2,0)</f>
        <v>0</v>
      </c>
      <c r="AT132" s="174">
        <f t="shared" ref="AT132:AT163" si="33">IFERROR(U132/$E$2*(J132+K132*0.2+L132+M132*0.5),0)</f>
        <v>0</v>
      </c>
      <c r="AU132" s="174">
        <f t="shared" ref="AU132:AU163" si="34">ROUND(SUM(V132:AP132)-SUM(AQ132:AT132),2)</f>
        <v>0</v>
      </c>
      <c r="AV132" s="99"/>
      <c r="AW132" s="106"/>
      <c r="AX132" s="106"/>
      <c r="AY132" s="106"/>
      <c r="AZ132" s="106"/>
      <c r="BA132" s="174">
        <f t="shared" ref="BA132:BA163" si="35">ROUND(AU132-SUM(AV132:AZ132),2)</f>
        <v>0</v>
      </c>
      <c r="BB132" s="178"/>
      <c r="BC132" s="180"/>
      <c r="BD132" s="163" t="str">
        <f t="shared" ref="BD132:BD163" si="36">IF(U132-SUM(V132:AB132)=0,"正确","错误")</f>
        <v>正确</v>
      </c>
    </row>
    <row r="133" s="6" customFormat="1" ht="33" customHeight="1" spans="1:56">
      <c r="A133" s="59">
        <f t="shared" si="28"/>
        <v>129</v>
      </c>
      <c r="B133" s="350"/>
      <c r="C133" s="47"/>
      <c r="D133" s="154"/>
      <c r="E133" s="60"/>
      <c r="F133" s="125">
        <f t="shared" si="29"/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si="30"/>
        <v>0</v>
      </c>
      <c r="T133" s="170"/>
      <c r="U133" s="80"/>
      <c r="V133" s="167"/>
      <c r="W133" s="168"/>
      <c r="X133" s="168"/>
      <c r="Y133" s="168"/>
      <c r="Z133" s="168"/>
      <c r="AA133" s="168"/>
      <c r="AB133" s="93"/>
      <c r="AC133" s="174">
        <f t="shared" si="31"/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si="32"/>
        <v>0</v>
      </c>
      <c r="AT133" s="174">
        <f t="shared" si="33"/>
        <v>0</v>
      </c>
      <c r="AU133" s="174">
        <f t="shared" si="34"/>
        <v>0</v>
      </c>
      <c r="AV133" s="99"/>
      <c r="AW133" s="106"/>
      <c r="AX133" s="106"/>
      <c r="AY133" s="106"/>
      <c r="AZ133" s="106"/>
      <c r="BA133" s="174">
        <f t="shared" si="35"/>
        <v>0</v>
      </c>
      <c r="BB133" s="178"/>
      <c r="BC133" s="180"/>
      <c r="BD133" s="163" t="str">
        <f t="shared" si="36"/>
        <v>正确</v>
      </c>
    </row>
    <row r="134" s="6" customFormat="1" ht="33" customHeight="1" spans="1:56">
      <c r="A134" s="59">
        <f t="shared" si="28"/>
        <v>130</v>
      </c>
      <c r="B134" s="350"/>
      <c r="C134" s="47"/>
      <c r="D134" s="154"/>
      <c r="E134" s="60"/>
      <c r="F134" s="125">
        <f t="shared" si="29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30"/>
        <v>0</v>
      </c>
      <c r="T134" s="170"/>
      <c r="U134" s="80"/>
      <c r="V134" s="167"/>
      <c r="W134" s="168"/>
      <c r="X134" s="168"/>
      <c r="Y134" s="168"/>
      <c r="Z134" s="168"/>
      <c r="AA134" s="168"/>
      <c r="AB134" s="93"/>
      <c r="AC134" s="174">
        <f t="shared" si="31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32"/>
        <v>0</v>
      </c>
      <c r="AT134" s="174">
        <f t="shared" si="33"/>
        <v>0</v>
      </c>
      <c r="AU134" s="174">
        <f t="shared" si="34"/>
        <v>0</v>
      </c>
      <c r="AV134" s="99"/>
      <c r="AW134" s="106"/>
      <c r="AX134" s="106"/>
      <c r="AY134" s="106"/>
      <c r="AZ134" s="106"/>
      <c r="BA134" s="174">
        <f t="shared" si="35"/>
        <v>0</v>
      </c>
      <c r="BB134" s="178"/>
      <c r="BC134" s="180"/>
      <c r="BD134" s="163" t="str">
        <f t="shared" si="36"/>
        <v>正确</v>
      </c>
    </row>
    <row r="135" s="6" customFormat="1" ht="33" customHeight="1" spans="1:56">
      <c r="A135" s="59">
        <f t="shared" si="28"/>
        <v>131</v>
      </c>
      <c r="B135" s="350"/>
      <c r="C135" s="47"/>
      <c r="D135" s="154"/>
      <c r="E135" s="60"/>
      <c r="F135" s="125">
        <f t="shared" si="29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30"/>
        <v>0</v>
      </c>
      <c r="T135" s="170"/>
      <c r="U135" s="80"/>
      <c r="V135" s="167"/>
      <c r="W135" s="168"/>
      <c r="X135" s="168"/>
      <c r="Y135" s="168"/>
      <c r="Z135" s="168"/>
      <c r="AA135" s="168"/>
      <c r="AB135" s="93"/>
      <c r="AC135" s="174">
        <f t="shared" si="31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32"/>
        <v>0</v>
      </c>
      <c r="AT135" s="174">
        <f t="shared" si="33"/>
        <v>0</v>
      </c>
      <c r="AU135" s="174">
        <f t="shared" si="34"/>
        <v>0</v>
      </c>
      <c r="AV135" s="99"/>
      <c r="AW135" s="106"/>
      <c r="AX135" s="106"/>
      <c r="AY135" s="106"/>
      <c r="AZ135" s="106"/>
      <c r="BA135" s="174">
        <f t="shared" si="35"/>
        <v>0</v>
      </c>
      <c r="BB135" s="178"/>
      <c r="BC135" s="180"/>
      <c r="BD135" s="163" t="str">
        <f t="shared" si="36"/>
        <v>正确</v>
      </c>
    </row>
    <row r="136" s="6" customFormat="1" ht="33" customHeight="1" spans="1:56">
      <c r="A136" s="59">
        <f t="shared" si="28"/>
        <v>132</v>
      </c>
      <c r="B136" s="350"/>
      <c r="C136" s="47"/>
      <c r="D136" s="154"/>
      <c r="E136" s="60"/>
      <c r="F136" s="125">
        <f t="shared" si="29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30"/>
        <v>0</v>
      </c>
      <c r="T136" s="170"/>
      <c r="U136" s="80"/>
      <c r="V136" s="167"/>
      <c r="W136" s="168"/>
      <c r="X136" s="168"/>
      <c r="Y136" s="168"/>
      <c r="Z136" s="168"/>
      <c r="AA136" s="168"/>
      <c r="AB136" s="93"/>
      <c r="AC136" s="174">
        <f t="shared" si="31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32"/>
        <v>0</v>
      </c>
      <c r="AT136" s="174">
        <f t="shared" si="33"/>
        <v>0</v>
      </c>
      <c r="AU136" s="174">
        <f t="shared" si="34"/>
        <v>0</v>
      </c>
      <c r="AV136" s="99"/>
      <c r="AW136" s="106"/>
      <c r="AX136" s="106"/>
      <c r="AY136" s="106"/>
      <c r="AZ136" s="106"/>
      <c r="BA136" s="174">
        <f t="shared" si="35"/>
        <v>0</v>
      </c>
      <c r="BB136" s="178"/>
      <c r="BC136" s="180"/>
      <c r="BD136" s="163" t="str">
        <f t="shared" si="36"/>
        <v>正确</v>
      </c>
    </row>
    <row r="137" s="6" customFormat="1" ht="33" customHeight="1" spans="1:56">
      <c r="A137" s="59">
        <f t="shared" si="28"/>
        <v>133</v>
      </c>
      <c r="B137" s="350"/>
      <c r="C137" s="47"/>
      <c r="D137" s="154"/>
      <c r="E137" s="60"/>
      <c r="F137" s="125">
        <f t="shared" si="29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30"/>
        <v>0</v>
      </c>
      <c r="T137" s="170"/>
      <c r="U137" s="80"/>
      <c r="V137" s="167"/>
      <c r="W137" s="168"/>
      <c r="X137" s="168"/>
      <c r="Y137" s="168"/>
      <c r="Z137" s="168"/>
      <c r="AA137" s="168"/>
      <c r="AB137" s="93"/>
      <c r="AC137" s="174">
        <f t="shared" si="31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32"/>
        <v>0</v>
      </c>
      <c r="AT137" s="174">
        <f t="shared" si="33"/>
        <v>0</v>
      </c>
      <c r="AU137" s="174">
        <f t="shared" si="34"/>
        <v>0</v>
      </c>
      <c r="AV137" s="99"/>
      <c r="AW137" s="106"/>
      <c r="AX137" s="106"/>
      <c r="AY137" s="106"/>
      <c r="AZ137" s="106"/>
      <c r="BA137" s="174">
        <f t="shared" si="35"/>
        <v>0</v>
      </c>
      <c r="BB137" s="178"/>
      <c r="BC137" s="180"/>
      <c r="BD137" s="163" t="str">
        <f t="shared" si="36"/>
        <v>正确</v>
      </c>
    </row>
    <row r="138" s="6" customFormat="1" ht="33" customHeight="1" spans="1:56">
      <c r="A138" s="59">
        <f t="shared" si="28"/>
        <v>134</v>
      </c>
      <c r="B138" s="350"/>
      <c r="C138" s="47"/>
      <c r="D138" s="154"/>
      <c r="E138" s="60"/>
      <c r="F138" s="125">
        <f t="shared" si="29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30"/>
        <v>0</v>
      </c>
      <c r="T138" s="170"/>
      <c r="U138" s="80"/>
      <c r="V138" s="167"/>
      <c r="W138" s="168"/>
      <c r="X138" s="168"/>
      <c r="Y138" s="168"/>
      <c r="Z138" s="168"/>
      <c r="AA138" s="168"/>
      <c r="AB138" s="93"/>
      <c r="AC138" s="174">
        <f t="shared" si="31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175">
        <f t="shared" si="32"/>
        <v>0</v>
      </c>
      <c r="AT138" s="174">
        <f t="shared" si="33"/>
        <v>0</v>
      </c>
      <c r="AU138" s="174">
        <f t="shared" si="34"/>
        <v>0</v>
      </c>
      <c r="AV138" s="99"/>
      <c r="AW138" s="106"/>
      <c r="AX138" s="106"/>
      <c r="AY138" s="106"/>
      <c r="AZ138" s="106"/>
      <c r="BA138" s="174">
        <f t="shared" si="35"/>
        <v>0</v>
      </c>
      <c r="BB138" s="178"/>
      <c r="BC138" s="180"/>
      <c r="BD138" s="163" t="str">
        <f t="shared" si="36"/>
        <v>正确</v>
      </c>
    </row>
    <row r="139" s="6" customFormat="1" ht="33" customHeight="1" spans="1:56">
      <c r="A139" s="59">
        <f t="shared" si="28"/>
        <v>135</v>
      </c>
      <c r="B139" s="350"/>
      <c r="C139" s="47"/>
      <c r="D139" s="154"/>
      <c r="E139" s="60"/>
      <c r="F139" s="125">
        <f t="shared" si="29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30"/>
        <v>0</v>
      </c>
      <c r="T139" s="170"/>
      <c r="U139" s="80"/>
      <c r="V139" s="167"/>
      <c r="W139" s="168"/>
      <c r="X139" s="168"/>
      <c r="Y139" s="168"/>
      <c r="Z139" s="168"/>
      <c r="AA139" s="168"/>
      <c r="AB139" s="93"/>
      <c r="AC139" s="174">
        <f t="shared" si="31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175">
        <f t="shared" si="32"/>
        <v>0</v>
      </c>
      <c r="AT139" s="174">
        <f t="shared" si="33"/>
        <v>0</v>
      </c>
      <c r="AU139" s="174">
        <f t="shared" si="34"/>
        <v>0</v>
      </c>
      <c r="AV139" s="99"/>
      <c r="AW139" s="106"/>
      <c r="AX139" s="106"/>
      <c r="AY139" s="106"/>
      <c r="AZ139" s="106"/>
      <c r="BA139" s="174">
        <f t="shared" si="35"/>
        <v>0</v>
      </c>
      <c r="BB139" s="178"/>
      <c r="BC139" s="180"/>
      <c r="BD139" s="163" t="str">
        <f t="shared" si="36"/>
        <v>正确</v>
      </c>
    </row>
    <row r="140" s="6" customFormat="1" ht="33" customHeight="1" spans="1:56">
      <c r="A140" s="59">
        <f t="shared" si="28"/>
        <v>136</v>
      </c>
      <c r="B140" s="350"/>
      <c r="C140" s="47"/>
      <c r="D140" s="154"/>
      <c r="E140" s="60"/>
      <c r="F140" s="125">
        <f t="shared" si="29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30"/>
        <v>0</v>
      </c>
      <c r="T140" s="170"/>
      <c r="U140" s="80"/>
      <c r="V140" s="167"/>
      <c r="W140" s="168"/>
      <c r="X140" s="168"/>
      <c r="Y140" s="168"/>
      <c r="Z140" s="168"/>
      <c r="AA140" s="168"/>
      <c r="AB140" s="93"/>
      <c r="AC140" s="174">
        <f t="shared" si="31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32"/>
        <v>0</v>
      </c>
      <c r="AT140" s="174">
        <f t="shared" si="33"/>
        <v>0</v>
      </c>
      <c r="AU140" s="174">
        <f t="shared" si="34"/>
        <v>0</v>
      </c>
      <c r="AV140" s="99"/>
      <c r="AW140" s="106"/>
      <c r="AX140" s="106"/>
      <c r="AY140" s="106"/>
      <c r="AZ140" s="106"/>
      <c r="BA140" s="174">
        <f t="shared" si="35"/>
        <v>0</v>
      </c>
      <c r="BB140" s="178"/>
      <c r="BC140" s="180"/>
      <c r="BD140" s="163" t="str">
        <f t="shared" si="36"/>
        <v>正确</v>
      </c>
    </row>
    <row r="141" s="6" customFormat="1" ht="33" customHeight="1" spans="1:56">
      <c r="A141" s="59">
        <f t="shared" si="28"/>
        <v>137</v>
      </c>
      <c r="B141" s="350"/>
      <c r="C141" s="47"/>
      <c r="D141" s="154"/>
      <c r="E141" s="60"/>
      <c r="F141" s="125">
        <f t="shared" si="29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30"/>
        <v>0</v>
      </c>
      <c r="T141" s="170"/>
      <c r="U141" s="80"/>
      <c r="V141" s="167"/>
      <c r="W141" s="168"/>
      <c r="X141" s="168"/>
      <c r="Y141" s="168"/>
      <c r="Z141" s="168"/>
      <c r="AA141" s="168"/>
      <c r="AB141" s="93"/>
      <c r="AC141" s="174">
        <f t="shared" si="31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32"/>
        <v>0</v>
      </c>
      <c r="AT141" s="174">
        <f t="shared" si="33"/>
        <v>0</v>
      </c>
      <c r="AU141" s="174">
        <f t="shared" si="34"/>
        <v>0</v>
      </c>
      <c r="AV141" s="99"/>
      <c r="AW141" s="106"/>
      <c r="AX141" s="106"/>
      <c r="AY141" s="106"/>
      <c r="AZ141" s="106"/>
      <c r="BA141" s="174">
        <f t="shared" si="35"/>
        <v>0</v>
      </c>
      <c r="BB141" s="178"/>
      <c r="BC141" s="180"/>
      <c r="BD141" s="163" t="str">
        <f t="shared" si="36"/>
        <v>正确</v>
      </c>
    </row>
    <row r="142" s="6" customFormat="1" ht="33" customHeight="1" spans="1:56">
      <c r="A142" s="59">
        <f t="shared" si="28"/>
        <v>138</v>
      </c>
      <c r="B142" s="350"/>
      <c r="C142" s="47"/>
      <c r="D142" s="154"/>
      <c r="E142" s="60"/>
      <c r="F142" s="125">
        <f t="shared" si="29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30"/>
        <v>0</v>
      </c>
      <c r="T142" s="170"/>
      <c r="U142" s="80"/>
      <c r="V142" s="167"/>
      <c r="W142" s="168"/>
      <c r="X142" s="168"/>
      <c r="Y142" s="168"/>
      <c r="Z142" s="168"/>
      <c r="AA142" s="168"/>
      <c r="AB142" s="93"/>
      <c r="AC142" s="174">
        <f t="shared" si="31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32"/>
        <v>0</v>
      </c>
      <c r="AT142" s="174">
        <f t="shared" si="33"/>
        <v>0</v>
      </c>
      <c r="AU142" s="174">
        <f t="shared" si="34"/>
        <v>0</v>
      </c>
      <c r="AV142" s="99"/>
      <c r="AW142" s="106"/>
      <c r="AX142" s="106"/>
      <c r="AY142" s="106"/>
      <c r="AZ142" s="106"/>
      <c r="BA142" s="174">
        <f t="shared" si="35"/>
        <v>0</v>
      </c>
      <c r="BB142" s="178"/>
      <c r="BC142" s="180"/>
      <c r="BD142" s="163" t="str">
        <f t="shared" si="36"/>
        <v>正确</v>
      </c>
    </row>
    <row r="143" s="6" customFormat="1" ht="33" customHeight="1" spans="1:56">
      <c r="A143" s="59">
        <f t="shared" si="28"/>
        <v>139</v>
      </c>
      <c r="B143" s="350"/>
      <c r="C143" s="47"/>
      <c r="D143" s="154"/>
      <c r="E143" s="60"/>
      <c r="F143" s="125">
        <f t="shared" si="29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30"/>
        <v>0</v>
      </c>
      <c r="T143" s="170"/>
      <c r="U143" s="80"/>
      <c r="V143" s="167"/>
      <c r="W143" s="168"/>
      <c r="X143" s="168"/>
      <c r="Y143" s="168"/>
      <c r="Z143" s="168"/>
      <c r="AA143" s="168"/>
      <c r="AB143" s="93"/>
      <c r="AC143" s="174">
        <f t="shared" si="31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32"/>
        <v>0</v>
      </c>
      <c r="AT143" s="174">
        <f t="shared" si="33"/>
        <v>0</v>
      </c>
      <c r="AU143" s="174">
        <f t="shared" si="34"/>
        <v>0</v>
      </c>
      <c r="AV143" s="99"/>
      <c r="AW143" s="106"/>
      <c r="AX143" s="106"/>
      <c r="AY143" s="106"/>
      <c r="AZ143" s="106"/>
      <c r="BA143" s="174">
        <f t="shared" si="35"/>
        <v>0</v>
      </c>
      <c r="BB143" s="178"/>
      <c r="BC143" s="180"/>
      <c r="BD143" s="163" t="str">
        <f t="shared" si="36"/>
        <v>正确</v>
      </c>
    </row>
    <row r="144" s="6" customFormat="1" ht="33" customHeight="1" spans="1:56">
      <c r="A144" s="59">
        <f t="shared" si="28"/>
        <v>140</v>
      </c>
      <c r="B144" s="350"/>
      <c r="C144" s="47"/>
      <c r="D144" s="154"/>
      <c r="E144" s="60"/>
      <c r="F144" s="125">
        <f t="shared" si="29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30"/>
        <v>0</v>
      </c>
      <c r="T144" s="170"/>
      <c r="U144" s="80"/>
      <c r="V144" s="167"/>
      <c r="W144" s="168"/>
      <c r="X144" s="168"/>
      <c r="Y144" s="168"/>
      <c r="Z144" s="168"/>
      <c r="AA144" s="168"/>
      <c r="AB144" s="93"/>
      <c r="AC144" s="174">
        <f t="shared" si="31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32"/>
        <v>0</v>
      </c>
      <c r="AT144" s="174">
        <f t="shared" si="33"/>
        <v>0</v>
      </c>
      <c r="AU144" s="174">
        <f t="shared" si="34"/>
        <v>0</v>
      </c>
      <c r="AV144" s="99"/>
      <c r="AW144" s="106"/>
      <c r="AX144" s="106"/>
      <c r="AY144" s="106"/>
      <c r="AZ144" s="106"/>
      <c r="BA144" s="174">
        <f t="shared" si="35"/>
        <v>0</v>
      </c>
      <c r="BB144" s="178"/>
      <c r="BC144" s="180"/>
      <c r="BD144" s="163" t="str">
        <f t="shared" si="36"/>
        <v>正确</v>
      </c>
    </row>
    <row r="145" s="6" customFormat="1" ht="33" customHeight="1" spans="1:56">
      <c r="A145" s="59">
        <f t="shared" si="28"/>
        <v>141</v>
      </c>
      <c r="B145" s="350"/>
      <c r="C145" s="47"/>
      <c r="D145" s="154"/>
      <c r="E145" s="60"/>
      <c r="F145" s="125">
        <f t="shared" si="29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30"/>
        <v>0</v>
      </c>
      <c r="T145" s="170"/>
      <c r="U145" s="80"/>
      <c r="V145" s="167"/>
      <c r="W145" s="168"/>
      <c r="X145" s="168"/>
      <c r="Y145" s="168"/>
      <c r="Z145" s="168"/>
      <c r="AA145" s="168"/>
      <c r="AB145" s="93"/>
      <c r="AC145" s="174">
        <f t="shared" si="31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32"/>
        <v>0</v>
      </c>
      <c r="AT145" s="174">
        <f t="shared" si="33"/>
        <v>0</v>
      </c>
      <c r="AU145" s="174">
        <f t="shared" si="34"/>
        <v>0</v>
      </c>
      <c r="AV145" s="99"/>
      <c r="AW145" s="106"/>
      <c r="AX145" s="106"/>
      <c r="AY145" s="106"/>
      <c r="AZ145" s="106"/>
      <c r="BA145" s="174">
        <f t="shared" si="35"/>
        <v>0</v>
      </c>
      <c r="BB145" s="178"/>
      <c r="BC145" s="180"/>
      <c r="BD145" s="163" t="str">
        <f t="shared" si="36"/>
        <v>正确</v>
      </c>
    </row>
    <row r="146" s="6" customFormat="1" ht="33" customHeight="1" spans="1:56">
      <c r="A146" s="59">
        <f t="shared" si="28"/>
        <v>142</v>
      </c>
      <c r="B146" s="350"/>
      <c r="C146" s="47"/>
      <c r="D146" s="154"/>
      <c r="E146" s="60"/>
      <c r="F146" s="125">
        <f t="shared" si="29"/>
        <v>30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30"/>
        <v>0</v>
      </c>
      <c r="T146" s="170"/>
      <c r="U146" s="80"/>
      <c r="V146" s="167"/>
      <c r="W146" s="168"/>
      <c r="X146" s="168"/>
      <c r="Y146" s="168"/>
      <c r="Z146" s="168"/>
      <c r="AA146" s="168"/>
      <c r="AB146" s="93"/>
      <c r="AC146" s="174">
        <f t="shared" si="31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32"/>
        <v>0</v>
      </c>
      <c r="AT146" s="174">
        <f t="shared" si="33"/>
        <v>0</v>
      </c>
      <c r="AU146" s="174">
        <f t="shared" si="34"/>
        <v>0</v>
      </c>
      <c r="AV146" s="99"/>
      <c r="AW146" s="106"/>
      <c r="AX146" s="106"/>
      <c r="AY146" s="106"/>
      <c r="AZ146" s="106"/>
      <c r="BA146" s="174">
        <f t="shared" si="35"/>
        <v>0</v>
      </c>
      <c r="BB146" s="178"/>
      <c r="BC146" s="180"/>
      <c r="BD146" s="163" t="str">
        <f t="shared" si="36"/>
        <v>正确</v>
      </c>
    </row>
    <row r="147" s="6" customFormat="1" ht="33" customHeight="1" spans="1:56">
      <c r="A147" s="59">
        <f t="shared" si="28"/>
        <v>143</v>
      </c>
      <c r="B147" s="350"/>
      <c r="C147" s="47"/>
      <c r="D147" s="154"/>
      <c r="E147" s="60"/>
      <c r="F147" s="125">
        <f t="shared" si="29"/>
        <v>30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30"/>
        <v>0</v>
      </c>
      <c r="T147" s="170"/>
      <c r="U147" s="80"/>
      <c r="V147" s="167"/>
      <c r="W147" s="168"/>
      <c r="X147" s="168"/>
      <c r="Y147" s="168"/>
      <c r="Z147" s="168"/>
      <c r="AA147" s="168"/>
      <c r="AB147" s="93"/>
      <c r="AC147" s="174">
        <f t="shared" si="31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32"/>
        <v>0</v>
      </c>
      <c r="AT147" s="174">
        <f t="shared" si="33"/>
        <v>0</v>
      </c>
      <c r="AU147" s="174">
        <f t="shared" si="34"/>
        <v>0</v>
      </c>
      <c r="AV147" s="99"/>
      <c r="AW147" s="106"/>
      <c r="AX147" s="106"/>
      <c r="AY147" s="106"/>
      <c r="AZ147" s="106"/>
      <c r="BA147" s="174">
        <f t="shared" si="35"/>
        <v>0</v>
      </c>
      <c r="BB147" s="178"/>
      <c r="BC147" s="180"/>
      <c r="BD147" s="163" t="str">
        <f t="shared" si="36"/>
        <v>正确</v>
      </c>
    </row>
    <row r="148" s="6" customFormat="1" ht="33" customHeight="1" spans="1:56">
      <c r="A148" s="59">
        <f t="shared" si="28"/>
        <v>144</v>
      </c>
      <c r="B148" s="350"/>
      <c r="C148" s="47"/>
      <c r="D148" s="154"/>
      <c r="E148" s="60"/>
      <c r="F148" s="125">
        <f t="shared" si="29"/>
        <v>30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30"/>
        <v>0</v>
      </c>
      <c r="T148" s="170"/>
      <c r="U148" s="80"/>
      <c r="V148" s="167"/>
      <c r="W148" s="168"/>
      <c r="X148" s="168"/>
      <c r="Y148" s="168"/>
      <c r="Z148" s="168"/>
      <c r="AA148" s="168"/>
      <c r="AB148" s="93"/>
      <c r="AC148" s="174">
        <f t="shared" si="31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32"/>
        <v>0</v>
      </c>
      <c r="AT148" s="174">
        <f t="shared" si="33"/>
        <v>0</v>
      </c>
      <c r="AU148" s="174">
        <f t="shared" si="34"/>
        <v>0</v>
      </c>
      <c r="AV148" s="99"/>
      <c r="AW148" s="106"/>
      <c r="AX148" s="106"/>
      <c r="AY148" s="106"/>
      <c r="AZ148" s="106"/>
      <c r="BA148" s="174">
        <f t="shared" si="35"/>
        <v>0</v>
      </c>
      <c r="BB148" s="178"/>
      <c r="BC148" s="180"/>
      <c r="BD148" s="163" t="str">
        <f t="shared" si="36"/>
        <v>正确</v>
      </c>
    </row>
    <row r="149" s="6" customFormat="1" ht="33" customHeight="1" spans="1:56">
      <c r="A149" s="59">
        <f t="shared" si="28"/>
        <v>145</v>
      </c>
      <c r="B149" s="350"/>
      <c r="C149" s="47"/>
      <c r="D149" s="154"/>
      <c r="E149" s="60"/>
      <c r="F149" s="125">
        <f t="shared" si="29"/>
        <v>30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30"/>
        <v>0</v>
      </c>
      <c r="T149" s="170"/>
      <c r="U149" s="80"/>
      <c r="V149" s="167"/>
      <c r="W149" s="168"/>
      <c r="X149" s="168"/>
      <c r="Y149" s="168"/>
      <c r="Z149" s="168"/>
      <c r="AA149" s="168"/>
      <c r="AB149" s="93"/>
      <c r="AC149" s="174">
        <f t="shared" si="31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32"/>
        <v>0</v>
      </c>
      <c r="AT149" s="174">
        <f t="shared" si="33"/>
        <v>0</v>
      </c>
      <c r="AU149" s="174">
        <f t="shared" si="34"/>
        <v>0</v>
      </c>
      <c r="AV149" s="99"/>
      <c r="AW149" s="106"/>
      <c r="AX149" s="106"/>
      <c r="AY149" s="106"/>
      <c r="AZ149" s="106"/>
      <c r="BA149" s="174">
        <f t="shared" si="35"/>
        <v>0</v>
      </c>
      <c r="BB149" s="178"/>
      <c r="BC149" s="180"/>
      <c r="BD149" s="163" t="str">
        <f t="shared" si="36"/>
        <v>正确</v>
      </c>
    </row>
    <row r="150" s="6" customFormat="1" ht="33" customHeight="1" spans="1:56">
      <c r="A150" s="59">
        <f t="shared" si="28"/>
        <v>146</v>
      </c>
      <c r="B150" s="350"/>
      <c r="C150" s="47"/>
      <c r="D150" s="154"/>
      <c r="E150" s="60"/>
      <c r="F150" s="125">
        <f t="shared" si="29"/>
        <v>30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30"/>
        <v>0</v>
      </c>
      <c r="T150" s="170"/>
      <c r="U150" s="80"/>
      <c r="V150" s="167"/>
      <c r="W150" s="168"/>
      <c r="X150" s="168"/>
      <c r="Y150" s="168"/>
      <c r="Z150" s="168"/>
      <c r="AA150" s="168"/>
      <c r="AB150" s="93"/>
      <c r="AC150" s="174">
        <f t="shared" si="31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32"/>
        <v>0</v>
      </c>
      <c r="AT150" s="174">
        <f t="shared" si="33"/>
        <v>0</v>
      </c>
      <c r="AU150" s="174">
        <f t="shared" si="34"/>
        <v>0</v>
      </c>
      <c r="AV150" s="99"/>
      <c r="AW150" s="106"/>
      <c r="AX150" s="106"/>
      <c r="AY150" s="106"/>
      <c r="AZ150" s="106"/>
      <c r="BA150" s="174">
        <f t="shared" si="35"/>
        <v>0</v>
      </c>
      <c r="BB150" s="178"/>
      <c r="BC150" s="180"/>
      <c r="BD150" s="163" t="str">
        <f t="shared" si="36"/>
        <v>正确</v>
      </c>
    </row>
    <row r="151" s="6" customFormat="1" ht="33" customHeight="1" spans="1:56">
      <c r="A151" s="59">
        <f t="shared" si="28"/>
        <v>147</v>
      </c>
      <c r="B151" s="350"/>
      <c r="C151" s="47"/>
      <c r="D151" s="154"/>
      <c r="E151" s="60"/>
      <c r="F151" s="125">
        <f t="shared" si="29"/>
        <v>30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30"/>
        <v>0</v>
      </c>
      <c r="T151" s="170"/>
      <c r="U151" s="80"/>
      <c r="V151" s="167"/>
      <c r="W151" s="168"/>
      <c r="X151" s="168"/>
      <c r="Y151" s="168"/>
      <c r="Z151" s="168"/>
      <c r="AA151" s="168"/>
      <c r="AB151" s="93"/>
      <c r="AC151" s="174">
        <f t="shared" si="31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32"/>
        <v>0</v>
      </c>
      <c r="AT151" s="174">
        <f t="shared" si="33"/>
        <v>0</v>
      </c>
      <c r="AU151" s="174">
        <f t="shared" si="34"/>
        <v>0</v>
      </c>
      <c r="AV151" s="99"/>
      <c r="AW151" s="106"/>
      <c r="AX151" s="106"/>
      <c r="AY151" s="106"/>
      <c r="AZ151" s="106"/>
      <c r="BA151" s="174">
        <f t="shared" si="35"/>
        <v>0</v>
      </c>
      <c r="BB151" s="178"/>
      <c r="BC151" s="180"/>
      <c r="BD151" s="163" t="str">
        <f t="shared" si="36"/>
        <v>正确</v>
      </c>
    </row>
    <row r="152" s="6" customFormat="1" ht="33" customHeight="1" spans="1:56">
      <c r="A152" s="59">
        <f t="shared" si="28"/>
        <v>148</v>
      </c>
      <c r="B152" s="350"/>
      <c r="C152" s="47"/>
      <c r="D152" s="154"/>
      <c r="E152" s="60"/>
      <c r="F152" s="125">
        <f t="shared" si="29"/>
        <v>30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30"/>
        <v>0</v>
      </c>
      <c r="T152" s="170"/>
      <c r="U152" s="80"/>
      <c r="V152" s="167"/>
      <c r="W152" s="168"/>
      <c r="X152" s="168"/>
      <c r="Y152" s="168"/>
      <c r="Z152" s="168"/>
      <c r="AA152" s="168"/>
      <c r="AB152" s="93"/>
      <c r="AC152" s="174">
        <f t="shared" si="31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32"/>
        <v>0</v>
      </c>
      <c r="AT152" s="174">
        <f t="shared" si="33"/>
        <v>0</v>
      </c>
      <c r="AU152" s="174">
        <f t="shared" si="34"/>
        <v>0</v>
      </c>
      <c r="AV152" s="99"/>
      <c r="AW152" s="106"/>
      <c r="AX152" s="106"/>
      <c r="AY152" s="106"/>
      <c r="AZ152" s="106"/>
      <c r="BA152" s="174">
        <f t="shared" si="35"/>
        <v>0</v>
      </c>
      <c r="BB152" s="178"/>
      <c r="BC152" s="180"/>
      <c r="BD152" s="163" t="str">
        <f t="shared" si="36"/>
        <v>正确</v>
      </c>
    </row>
    <row r="153" s="6" customFormat="1" ht="33" customHeight="1" spans="1:56">
      <c r="A153" s="59">
        <f t="shared" si="28"/>
        <v>149</v>
      </c>
      <c r="B153" s="350"/>
      <c r="C153" s="47"/>
      <c r="D153" s="154"/>
      <c r="E153" s="60"/>
      <c r="F153" s="125">
        <f t="shared" si="29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30"/>
        <v>0</v>
      </c>
      <c r="T153" s="170"/>
      <c r="U153" s="80"/>
      <c r="V153" s="167"/>
      <c r="W153" s="168"/>
      <c r="X153" s="168"/>
      <c r="Y153" s="168"/>
      <c r="Z153" s="168"/>
      <c r="AA153" s="168"/>
      <c r="AB153" s="93"/>
      <c r="AC153" s="174">
        <f t="shared" si="31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32"/>
        <v>0</v>
      </c>
      <c r="AT153" s="174">
        <f t="shared" si="33"/>
        <v>0</v>
      </c>
      <c r="AU153" s="174">
        <f t="shared" si="34"/>
        <v>0</v>
      </c>
      <c r="AV153" s="99"/>
      <c r="AW153" s="106"/>
      <c r="AX153" s="106"/>
      <c r="AY153" s="106"/>
      <c r="AZ153" s="106"/>
      <c r="BA153" s="174">
        <f t="shared" si="35"/>
        <v>0</v>
      </c>
      <c r="BB153" s="178"/>
      <c r="BC153" s="180"/>
      <c r="BD153" s="163" t="str">
        <f t="shared" si="36"/>
        <v>正确</v>
      </c>
    </row>
    <row r="154" s="6" customFormat="1" ht="33" customHeight="1" spans="1:56">
      <c r="A154" s="59">
        <f t="shared" si="28"/>
        <v>150</v>
      </c>
      <c r="B154" s="350"/>
      <c r="C154" s="47"/>
      <c r="D154" s="154"/>
      <c r="E154" s="60"/>
      <c r="F154" s="125">
        <f t="shared" si="29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30"/>
        <v>0</v>
      </c>
      <c r="T154" s="170"/>
      <c r="U154" s="80"/>
      <c r="V154" s="167"/>
      <c r="W154" s="168"/>
      <c r="X154" s="168"/>
      <c r="Y154" s="168"/>
      <c r="Z154" s="168"/>
      <c r="AA154" s="168"/>
      <c r="AB154" s="93"/>
      <c r="AC154" s="174">
        <f t="shared" si="31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175">
        <f t="shared" si="32"/>
        <v>0</v>
      </c>
      <c r="AT154" s="174">
        <f t="shared" si="33"/>
        <v>0</v>
      </c>
      <c r="AU154" s="174">
        <f t="shared" si="34"/>
        <v>0</v>
      </c>
      <c r="AV154" s="99"/>
      <c r="AW154" s="106"/>
      <c r="AX154" s="106"/>
      <c r="AY154" s="106"/>
      <c r="AZ154" s="106"/>
      <c r="BA154" s="174">
        <f t="shared" si="35"/>
        <v>0</v>
      </c>
      <c r="BB154" s="178"/>
      <c r="BC154" s="180"/>
      <c r="BD154" s="163" t="str">
        <f t="shared" si="36"/>
        <v>正确</v>
      </c>
    </row>
    <row r="155" s="6" customFormat="1" ht="33" customHeight="1" spans="1:56">
      <c r="A155" s="59">
        <f t="shared" si="28"/>
        <v>151</v>
      </c>
      <c r="B155" s="350"/>
      <c r="C155" s="47"/>
      <c r="D155" s="154"/>
      <c r="E155" s="60"/>
      <c r="F155" s="125">
        <f t="shared" si="29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30"/>
        <v>0</v>
      </c>
      <c r="T155" s="170"/>
      <c r="U155" s="80"/>
      <c r="V155" s="167"/>
      <c r="W155" s="168"/>
      <c r="X155" s="168"/>
      <c r="Y155" s="168"/>
      <c r="Z155" s="168"/>
      <c r="AA155" s="168"/>
      <c r="AB155" s="93"/>
      <c r="AC155" s="174">
        <f t="shared" si="31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32"/>
        <v>0</v>
      </c>
      <c r="AT155" s="174">
        <f t="shared" si="33"/>
        <v>0</v>
      </c>
      <c r="AU155" s="174">
        <f t="shared" si="34"/>
        <v>0</v>
      </c>
      <c r="AV155" s="99"/>
      <c r="AW155" s="106"/>
      <c r="AX155" s="106"/>
      <c r="AY155" s="106"/>
      <c r="AZ155" s="106"/>
      <c r="BA155" s="174">
        <f t="shared" si="35"/>
        <v>0</v>
      </c>
      <c r="BB155" s="178"/>
      <c r="BC155" s="180"/>
      <c r="BD155" s="163" t="str">
        <f t="shared" si="36"/>
        <v>正确</v>
      </c>
    </row>
    <row r="156" s="6" customFormat="1" ht="33" customHeight="1" spans="1:56">
      <c r="A156" s="59">
        <f t="shared" si="28"/>
        <v>152</v>
      </c>
      <c r="B156" s="350"/>
      <c r="C156" s="47"/>
      <c r="D156" s="154"/>
      <c r="E156" s="60"/>
      <c r="F156" s="125">
        <f t="shared" si="29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30"/>
        <v>0</v>
      </c>
      <c r="T156" s="170"/>
      <c r="U156" s="80"/>
      <c r="V156" s="167"/>
      <c r="W156" s="168"/>
      <c r="X156" s="168"/>
      <c r="Y156" s="168"/>
      <c r="Z156" s="168"/>
      <c r="AA156" s="168"/>
      <c r="AB156" s="93"/>
      <c r="AC156" s="174">
        <f t="shared" si="31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32"/>
        <v>0</v>
      </c>
      <c r="AT156" s="174">
        <f t="shared" si="33"/>
        <v>0</v>
      </c>
      <c r="AU156" s="174">
        <f t="shared" si="34"/>
        <v>0</v>
      </c>
      <c r="AV156" s="99"/>
      <c r="AW156" s="106"/>
      <c r="AX156" s="106"/>
      <c r="AY156" s="106"/>
      <c r="AZ156" s="106"/>
      <c r="BA156" s="174">
        <f t="shared" si="35"/>
        <v>0</v>
      </c>
      <c r="BB156" s="178"/>
      <c r="BC156" s="180"/>
      <c r="BD156" s="163" t="str">
        <f t="shared" si="36"/>
        <v>正确</v>
      </c>
    </row>
    <row r="157" s="6" customFormat="1" ht="33" customHeight="1" spans="1:56">
      <c r="A157" s="59">
        <f t="shared" si="28"/>
        <v>153</v>
      </c>
      <c r="B157" s="350"/>
      <c r="C157" s="47"/>
      <c r="D157" s="154"/>
      <c r="E157" s="60"/>
      <c r="F157" s="125">
        <f t="shared" si="29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30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31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32"/>
        <v>0</v>
      </c>
      <c r="AT157" s="174">
        <f t="shared" si="33"/>
        <v>0</v>
      </c>
      <c r="AU157" s="174">
        <f t="shared" si="34"/>
        <v>0</v>
      </c>
      <c r="AV157" s="99"/>
      <c r="AW157" s="106"/>
      <c r="AX157" s="106"/>
      <c r="AY157" s="106"/>
      <c r="AZ157" s="106"/>
      <c r="BA157" s="174">
        <f t="shared" si="35"/>
        <v>0</v>
      </c>
      <c r="BB157" s="178"/>
      <c r="BC157" s="180"/>
      <c r="BD157" s="163" t="str">
        <f t="shared" si="36"/>
        <v>正确</v>
      </c>
    </row>
    <row r="158" s="6" customFormat="1" ht="33" customHeight="1" spans="1:56">
      <c r="A158" s="59">
        <f t="shared" si="28"/>
        <v>154</v>
      </c>
      <c r="B158" s="350"/>
      <c r="C158" s="47"/>
      <c r="D158" s="154"/>
      <c r="E158" s="60"/>
      <c r="F158" s="125">
        <f t="shared" si="29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30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31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32"/>
        <v>0</v>
      </c>
      <c r="AT158" s="174">
        <f t="shared" si="33"/>
        <v>0</v>
      </c>
      <c r="AU158" s="174">
        <f t="shared" si="34"/>
        <v>0</v>
      </c>
      <c r="AV158" s="99"/>
      <c r="AW158" s="106"/>
      <c r="AX158" s="106"/>
      <c r="AY158" s="106"/>
      <c r="AZ158" s="106"/>
      <c r="BA158" s="174">
        <f t="shared" si="35"/>
        <v>0</v>
      </c>
      <c r="BB158" s="178"/>
      <c r="BC158" s="180"/>
      <c r="BD158" s="163" t="str">
        <f t="shared" si="36"/>
        <v>正确</v>
      </c>
    </row>
    <row r="159" s="6" customFormat="1" ht="33" customHeight="1" spans="1:56">
      <c r="A159" s="59">
        <f t="shared" si="28"/>
        <v>155</v>
      </c>
      <c r="B159" s="350"/>
      <c r="C159" s="47"/>
      <c r="D159" s="154"/>
      <c r="E159" s="60"/>
      <c r="F159" s="125">
        <f t="shared" si="29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30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31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32"/>
        <v>0</v>
      </c>
      <c r="AT159" s="174">
        <f t="shared" si="33"/>
        <v>0</v>
      </c>
      <c r="AU159" s="174">
        <f t="shared" si="34"/>
        <v>0</v>
      </c>
      <c r="AV159" s="99"/>
      <c r="AW159" s="106"/>
      <c r="AX159" s="106"/>
      <c r="AY159" s="106"/>
      <c r="AZ159" s="106"/>
      <c r="BA159" s="174">
        <f t="shared" si="35"/>
        <v>0</v>
      </c>
      <c r="BB159" s="178"/>
      <c r="BC159" s="180"/>
      <c r="BD159" s="163" t="str">
        <f t="shared" si="36"/>
        <v>正确</v>
      </c>
    </row>
    <row r="160" s="6" customFormat="1" ht="33" customHeight="1" spans="1:56">
      <c r="A160" s="59">
        <f t="shared" si="28"/>
        <v>156</v>
      </c>
      <c r="B160" s="350"/>
      <c r="C160" s="47"/>
      <c r="D160" s="154"/>
      <c r="E160" s="60"/>
      <c r="F160" s="125">
        <f t="shared" si="29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30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31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32"/>
        <v>0</v>
      </c>
      <c r="AT160" s="174">
        <f t="shared" si="33"/>
        <v>0</v>
      </c>
      <c r="AU160" s="174">
        <f t="shared" si="34"/>
        <v>0</v>
      </c>
      <c r="AV160" s="99"/>
      <c r="AW160" s="106"/>
      <c r="AX160" s="106"/>
      <c r="AY160" s="106"/>
      <c r="AZ160" s="106"/>
      <c r="BA160" s="174">
        <f t="shared" si="35"/>
        <v>0</v>
      </c>
      <c r="BB160" s="178"/>
      <c r="BC160" s="180"/>
      <c r="BD160" s="163" t="str">
        <f t="shared" si="36"/>
        <v>正确</v>
      </c>
    </row>
    <row r="161" s="6" customFormat="1" ht="33" customHeight="1" spans="1:56">
      <c r="A161" s="59">
        <f t="shared" si="28"/>
        <v>157</v>
      </c>
      <c r="B161" s="350"/>
      <c r="C161" s="47"/>
      <c r="D161" s="154"/>
      <c r="E161" s="60"/>
      <c r="F161" s="125">
        <f t="shared" si="29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30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31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32"/>
        <v>0</v>
      </c>
      <c r="AT161" s="174">
        <f t="shared" si="33"/>
        <v>0</v>
      </c>
      <c r="AU161" s="174">
        <f t="shared" si="34"/>
        <v>0</v>
      </c>
      <c r="AV161" s="99"/>
      <c r="AW161" s="106"/>
      <c r="AX161" s="106"/>
      <c r="AY161" s="106"/>
      <c r="AZ161" s="106"/>
      <c r="BA161" s="174">
        <f t="shared" si="35"/>
        <v>0</v>
      </c>
      <c r="BB161" s="178"/>
      <c r="BC161" s="180"/>
      <c r="BD161" s="163" t="str">
        <f t="shared" si="36"/>
        <v>正确</v>
      </c>
    </row>
    <row r="162" s="6" customFormat="1" ht="33" customHeight="1" spans="1:56">
      <c r="A162" s="59">
        <f t="shared" si="28"/>
        <v>158</v>
      </c>
      <c r="B162" s="350"/>
      <c r="C162" s="47"/>
      <c r="D162" s="154"/>
      <c r="E162" s="60"/>
      <c r="F162" s="125">
        <f t="shared" si="29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30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31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32"/>
        <v>0</v>
      </c>
      <c r="AT162" s="174">
        <f t="shared" si="33"/>
        <v>0</v>
      </c>
      <c r="AU162" s="174">
        <f t="shared" si="34"/>
        <v>0</v>
      </c>
      <c r="AV162" s="99"/>
      <c r="AW162" s="106"/>
      <c r="AX162" s="106"/>
      <c r="AY162" s="106"/>
      <c r="AZ162" s="106"/>
      <c r="BA162" s="174">
        <f t="shared" si="35"/>
        <v>0</v>
      </c>
      <c r="BB162" s="178"/>
      <c r="BC162" s="180"/>
      <c r="BD162" s="163" t="str">
        <f t="shared" si="36"/>
        <v>正确</v>
      </c>
    </row>
    <row r="163" s="6" customFormat="1" ht="33" customHeight="1" spans="1:56">
      <c r="A163" s="59">
        <f t="shared" si="28"/>
        <v>159</v>
      </c>
      <c r="B163" s="350"/>
      <c r="C163" s="47"/>
      <c r="D163" s="154"/>
      <c r="E163" s="60"/>
      <c r="F163" s="125">
        <f t="shared" si="29"/>
        <v>30</v>
      </c>
      <c r="G163" s="57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64">
        <f t="shared" si="30"/>
        <v>0</v>
      </c>
      <c r="T163" s="170"/>
      <c r="U163" s="80"/>
      <c r="V163" s="167"/>
      <c r="W163" s="168"/>
      <c r="X163" s="168"/>
      <c r="Y163" s="168"/>
      <c r="Z163" s="168"/>
      <c r="AA163" s="168"/>
      <c r="AB163" s="93"/>
      <c r="AC163" s="174">
        <f t="shared" si="31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175">
        <f t="shared" si="32"/>
        <v>0</v>
      </c>
      <c r="AT163" s="174">
        <f t="shared" si="33"/>
        <v>0</v>
      </c>
      <c r="AU163" s="174">
        <f t="shared" si="34"/>
        <v>0</v>
      </c>
      <c r="AV163" s="99"/>
      <c r="AW163" s="106"/>
      <c r="AX163" s="106"/>
      <c r="AY163" s="106"/>
      <c r="AZ163" s="106"/>
      <c r="BA163" s="174">
        <f t="shared" si="35"/>
        <v>0</v>
      </c>
      <c r="BB163" s="178"/>
      <c r="BC163" s="180"/>
      <c r="BD163" s="163" t="str">
        <f t="shared" si="36"/>
        <v>正确</v>
      </c>
    </row>
  </sheetData>
  <sheetProtection algorithmName="SHA-512" hashValue="0HqljR9b3Rv7MW5N9o/WyroY/CRoYfXqOchaqlqchyicOUPF8TfaVjMT9cGmCGdRPb7baIFSCpwNpHgsD0iYaw==" saltValue="xFCRiHEAX92HMtCRY0/gGg==" spinCount="100000" sheet="1" objects="1"/>
  <mergeCells count="2">
    <mergeCell ref="A1:BB1"/>
    <mergeCell ref="A4:E4"/>
  </mergeCells>
  <conditionalFormatting sqref="B5">
    <cfRule type="duplicateValues" dxfId="0" priority="4"/>
  </conditionalFormatting>
  <conditionalFormatting sqref="B11">
    <cfRule type="duplicateValues" dxfId="0" priority="6"/>
  </conditionalFormatting>
  <conditionalFormatting sqref="C11">
    <cfRule type="duplicateValues" dxfId="0" priority="5"/>
  </conditionalFormatting>
  <conditionalFormatting sqref="B12:B163">
    <cfRule type="duplicateValues" dxfId="0" priority="8"/>
  </conditionalFormatting>
  <conditionalFormatting sqref="C12:C163">
    <cfRule type="duplicateValues" dxfId="0" priority="7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80" zoomScaleNormal="80" workbookViewId="0">
      <pane xSplit="6" ySplit="4" topLeftCell="AR5" activePane="bottomRight" state="frozen"/>
      <selection/>
      <selection pane="topRight"/>
      <selection pane="bottomLeft"/>
      <selection pane="bottomRight" activeCell="BC70" sqref="BC70"/>
    </sheetView>
  </sheetViews>
  <sheetFormatPr defaultColWidth="12.7583333333333" defaultRowHeight="17.25"/>
  <cols>
    <col min="1" max="1" width="8.5" style="5" customWidth="1"/>
    <col min="2" max="2" width="16.5" style="257" customWidth="1"/>
    <col min="3" max="3" width="11.5" style="6" customWidth="1"/>
    <col min="4" max="4" width="11.125" style="110" customWidth="1"/>
    <col min="5" max="5" width="9.875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75" style="6" customWidth="1"/>
    <col min="10" max="10" width="11.875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75" style="6" customWidth="1"/>
    <col min="15" max="15" width="8.75833333333333" style="6" customWidth="1"/>
    <col min="16" max="16" width="7.875" style="6" customWidth="1"/>
    <col min="17" max="17" width="8.375" style="6" customWidth="1"/>
    <col min="18" max="18" width="7.875" style="6" customWidth="1"/>
    <col min="19" max="19" width="8.5" style="6" customWidth="1"/>
    <col min="20" max="20" width="36" style="112" customWidth="1"/>
    <col min="21" max="21" width="13.5" style="113" customWidth="1"/>
    <col min="22" max="28" width="10.125" style="6" customWidth="1"/>
    <col min="29" max="29" width="10.125" style="114" customWidth="1"/>
    <col min="30" max="32" width="10" style="6" customWidth="1"/>
    <col min="33" max="33" width="10.125" style="6" customWidth="1"/>
    <col min="34" max="34" width="11.375" style="6" customWidth="1"/>
    <col min="35" max="35" width="14.5" style="6" customWidth="1"/>
    <col min="36" max="36" width="15" style="6" customWidth="1"/>
    <col min="37" max="37" width="10" style="6" customWidth="1"/>
    <col min="38" max="38" width="9.625" style="6" customWidth="1"/>
    <col min="39" max="39" width="8.875" style="6" customWidth="1"/>
    <col min="40" max="40" width="9.5" style="6" customWidth="1"/>
    <col min="41" max="41" width="9.125" style="6" customWidth="1"/>
    <col min="42" max="42" width="12.125" style="6" customWidth="1"/>
    <col min="43" max="43" width="16" style="6" customWidth="1"/>
    <col min="44" max="44" width="20.2583333333333" style="6" customWidth="1"/>
    <col min="45" max="45" width="13.875" style="6" customWidth="1"/>
    <col min="46" max="46" width="14" style="6" customWidth="1"/>
    <col min="47" max="47" width="16.375" style="6" customWidth="1"/>
    <col min="48" max="48" width="10.375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2916666666667" style="6" customWidth="1"/>
    <col min="57" max="62" width="12.7583333333333" style="116" customWidth="1"/>
    <col min="63" max="16383" width="12.7583333333333" style="116" hidden="1" customWidth="1"/>
    <col min="16384" max="16384" width="12.7583333333333" style="116"/>
  </cols>
  <sheetData>
    <row r="1" s="6" customFormat="1" ht="38" customHeight="1" spans="1:56">
      <c r="A1" s="13" t="s">
        <v>288</v>
      </c>
      <c r="B1" s="324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160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325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326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327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 t="shared" ref="V4:BA4" si="0">SUBTOTAL(9,V5:V164)</f>
        <v>56283.3333333333</v>
      </c>
      <c r="W4" s="163">
        <f t="shared" si="0"/>
        <v>16200</v>
      </c>
      <c r="X4" s="163">
        <f t="shared" si="0"/>
        <v>12800</v>
      </c>
      <c r="Y4" s="163">
        <f t="shared" si="0"/>
        <v>12200</v>
      </c>
      <c r="Z4" s="163">
        <f t="shared" si="0"/>
        <v>8200</v>
      </c>
      <c r="AA4" s="163">
        <f t="shared" si="0"/>
        <v>8800</v>
      </c>
      <c r="AB4" s="163">
        <f t="shared" si="0"/>
        <v>9500</v>
      </c>
      <c r="AC4" s="163">
        <f t="shared" si="0"/>
        <v>0</v>
      </c>
      <c r="AD4" s="163">
        <f t="shared" si="0"/>
        <v>0</v>
      </c>
      <c r="AE4" s="163">
        <f t="shared" si="0"/>
        <v>0</v>
      </c>
      <c r="AF4" s="163">
        <f t="shared" si="0"/>
        <v>0</v>
      </c>
      <c r="AG4" s="163">
        <f t="shared" si="0"/>
        <v>0</v>
      </c>
      <c r="AH4" s="163">
        <f t="shared" si="0"/>
        <v>0</v>
      </c>
      <c r="AI4" s="163">
        <f t="shared" si="0"/>
        <v>3429.99</v>
      </c>
      <c r="AJ4" s="163">
        <f t="shared" si="0"/>
        <v>0</v>
      </c>
      <c r="AK4" s="163">
        <f t="shared" si="0"/>
        <v>0</v>
      </c>
      <c r="AL4" s="163">
        <f t="shared" si="0"/>
        <v>0</v>
      </c>
      <c r="AM4" s="163">
        <f t="shared" si="0"/>
        <v>0</v>
      </c>
      <c r="AN4" s="163">
        <f t="shared" si="0"/>
        <v>1200</v>
      </c>
      <c r="AO4" s="163">
        <f t="shared" si="0"/>
        <v>0</v>
      </c>
      <c r="AP4" s="163">
        <f t="shared" si="0"/>
        <v>0</v>
      </c>
      <c r="AQ4" s="163">
        <f t="shared" si="0"/>
        <v>0</v>
      </c>
      <c r="AR4" s="163">
        <f t="shared" si="0"/>
        <v>0</v>
      </c>
      <c r="AS4" s="163">
        <f t="shared" si="0"/>
        <v>0</v>
      </c>
      <c r="AT4" s="163">
        <f t="shared" si="0"/>
        <v>873.333333333334</v>
      </c>
      <c r="AU4" s="163">
        <f t="shared" si="0"/>
        <v>127739.98</v>
      </c>
      <c r="AV4" s="163">
        <f t="shared" si="0"/>
        <v>0</v>
      </c>
      <c r="AW4" s="163">
        <f t="shared" si="0"/>
        <v>0</v>
      </c>
      <c r="AX4" s="163">
        <f t="shared" si="0"/>
        <v>0</v>
      </c>
      <c r="AY4" s="163">
        <f t="shared" si="0"/>
        <v>0</v>
      </c>
      <c r="AZ4" s="163">
        <f t="shared" si="0"/>
        <v>0</v>
      </c>
      <c r="BA4" s="163">
        <f t="shared" si="0"/>
        <v>127739.98</v>
      </c>
      <c r="BB4" s="163"/>
      <c r="BC4" s="177"/>
      <c r="BD4" s="163"/>
    </row>
    <row r="5" s="6" customFormat="1" ht="31" customHeight="1" spans="1:56">
      <c r="A5" s="186">
        <f t="shared" ref="A5:A68" si="1">ROW()-4</f>
        <v>1</v>
      </c>
      <c r="B5" s="328" t="s">
        <v>289</v>
      </c>
      <c r="C5" s="266" t="s">
        <v>290</v>
      </c>
      <c r="D5" s="329">
        <v>45597</v>
      </c>
      <c r="E5" s="268" t="s">
        <v>74</v>
      </c>
      <c r="F5" s="191">
        <f t="shared" ref="F5:F68" si="2">IF($C$2-D5+1&lt;$E$2,$C$2-D5+1,$E$2)</f>
        <v>30</v>
      </c>
      <c r="G5" s="192" t="s">
        <v>75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64">
        <f t="shared" ref="S5:S68" si="3">P5+Q5-R5</f>
        <v>0</v>
      </c>
      <c r="T5" s="170"/>
      <c r="U5" s="339">
        <v>4500</v>
      </c>
      <c r="V5" s="340">
        <v>1400</v>
      </c>
      <c r="W5" s="340">
        <v>1000</v>
      </c>
      <c r="X5" s="340">
        <v>500</v>
      </c>
      <c r="Y5" s="340">
        <v>500</v>
      </c>
      <c r="Z5" s="340">
        <v>500</v>
      </c>
      <c r="AA5" s="340">
        <v>100</v>
      </c>
      <c r="AB5" s="340">
        <v>500</v>
      </c>
      <c r="AC5" s="174">
        <f t="shared" ref="AC5:AC68" si="4">IF(G5="是",30,0)</f>
        <v>0</v>
      </c>
      <c r="AD5" s="93"/>
      <c r="AE5" s="93"/>
      <c r="AF5" s="93"/>
      <c r="AG5" s="93"/>
      <c r="AH5" s="93"/>
      <c r="AI5" s="93"/>
      <c r="AJ5" s="170"/>
      <c r="AK5" s="93"/>
      <c r="AL5" s="93"/>
      <c r="AM5" s="93"/>
      <c r="AN5" s="93"/>
      <c r="AO5" s="93"/>
      <c r="AP5" s="93"/>
      <c r="AQ5" s="93"/>
      <c r="AR5" s="93"/>
      <c r="AS5" s="175">
        <f t="shared" ref="AS5:AS68" si="5">IFERROR(U5/$E$2*2*H5+I5*2,0)</f>
        <v>0</v>
      </c>
      <c r="AT5" s="174">
        <f t="shared" ref="AT5:AT68" si="6">IFERROR(U5/$E$2*(J5+K5*0.2+L5+M5*0.5),0)</f>
        <v>0</v>
      </c>
      <c r="AU5" s="174">
        <f t="shared" ref="AU5:AU68" si="7">ROUND(SUM(V5:AP5)-SUM(AQ5:AT5),2)</f>
        <v>4500</v>
      </c>
      <c r="AV5" s="99"/>
      <c r="AW5" s="106"/>
      <c r="AX5" s="106"/>
      <c r="AY5" s="106"/>
      <c r="AZ5" s="106"/>
      <c r="BA5" s="174">
        <f t="shared" ref="BA5:BA68" si="8">ROUND(AU5-SUM(AV5:AZ5),2)</f>
        <v>4500</v>
      </c>
      <c r="BB5" s="178"/>
      <c r="BC5" s="170"/>
      <c r="BD5" s="163" t="str">
        <f t="shared" ref="BD5:BD68" si="9">IF(U5-SUM(V5:AB5)=0,"正确","错误")</f>
        <v>正确</v>
      </c>
    </row>
    <row r="6" s="6" customFormat="1" ht="31" customHeight="1" spans="1:56">
      <c r="A6" s="59">
        <f t="shared" si="1"/>
        <v>2</v>
      </c>
      <c r="B6" s="308" t="s">
        <v>291</v>
      </c>
      <c r="C6" s="266" t="s">
        <v>139</v>
      </c>
      <c r="D6" s="330">
        <v>45597</v>
      </c>
      <c r="E6" s="266" t="s">
        <v>74</v>
      </c>
      <c r="F6" s="125">
        <f t="shared" si="2"/>
        <v>30</v>
      </c>
      <c r="G6" s="192" t="s">
        <v>75</v>
      </c>
      <c r="H6" s="126"/>
      <c r="I6" s="126"/>
      <c r="J6" s="126"/>
      <c r="K6" s="126"/>
      <c r="L6" s="126"/>
      <c r="M6" s="126"/>
      <c r="N6" s="126"/>
      <c r="O6" s="208"/>
      <c r="P6" s="126"/>
      <c r="Q6" s="126"/>
      <c r="R6" s="126"/>
      <c r="S6" s="164">
        <f t="shared" si="3"/>
        <v>0</v>
      </c>
      <c r="T6" s="170"/>
      <c r="U6" s="341">
        <v>3300</v>
      </c>
      <c r="V6" s="280">
        <v>500</v>
      </c>
      <c r="W6" s="280">
        <v>800</v>
      </c>
      <c r="X6" s="280">
        <v>500</v>
      </c>
      <c r="Y6" s="280">
        <v>300</v>
      </c>
      <c r="Z6" s="280">
        <v>300</v>
      </c>
      <c r="AA6" s="280">
        <v>300</v>
      </c>
      <c r="AB6" s="281">
        <v>600</v>
      </c>
      <c r="AC6" s="174">
        <f t="shared" si="4"/>
        <v>0</v>
      </c>
      <c r="AD6" s="93"/>
      <c r="AE6" s="93"/>
      <c r="AF6" s="93"/>
      <c r="AG6" s="93"/>
      <c r="AH6" s="93"/>
      <c r="AI6" s="93"/>
      <c r="AJ6" s="170"/>
      <c r="AK6" s="93"/>
      <c r="AL6" s="93"/>
      <c r="AM6" s="93"/>
      <c r="AN6" s="93"/>
      <c r="AO6" s="93"/>
      <c r="AP6" s="93"/>
      <c r="AQ6" s="93"/>
      <c r="AR6" s="93"/>
      <c r="AS6" s="175">
        <f t="shared" si="5"/>
        <v>0</v>
      </c>
      <c r="AT6" s="174">
        <f t="shared" si="6"/>
        <v>0</v>
      </c>
      <c r="AU6" s="174">
        <f t="shared" si="7"/>
        <v>3300</v>
      </c>
      <c r="AV6" s="99"/>
      <c r="AW6" s="106"/>
      <c r="AX6" s="106"/>
      <c r="AY6" s="106"/>
      <c r="AZ6" s="106"/>
      <c r="BA6" s="174">
        <f t="shared" si="8"/>
        <v>3300</v>
      </c>
      <c r="BB6" s="178"/>
      <c r="BC6" s="170"/>
      <c r="BD6" s="163" t="str">
        <f t="shared" si="9"/>
        <v>正确</v>
      </c>
    </row>
    <row r="7" s="6" customFormat="1" ht="33" customHeight="1" spans="1:56">
      <c r="A7" s="59">
        <f t="shared" si="1"/>
        <v>3</v>
      </c>
      <c r="B7" s="331" t="s">
        <v>292</v>
      </c>
      <c r="C7" s="266" t="s">
        <v>139</v>
      </c>
      <c r="D7" s="329">
        <v>45597</v>
      </c>
      <c r="E7" s="266" t="s">
        <v>74</v>
      </c>
      <c r="F7" s="125">
        <f t="shared" si="2"/>
        <v>30</v>
      </c>
      <c r="G7" s="192" t="s">
        <v>75</v>
      </c>
      <c r="H7" s="126"/>
      <c r="I7" s="126"/>
      <c r="J7" s="126"/>
      <c r="K7" s="126"/>
      <c r="L7" s="126"/>
      <c r="M7" s="126"/>
      <c r="N7" s="126"/>
      <c r="O7" s="157"/>
      <c r="P7" s="126"/>
      <c r="Q7" s="126"/>
      <c r="R7" s="126"/>
      <c r="S7" s="164">
        <f t="shared" si="3"/>
        <v>0</v>
      </c>
      <c r="T7" s="209"/>
      <c r="U7" s="342">
        <v>1800</v>
      </c>
      <c r="V7" s="280">
        <v>1100</v>
      </c>
      <c r="W7" s="281">
        <v>100</v>
      </c>
      <c r="X7" s="281">
        <v>100</v>
      </c>
      <c r="Y7" s="281">
        <v>100</v>
      </c>
      <c r="Z7" s="281">
        <v>100</v>
      </c>
      <c r="AA7" s="281">
        <v>100</v>
      </c>
      <c r="AB7" s="281">
        <v>200</v>
      </c>
      <c r="AC7" s="174">
        <f t="shared" si="4"/>
        <v>0</v>
      </c>
      <c r="AD7" s="93"/>
      <c r="AE7" s="93"/>
      <c r="AF7" s="93"/>
      <c r="AG7" s="93"/>
      <c r="AH7" s="93"/>
      <c r="AI7" s="93"/>
      <c r="AJ7" s="209"/>
      <c r="AK7" s="93"/>
      <c r="AL7" s="93"/>
      <c r="AM7" s="93"/>
      <c r="AN7" s="93"/>
      <c r="AO7" s="93"/>
      <c r="AP7" s="93"/>
      <c r="AQ7" s="93"/>
      <c r="AR7" s="93"/>
      <c r="AS7" s="175">
        <f t="shared" si="5"/>
        <v>0</v>
      </c>
      <c r="AT7" s="174">
        <f t="shared" si="6"/>
        <v>0</v>
      </c>
      <c r="AU7" s="174">
        <f t="shared" si="7"/>
        <v>1800</v>
      </c>
      <c r="AV7" s="99"/>
      <c r="AW7" s="106"/>
      <c r="AX7" s="106"/>
      <c r="AY7" s="106"/>
      <c r="AZ7" s="106"/>
      <c r="BA7" s="174">
        <f t="shared" si="8"/>
        <v>1800</v>
      </c>
      <c r="BB7" s="178"/>
      <c r="BC7" s="209"/>
      <c r="BD7" s="163" t="str">
        <f t="shared" si="9"/>
        <v>正确</v>
      </c>
    </row>
    <row r="8" s="6" customFormat="1" ht="33" customHeight="1" spans="1:56">
      <c r="A8" s="59">
        <f t="shared" si="1"/>
        <v>4</v>
      </c>
      <c r="B8" s="331" t="s">
        <v>293</v>
      </c>
      <c r="C8" s="266" t="s">
        <v>139</v>
      </c>
      <c r="D8" s="329">
        <v>45597</v>
      </c>
      <c r="E8" s="266" t="s">
        <v>74</v>
      </c>
      <c r="F8" s="125">
        <f t="shared" si="2"/>
        <v>30</v>
      </c>
      <c r="G8" s="192" t="s">
        <v>75</v>
      </c>
      <c r="H8" s="126"/>
      <c r="I8" s="126"/>
      <c r="J8" s="126"/>
      <c r="K8" s="126"/>
      <c r="L8" s="126"/>
      <c r="M8" s="126"/>
      <c r="N8" s="126"/>
      <c r="O8" s="158"/>
      <c r="P8" s="126"/>
      <c r="Q8" s="126"/>
      <c r="R8" s="126"/>
      <c r="S8" s="164">
        <f t="shared" si="3"/>
        <v>0</v>
      </c>
      <c r="T8" s="170"/>
      <c r="U8" s="341">
        <v>2800</v>
      </c>
      <c r="V8" s="280">
        <v>1500</v>
      </c>
      <c r="W8" s="340">
        <v>200</v>
      </c>
      <c r="X8" s="340">
        <v>300</v>
      </c>
      <c r="Y8" s="340">
        <v>200</v>
      </c>
      <c r="Z8" s="340">
        <v>200</v>
      </c>
      <c r="AA8" s="340">
        <v>200</v>
      </c>
      <c r="AB8" s="340">
        <v>200</v>
      </c>
      <c r="AC8" s="174">
        <f t="shared" si="4"/>
        <v>0</v>
      </c>
      <c r="AD8" s="93"/>
      <c r="AE8" s="93"/>
      <c r="AF8" s="93"/>
      <c r="AG8" s="93"/>
      <c r="AH8" s="93"/>
      <c r="AI8" s="93"/>
      <c r="AJ8" s="170"/>
      <c r="AK8" s="93"/>
      <c r="AL8" s="93"/>
      <c r="AM8" s="93"/>
      <c r="AN8" s="93">
        <v>100</v>
      </c>
      <c r="AO8" s="93"/>
      <c r="AP8" s="93"/>
      <c r="AQ8" s="93"/>
      <c r="AR8" s="93"/>
      <c r="AS8" s="175">
        <f t="shared" si="5"/>
        <v>0</v>
      </c>
      <c r="AT8" s="174">
        <f t="shared" si="6"/>
        <v>0</v>
      </c>
      <c r="AU8" s="174">
        <f t="shared" si="7"/>
        <v>2900</v>
      </c>
      <c r="AV8" s="99"/>
      <c r="AW8" s="106"/>
      <c r="AX8" s="106"/>
      <c r="AY8" s="106"/>
      <c r="AZ8" s="106"/>
      <c r="BA8" s="174">
        <f t="shared" si="8"/>
        <v>2900</v>
      </c>
      <c r="BB8" s="178"/>
      <c r="BC8" s="170" t="s">
        <v>294</v>
      </c>
      <c r="BD8" s="163" t="str">
        <f t="shared" si="9"/>
        <v>正确</v>
      </c>
    </row>
    <row r="9" s="6" customFormat="1" ht="33" customHeight="1" spans="1:56">
      <c r="A9" s="59">
        <f t="shared" si="1"/>
        <v>5</v>
      </c>
      <c r="B9" s="332" t="s">
        <v>295</v>
      </c>
      <c r="C9" s="266" t="s">
        <v>139</v>
      </c>
      <c r="D9" s="329">
        <v>45597</v>
      </c>
      <c r="E9" s="266" t="s">
        <v>74</v>
      </c>
      <c r="F9" s="125">
        <f t="shared" si="2"/>
        <v>30</v>
      </c>
      <c r="G9" s="192" t="s">
        <v>75</v>
      </c>
      <c r="H9" s="126"/>
      <c r="I9" s="126"/>
      <c r="J9" s="126"/>
      <c r="L9" s="126"/>
      <c r="M9" s="126"/>
      <c r="N9" s="126"/>
      <c r="O9" s="158"/>
      <c r="P9" s="126"/>
      <c r="Q9" s="126"/>
      <c r="R9" s="126"/>
      <c r="S9" s="164">
        <f t="shared" si="3"/>
        <v>0</v>
      </c>
      <c r="T9" s="170"/>
      <c r="U9" s="341">
        <v>2800</v>
      </c>
      <c r="V9" s="280">
        <v>1500</v>
      </c>
      <c r="W9" s="340">
        <v>200</v>
      </c>
      <c r="X9" s="340">
        <v>300</v>
      </c>
      <c r="Y9" s="340">
        <v>200</v>
      </c>
      <c r="Z9" s="340">
        <v>200</v>
      </c>
      <c r="AA9" s="340">
        <v>200</v>
      </c>
      <c r="AB9" s="340">
        <v>200</v>
      </c>
      <c r="AC9" s="174">
        <f t="shared" si="4"/>
        <v>0</v>
      </c>
      <c r="AD9" s="93"/>
      <c r="AE9" s="93"/>
      <c r="AF9" s="93"/>
      <c r="AG9" s="93"/>
      <c r="AH9" s="93"/>
      <c r="AI9" s="93"/>
      <c r="AJ9" s="170"/>
      <c r="AK9" s="93"/>
      <c r="AL9" s="93"/>
      <c r="AM9" s="93"/>
      <c r="AN9" s="93"/>
      <c r="AO9" s="93"/>
      <c r="AP9" s="93"/>
      <c r="AQ9" s="93"/>
      <c r="AR9" s="93"/>
      <c r="AS9" s="175">
        <f t="shared" si="5"/>
        <v>0</v>
      </c>
      <c r="AT9" s="174">
        <f t="shared" si="6"/>
        <v>0</v>
      </c>
      <c r="AU9" s="174">
        <f t="shared" si="7"/>
        <v>2800</v>
      </c>
      <c r="AV9" s="99"/>
      <c r="AW9" s="106"/>
      <c r="AX9" s="106"/>
      <c r="AY9" s="106"/>
      <c r="AZ9" s="106"/>
      <c r="BA9" s="174">
        <f t="shared" si="8"/>
        <v>2800</v>
      </c>
      <c r="BB9" s="178"/>
      <c r="BC9" s="170"/>
      <c r="BD9" s="163" t="str">
        <f t="shared" si="9"/>
        <v>正确</v>
      </c>
    </row>
    <row r="10" s="6" customFormat="1" ht="33" customHeight="1" spans="1:56">
      <c r="A10" s="59">
        <f t="shared" si="1"/>
        <v>6</v>
      </c>
      <c r="B10" s="331" t="s">
        <v>296</v>
      </c>
      <c r="C10" s="266" t="s">
        <v>297</v>
      </c>
      <c r="D10" s="329">
        <v>45597</v>
      </c>
      <c r="E10" s="266" t="s">
        <v>74</v>
      </c>
      <c r="F10" s="125">
        <f t="shared" si="2"/>
        <v>30</v>
      </c>
      <c r="G10" s="192" t="s">
        <v>75</v>
      </c>
      <c r="H10" s="126"/>
      <c r="I10" s="126"/>
      <c r="J10" s="126"/>
      <c r="K10" s="126"/>
      <c r="L10" s="126"/>
      <c r="M10" s="126"/>
      <c r="N10" s="126"/>
      <c r="O10" s="156"/>
      <c r="P10" s="126"/>
      <c r="Q10" s="126"/>
      <c r="R10" s="126"/>
      <c r="S10" s="164">
        <f t="shared" si="3"/>
        <v>0</v>
      </c>
      <c r="T10" s="170"/>
      <c r="U10" s="341">
        <v>1700</v>
      </c>
      <c r="V10" s="280">
        <v>1000</v>
      </c>
      <c r="W10" s="281">
        <v>100</v>
      </c>
      <c r="X10" s="281">
        <v>100</v>
      </c>
      <c r="Y10" s="281">
        <v>100</v>
      </c>
      <c r="Z10" s="281">
        <v>100</v>
      </c>
      <c r="AA10" s="281">
        <v>100</v>
      </c>
      <c r="AB10" s="281">
        <v>200</v>
      </c>
      <c r="AC10" s="174">
        <f t="shared" si="4"/>
        <v>0</v>
      </c>
      <c r="AD10" s="93"/>
      <c r="AE10" s="93"/>
      <c r="AF10" s="93"/>
      <c r="AG10" s="93"/>
      <c r="AH10" s="93"/>
      <c r="AI10" s="93"/>
      <c r="AJ10" s="170"/>
      <c r="AK10" s="93"/>
      <c r="AL10" s="93"/>
      <c r="AM10" s="93"/>
      <c r="AN10" s="93"/>
      <c r="AO10" s="93"/>
      <c r="AP10" s="93"/>
      <c r="AQ10" s="93"/>
      <c r="AR10" s="93"/>
      <c r="AS10" s="175">
        <f t="shared" si="5"/>
        <v>0</v>
      </c>
      <c r="AT10" s="174">
        <f t="shared" si="6"/>
        <v>0</v>
      </c>
      <c r="AU10" s="174">
        <f t="shared" si="7"/>
        <v>1700</v>
      </c>
      <c r="AV10" s="99"/>
      <c r="AW10" s="106"/>
      <c r="AX10" s="106"/>
      <c r="AY10" s="106"/>
      <c r="AZ10" s="106"/>
      <c r="BA10" s="174">
        <f t="shared" si="8"/>
        <v>1700</v>
      </c>
      <c r="BB10" s="178"/>
      <c r="BC10" s="170"/>
      <c r="BD10" s="163" t="str">
        <f t="shared" si="9"/>
        <v>正确</v>
      </c>
    </row>
    <row r="11" s="6" customFormat="1" ht="33" customHeight="1" spans="1:56">
      <c r="A11" s="59">
        <f t="shared" si="1"/>
        <v>7</v>
      </c>
      <c r="B11" s="331" t="s">
        <v>298</v>
      </c>
      <c r="C11" s="307" t="s">
        <v>297</v>
      </c>
      <c r="D11" s="330">
        <v>45597</v>
      </c>
      <c r="E11" s="266" t="s">
        <v>74</v>
      </c>
      <c r="F11" s="125">
        <f t="shared" si="2"/>
        <v>30</v>
      </c>
      <c r="G11" s="192" t="s">
        <v>75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64">
        <f t="shared" si="3"/>
        <v>0</v>
      </c>
      <c r="T11" s="170"/>
      <c r="U11" s="341">
        <v>1700</v>
      </c>
      <c r="V11" s="280">
        <v>1000</v>
      </c>
      <c r="W11" s="281">
        <v>200</v>
      </c>
      <c r="X11" s="281">
        <v>100</v>
      </c>
      <c r="Y11" s="281">
        <v>100</v>
      </c>
      <c r="Z11" s="281">
        <v>100</v>
      </c>
      <c r="AA11" s="281">
        <v>100</v>
      </c>
      <c r="AB11" s="281">
        <v>100</v>
      </c>
      <c r="AC11" s="174">
        <f t="shared" si="4"/>
        <v>0</v>
      </c>
      <c r="AD11" s="93"/>
      <c r="AE11" s="93"/>
      <c r="AF11" s="93"/>
      <c r="AG11" s="93"/>
      <c r="AH11" s="93"/>
      <c r="AI11" s="93"/>
      <c r="AJ11" s="170"/>
      <c r="AK11" s="93"/>
      <c r="AL11" s="93"/>
      <c r="AM11" s="93"/>
      <c r="AN11" s="93"/>
      <c r="AO11" s="93"/>
      <c r="AP11" s="93"/>
      <c r="AQ11" s="93"/>
      <c r="AR11" s="93"/>
      <c r="AS11" s="175">
        <f t="shared" si="5"/>
        <v>0</v>
      </c>
      <c r="AT11" s="174">
        <f t="shared" si="6"/>
        <v>0</v>
      </c>
      <c r="AU11" s="174">
        <f t="shared" si="7"/>
        <v>1700</v>
      </c>
      <c r="AV11" s="99"/>
      <c r="AW11" s="106"/>
      <c r="AX11" s="106"/>
      <c r="AY11" s="106"/>
      <c r="AZ11" s="106"/>
      <c r="BA11" s="174">
        <f t="shared" si="8"/>
        <v>1700</v>
      </c>
      <c r="BB11" s="178"/>
      <c r="BC11" s="170"/>
      <c r="BD11" s="163" t="str">
        <f t="shared" si="9"/>
        <v>正确</v>
      </c>
    </row>
    <row r="12" s="6" customFormat="1" ht="33" customHeight="1" spans="1:56">
      <c r="A12" s="59">
        <f t="shared" si="1"/>
        <v>8</v>
      </c>
      <c r="B12" s="331" t="s">
        <v>299</v>
      </c>
      <c r="C12" s="307" t="s">
        <v>297</v>
      </c>
      <c r="D12" s="330">
        <v>45597</v>
      </c>
      <c r="E12" s="266" t="s">
        <v>74</v>
      </c>
      <c r="F12" s="125">
        <f t="shared" si="2"/>
        <v>30</v>
      </c>
      <c r="G12" s="192" t="s">
        <v>75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64">
        <f t="shared" si="3"/>
        <v>0</v>
      </c>
      <c r="T12" s="170"/>
      <c r="U12" s="341">
        <v>1700</v>
      </c>
      <c r="V12" s="280">
        <v>1000</v>
      </c>
      <c r="W12" s="281">
        <v>200</v>
      </c>
      <c r="X12" s="281">
        <v>200</v>
      </c>
      <c r="Y12" s="281">
        <v>100</v>
      </c>
      <c r="Z12" s="281">
        <v>0</v>
      </c>
      <c r="AA12" s="281">
        <v>100</v>
      </c>
      <c r="AB12" s="281">
        <v>100</v>
      </c>
      <c r="AC12" s="174">
        <f t="shared" si="4"/>
        <v>0</v>
      </c>
      <c r="AD12" s="93"/>
      <c r="AE12" s="93"/>
      <c r="AF12" s="93"/>
      <c r="AG12" s="93"/>
      <c r="AH12" s="93"/>
      <c r="AI12" s="93"/>
      <c r="AJ12" s="170"/>
      <c r="AK12" s="93"/>
      <c r="AL12" s="93"/>
      <c r="AM12" s="93"/>
      <c r="AN12" s="93"/>
      <c r="AO12" s="93"/>
      <c r="AP12" s="93"/>
      <c r="AQ12" s="93"/>
      <c r="AR12" s="93"/>
      <c r="AS12" s="175">
        <f t="shared" si="5"/>
        <v>0</v>
      </c>
      <c r="AT12" s="174">
        <f t="shared" si="6"/>
        <v>0</v>
      </c>
      <c r="AU12" s="174">
        <f t="shared" si="7"/>
        <v>1700</v>
      </c>
      <c r="AV12" s="99"/>
      <c r="AW12" s="106"/>
      <c r="AX12" s="106"/>
      <c r="AY12" s="106"/>
      <c r="AZ12" s="106"/>
      <c r="BA12" s="174">
        <f t="shared" si="8"/>
        <v>1700</v>
      </c>
      <c r="BB12" s="178"/>
      <c r="BC12" s="170"/>
      <c r="BD12" s="163" t="str">
        <f t="shared" si="9"/>
        <v>正确</v>
      </c>
    </row>
    <row r="13" s="6" customFormat="1" ht="33" customHeight="1" spans="1:56">
      <c r="A13" s="59">
        <f t="shared" si="1"/>
        <v>9</v>
      </c>
      <c r="B13" s="312" t="s">
        <v>300</v>
      </c>
      <c r="C13" s="307" t="s">
        <v>301</v>
      </c>
      <c r="D13" s="330">
        <v>45597</v>
      </c>
      <c r="E13" s="266" t="s">
        <v>74</v>
      </c>
      <c r="F13" s="125">
        <f t="shared" si="2"/>
        <v>30</v>
      </c>
      <c r="G13" s="192" t="s">
        <v>75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64">
        <f t="shared" si="3"/>
        <v>0</v>
      </c>
      <c r="T13" s="170"/>
      <c r="U13" s="341">
        <v>1400</v>
      </c>
      <c r="V13" s="280">
        <v>500</v>
      </c>
      <c r="W13" s="280">
        <v>100</v>
      </c>
      <c r="X13" s="280">
        <v>100</v>
      </c>
      <c r="Y13" s="280">
        <v>200</v>
      </c>
      <c r="Z13" s="280">
        <v>100</v>
      </c>
      <c r="AA13" s="280">
        <v>200</v>
      </c>
      <c r="AB13" s="280">
        <v>200</v>
      </c>
      <c r="AC13" s="174">
        <f t="shared" si="4"/>
        <v>0</v>
      </c>
      <c r="AD13" s="93"/>
      <c r="AE13" s="93"/>
      <c r="AF13" s="93"/>
      <c r="AG13" s="93"/>
      <c r="AH13" s="93"/>
      <c r="AI13" s="93"/>
      <c r="AJ13" s="170"/>
      <c r="AK13" s="93"/>
      <c r="AL13" s="93"/>
      <c r="AM13" s="93"/>
      <c r="AN13" s="93"/>
      <c r="AO13" s="93"/>
      <c r="AP13" s="93"/>
      <c r="AQ13" s="93"/>
      <c r="AR13" s="93"/>
      <c r="AS13" s="175">
        <f t="shared" si="5"/>
        <v>0</v>
      </c>
      <c r="AT13" s="174">
        <f t="shared" si="6"/>
        <v>0</v>
      </c>
      <c r="AU13" s="174">
        <f t="shared" si="7"/>
        <v>1400</v>
      </c>
      <c r="AV13" s="99"/>
      <c r="AW13" s="106"/>
      <c r="AX13" s="106"/>
      <c r="AY13" s="106"/>
      <c r="AZ13" s="106"/>
      <c r="BA13" s="174">
        <f t="shared" si="8"/>
        <v>1400</v>
      </c>
      <c r="BB13" s="178"/>
      <c r="BC13" s="170"/>
      <c r="BD13" s="163" t="str">
        <f t="shared" si="9"/>
        <v>正确</v>
      </c>
    </row>
    <row r="14" s="6" customFormat="1" ht="33" customHeight="1" spans="1:56">
      <c r="A14" s="59">
        <f t="shared" si="1"/>
        <v>10</v>
      </c>
      <c r="B14" s="331" t="s">
        <v>302</v>
      </c>
      <c r="C14" s="307" t="s">
        <v>301</v>
      </c>
      <c r="D14" s="330">
        <v>45597</v>
      </c>
      <c r="E14" s="266" t="s">
        <v>74</v>
      </c>
      <c r="F14" s="125">
        <f t="shared" si="2"/>
        <v>30</v>
      </c>
      <c r="G14" s="192" t="s">
        <v>75</v>
      </c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64">
        <f t="shared" si="3"/>
        <v>0</v>
      </c>
      <c r="T14" s="170"/>
      <c r="U14" s="341">
        <v>1700</v>
      </c>
      <c r="V14" s="280">
        <v>1000</v>
      </c>
      <c r="W14" s="280">
        <v>200</v>
      </c>
      <c r="X14" s="280">
        <v>100</v>
      </c>
      <c r="Y14" s="280">
        <v>100</v>
      </c>
      <c r="Z14" s="280">
        <v>100</v>
      </c>
      <c r="AA14" s="280">
        <v>100</v>
      </c>
      <c r="AB14" s="280">
        <v>100</v>
      </c>
      <c r="AC14" s="174">
        <f t="shared" si="4"/>
        <v>0</v>
      </c>
      <c r="AD14" s="93"/>
      <c r="AE14" s="93"/>
      <c r="AF14" s="93"/>
      <c r="AG14" s="93"/>
      <c r="AH14" s="93"/>
      <c r="AI14" s="93"/>
      <c r="AJ14" s="170"/>
      <c r="AK14" s="93"/>
      <c r="AL14" s="93"/>
      <c r="AM14" s="93"/>
      <c r="AN14" s="93"/>
      <c r="AO14" s="93"/>
      <c r="AP14" s="93"/>
      <c r="AQ14" s="93"/>
      <c r="AR14" s="93"/>
      <c r="AS14" s="175">
        <f t="shared" si="5"/>
        <v>0</v>
      </c>
      <c r="AT14" s="174">
        <f t="shared" si="6"/>
        <v>0</v>
      </c>
      <c r="AU14" s="174">
        <f t="shared" si="7"/>
        <v>1700</v>
      </c>
      <c r="AV14" s="99"/>
      <c r="AW14" s="106"/>
      <c r="AX14" s="106"/>
      <c r="AY14" s="106"/>
      <c r="AZ14" s="106"/>
      <c r="BA14" s="174">
        <f t="shared" si="8"/>
        <v>1700</v>
      </c>
      <c r="BB14" s="178"/>
      <c r="BC14" s="170"/>
      <c r="BD14" s="163" t="str">
        <f t="shared" si="9"/>
        <v>正确</v>
      </c>
    </row>
    <row r="15" s="6" customFormat="1" ht="33" customHeight="1" spans="1:56">
      <c r="A15" s="59">
        <f t="shared" si="1"/>
        <v>11</v>
      </c>
      <c r="B15" s="331" t="s">
        <v>303</v>
      </c>
      <c r="C15" s="307" t="s">
        <v>301</v>
      </c>
      <c r="D15" s="330">
        <v>45597</v>
      </c>
      <c r="E15" s="266" t="s">
        <v>74</v>
      </c>
      <c r="F15" s="125">
        <f t="shared" si="2"/>
        <v>30</v>
      </c>
      <c r="G15" s="192" t="s">
        <v>75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64">
        <f t="shared" si="3"/>
        <v>0</v>
      </c>
      <c r="T15" s="170"/>
      <c r="U15" s="341">
        <v>1700</v>
      </c>
      <c r="V15" s="280">
        <v>1000</v>
      </c>
      <c r="W15" s="280">
        <v>100</v>
      </c>
      <c r="X15" s="280">
        <v>200</v>
      </c>
      <c r="Y15" s="280">
        <v>100</v>
      </c>
      <c r="Z15" s="280">
        <v>100</v>
      </c>
      <c r="AA15" s="280">
        <v>100</v>
      </c>
      <c r="AB15" s="280">
        <v>100</v>
      </c>
      <c r="AC15" s="174">
        <f t="shared" si="4"/>
        <v>0</v>
      </c>
      <c r="AD15" s="93"/>
      <c r="AE15" s="93"/>
      <c r="AF15" s="93"/>
      <c r="AG15" s="93"/>
      <c r="AH15" s="93"/>
      <c r="AI15" s="93"/>
      <c r="AJ15" s="170"/>
      <c r="AK15" s="93"/>
      <c r="AL15" s="93"/>
      <c r="AM15" s="93"/>
      <c r="AN15" s="93"/>
      <c r="AO15" s="93"/>
      <c r="AP15" s="93"/>
      <c r="AQ15" s="93"/>
      <c r="AR15" s="93"/>
      <c r="AS15" s="175">
        <f t="shared" si="5"/>
        <v>0</v>
      </c>
      <c r="AT15" s="174">
        <f t="shared" si="6"/>
        <v>0</v>
      </c>
      <c r="AU15" s="174">
        <f t="shared" si="7"/>
        <v>1700</v>
      </c>
      <c r="AV15" s="99"/>
      <c r="AW15" s="106"/>
      <c r="AX15" s="106"/>
      <c r="AY15" s="106"/>
      <c r="AZ15" s="106"/>
      <c r="BA15" s="174">
        <f t="shared" si="8"/>
        <v>1700</v>
      </c>
      <c r="BB15" s="178"/>
      <c r="BC15" s="170"/>
      <c r="BD15" s="163" t="str">
        <f t="shared" si="9"/>
        <v>正确</v>
      </c>
    </row>
    <row r="16" s="6" customFormat="1" ht="33" customHeight="1" spans="1:56">
      <c r="A16" s="59">
        <f t="shared" si="1"/>
        <v>12</v>
      </c>
      <c r="B16" s="331" t="s">
        <v>304</v>
      </c>
      <c r="C16" s="307" t="s">
        <v>301</v>
      </c>
      <c r="D16" s="330">
        <v>45597</v>
      </c>
      <c r="E16" s="266" t="s">
        <v>74</v>
      </c>
      <c r="F16" s="125">
        <f t="shared" si="2"/>
        <v>30</v>
      </c>
      <c r="G16" s="192" t="s">
        <v>75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64">
        <f t="shared" si="3"/>
        <v>0</v>
      </c>
      <c r="T16" s="170"/>
      <c r="U16" s="341">
        <v>1400</v>
      </c>
      <c r="V16" s="280">
        <v>500</v>
      </c>
      <c r="W16" s="280">
        <v>100</v>
      </c>
      <c r="X16" s="280">
        <v>100</v>
      </c>
      <c r="Y16" s="280">
        <v>200</v>
      </c>
      <c r="Z16" s="280">
        <v>100</v>
      </c>
      <c r="AA16" s="280">
        <v>200</v>
      </c>
      <c r="AB16" s="280">
        <v>200</v>
      </c>
      <c r="AC16" s="174">
        <f t="shared" si="4"/>
        <v>0</v>
      </c>
      <c r="AD16" s="93"/>
      <c r="AE16" s="93"/>
      <c r="AF16" s="93"/>
      <c r="AG16" s="93"/>
      <c r="AH16" s="93"/>
      <c r="AI16" s="93"/>
      <c r="AJ16" s="170"/>
      <c r="AK16" s="93"/>
      <c r="AL16" s="93"/>
      <c r="AM16" s="93"/>
      <c r="AN16" s="93"/>
      <c r="AO16" s="93"/>
      <c r="AP16" s="93"/>
      <c r="AQ16" s="93"/>
      <c r="AR16" s="93"/>
      <c r="AS16" s="175">
        <f t="shared" si="5"/>
        <v>0</v>
      </c>
      <c r="AT16" s="174">
        <f t="shared" si="6"/>
        <v>0</v>
      </c>
      <c r="AU16" s="174">
        <f t="shared" si="7"/>
        <v>1400</v>
      </c>
      <c r="AV16" s="99"/>
      <c r="AW16" s="106"/>
      <c r="AX16" s="106"/>
      <c r="AY16" s="106"/>
      <c r="AZ16" s="106"/>
      <c r="BA16" s="174">
        <f t="shared" si="8"/>
        <v>1400</v>
      </c>
      <c r="BB16" s="178"/>
      <c r="BC16" s="170"/>
      <c r="BD16" s="163" t="str">
        <f t="shared" si="9"/>
        <v>正确</v>
      </c>
    </row>
    <row r="17" s="6" customFormat="1" ht="33" customHeight="1" spans="1:56">
      <c r="A17" s="59">
        <f t="shared" si="1"/>
        <v>13</v>
      </c>
      <c r="B17" s="331" t="s">
        <v>305</v>
      </c>
      <c r="C17" s="307" t="s">
        <v>301</v>
      </c>
      <c r="D17" s="330">
        <v>45597</v>
      </c>
      <c r="E17" s="266" t="s">
        <v>74</v>
      </c>
      <c r="F17" s="125">
        <f t="shared" si="2"/>
        <v>30</v>
      </c>
      <c r="G17" s="192" t="s">
        <v>75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64">
        <f t="shared" si="3"/>
        <v>0</v>
      </c>
      <c r="T17" s="170"/>
      <c r="U17" s="339">
        <v>1400</v>
      </c>
      <c r="V17" s="280">
        <v>500</v>
      </c>
      <c r="W17" s="280">
        <v>100</v>
      </c>
      <c r="X17" s="280">
        <v>100</v>
      </c>
      <c r="Y17" s="280">
        <v>200</v>
      </c>
      <c r="Z17" s="280">
        <v>100</v>
      </c>
      <c r="AA17" s="280">
        <v>200</v>
      </c>
      <c r="AB17" s="280">
        <v>200</v>
      </c>
      <c r="AC17" s="174">
        <f t="shared" si="4"/>
        <v>0</v>
      </c>
      <c r="AD17" s="93"/>
      <c r="AE17" s="93"/>
      <c r="AF17" s="93"/>
      <c r="AG17" s="93"/>
      <c r="AH17" s="93"/>
      <c r="AI17" s="93"/>
      <c r="AJ17" s="170"/>
      <c r="AK17" s="93"/>
      <c r="AL17" s="93"/>
      <c r="AM17" s="93"/>
      <c r="AN17" s="93"/>
      <c r="AO17" s="93"/>
      <c r="AP17" s="93"/>
      <c r="AQ17" s="93"/>
      <c r="AR17" s="93"/>
      <c r="AS17" s="175">
        <f t="shared" si="5"/>
        <v>0</v>
      </c>
      <c r="AT17" s="174">
        <f t="shared" si="6"/>
        <v>0</v>
      </c>
      <c r="AU17" s="174">
        <f t="shared" si="7"/>
        <v>1400</v>
      </c>
      <c r="AV17" s="99"/>
      <c r="AW17" s="106"/>
      <c r="AX17" s="106"/>
      <c r="AY17" s="106"/>
      <c r="AZ17" s="106"/>
      <c r="BA17" s="174">
        <f t="shared" si="8"/>
        <v>1400</v>
      </c>
      <c r="BB17" s="178"/>
      <c r="BC17" s="170"/>
      <c r="BD17" s="163" t="str">
        <f t="shared" si="9"/>
        <v>正确</v>
      </c>
    </row>
    <row r="18" s="6" customFormat="1" ht="33" customHeight="1" spans="1:56">
      <c r="A18" s="59">
        <f t="shared" si="1"/>
        <v>14</v>
      </c>
      <c r="B18" s="331" t="s">
        <v>306</v>
      </c>
      <c r="C18" s="307" t="s">
        <v>301</v>
      </c>
      <c r="D18" s="330">
        <v>45597</v>
      </c>
      <c r="E18" s="266" t="s">
        <v>74</v>
      </c>
      <c r="F18" s="125">
        <f t="shared" si="2"/>
        <v>30</v>
      </c>
      <c r="G18" s="192" t="s">
        <v>75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64">
        <f t="shared" si="3"/>
        <v>0</v>
      </c>
      <c r="T18" s="170"/>
      <c r="U18" s="339">
        <v>1400</v>
      </c>
      <c r="V18" s="280">
        <v>500</v>
      </c>
      <c r="W18" s="280">
        <v>100</v>
      </c>
      <c r="X18" s="280">
        <v>100</v>
      </c>
      <c r="Y18" s="280">
        <v>200</v>
      </c>
      <c r="Z18" s="280">
        <v>100</v>
      </c>
      <c r="AA18" s="280">
        <v>200</v>
      </c>
      <c r="AB18" s="280">
        <v>200</v>
      </c>
      <c r="AC18" s="174">
        <f t="shared" si="4"/>
        <v>0</v>
      </c>
      <c r="AD18" s="93"/>
      <c r="AE18" s="93"/>
      <c r="AF18" s="93"/>
      <c r="AG18" s="93"/>
      <c r="AH18" s="93"/>
      <c r="AI18" s="93"/>
      <c r="AJ18" s="170"/>
      <c r="AK18" s="93"/>
      <c r="AL18" s="93"/>
      <c r="AM18" s="93"/>
      <c r="AN18" s="93"/>
      <c r="AO18" s="93"/>
      <c r="AP18" s="93"/>
      <c r="AQ18" s="93"/>
      <c r="AR18" s="93"/>
      <c r="AS18" s="175">
        <f t="shared" si="5"/>
        <v>0</v>
      </c>
      <c r="AT18" s="174">
        <f t="shared" si="6"/>
        <v>0</v>
      </c>
      <c r="AU18" s="174">
        <f t="shared" si="7"/>
        <v>1400</v>
      </c>
      <c r="AV18" s="99"/>
      <c r="AW18" s="106"/>
      <c r="AX18" s="106"/>
      <c r="AY18" s="106"/>
      <c r="AZ18" s="106"/>
      <c r="BA18" s="174">
        <f t="shared" si="8"/>
        <v>1400</v>
      </c>
      <c r="BB18" s="178"/>
      <c r="BC18" s="170"/>
      <c r="BD18" s="163" t="str">
        <f t="shared" si="9"/>
        <v>正确</v>
      </c>
    </row>
    <row r="19" s="6" customFormat="1" ht="33" customHeight="1" spans="1:56">
      <c r="A19" s="59">
        <f t="shared" si="1"/>
        <v>15</v>
      </c>
      <c r="B19" s="333" t="s">
        <v>307</v>
      </c>
      <c r="C19" s="307" t="s">
        <v>301</v>
      </c>
      <c r="D19" s="330">
        <v>45621</v>
      </c>
      <c r="E19" s="266" t="s">
        <v>74</v>
      </c>
      <c r="F19" s="125">
        <f t="shared" si="2"/>
        <v>30</v>
      </c>
      <c r="G19" s="192" t="s">
        <v>75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64">
        <f t="shared" si="3"/>
        <v>0</v>
      </c>
      <c r="T19" s="170"/>
      <c r="U19" s="339">
        <v>1400</v>
      </c>
      <c r="V19" s="280">
        <v>500</v>
      </c>
      <c r="W19" s="280">
        <v>100</v>
      </c>
      <c r="X19" s="280">
        <v>100</v>
      </c>
      <c r="Y19" s="280">
        <v>200</v>
      </c>
      <c r="Z19" s="280">
        <v>100</v>
      </c>
      <c r="AA19" s="280">
        <v>200</v>
      </c>
      <c r="AB19" s="280">
        <v>200</v>
      </c>
      <c r="AC19" s="174">
        <f t="shared" si="4"/>
        <v>0</v>
      </c>
      <c r="AD19" s="93"/>
      <c r="AE19" s="93"/>
      <c r="AF19" s="93"/>
      <c r="AG19" s="93"/>
      <c r="AH19" s="93"/>
      <c r="AI19" s="93"/>
      <c r="AJ19" s="170"/>
      <c r="AK19" s="93"/>
      <c r="AL19" s="93"/>
      <c r="AM19" s="93"/>
      <c r="AN19" s="93">
        <v>100</v>
      </c>
      <c r="AO19" s="93"/>
      <c r="AP19" s="93"/>
      <c r="AQ19" s="93"/>
      <c r="AR19" s="93"/>
      <c r="AS19" s="175">
        <f t="shared" si="5"/>
        <v>0</v>
      </c>
      <c r="AT19" s="174">
        <f t="shared" si="6"/>
        <v>0</v>
      </c>
      <c r="AU19" s="174">
        <f t="shared" si="7"/>
        <v>1500</v>
      </c>
      <c r="AV19" s="99"/>
      <c r="AW19" s="106"/>
      <c r="AX19" s="106"/>
      <c r="AY19" s="106"/>
      <c r="AZ19" s="106"/>
      <c r="BA19" s="174">
        <f t="shared" si="8"/>
        <v>1500</v>
      </c>
      <c r="BB19" s="178"/>
      <c r="BC19" s="170" t="s">
        <v>294</v>
      </c>
      <c r="BD19" s="163" t="str">
        <f t="shared" si="9"/>
        <v>正确</v>
      </c>
    </row>
    <row r="20" s="6" customFormat="1" ht="43" customHeight="1" spans="1:56">
      <c r="A20" s="59">
        <f t="shared" si="1"/>
        <v>16</v>
      </c>
      <c r="B20" s="333" t="s">
        <v>308</v>
      </c>
      <c r="C20" s="307" t="s">
        <v>139</v>
      </c>
      <c r="D20" s="330">
        <v>45618</v>
      </c>
      <c r="E20" s="266" t="s">
        <v>74</v>
      </c>
      <c r="F20" s="125">
        <f t="shared" si="2"/>
        <v>30</v>
      </c>
      <c r="G20" s="192" t="s">
        <v>75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64">
        <f t="shared" si="3"/>
        <v>0</v>
      </c>
      <c r="T20" s="343"/>
      <c r="U20" s="339">
        <v>2400</v>
      </c>
      <c r="V20" s="280">
        <v>1000</v>
      </c>
      <c r="W20" s="280">
        <v>500</v>
      </c>
      <c r="X20" s="280">
        <v>400</v>
      </c>
      <c r="Y20" s="280">
        <v>200</v>
      </c>
      <c r="Z20" s="280">
        <v>100</v>
      </c>
      <c r="AA20" s="280">
        <v>100</v>
      </c>
      <c r="AB20" s="280">
        <v>100</v>
      </c>
      <c r="AC20" s="174">
        <f t="shared" si="4"/>
        <v>0</v>
      </c>
      <c r="AD20" s="93"/>
      <c r="AE20" s="93"/>
      <c r="AF20" s="93"/>
      <c r="AG20" s="93"/>
      <c r="AH20" s="93"/>
      <c r="AI20" s="93">
        <v>280</v>
      </c>
      <c r="AJ20" s="343"/>
      <c r="AK20" s="93"/>
      <c r="AL20" s="93"/>
      <c r="AM20" s="93"/>
      <c r="AN20" s="93">
        <v>100</v>
      </c>
      <c r="AO20" s="93"/>
      <c r="AP20" s="93"/>
      <c r="AQ20" s="93"/>
      <c r="AR20" s="93"/>
      <c r="AS20" s="175">
        <f t="shared" si="5"/>
        <v>0</v>
      </c>
      <c r="AT20" s="174">
        <f t="shared" si="6"/>
        <v>0</v>
      </c>
      <c r="AU20" s="174">
        <f t="shared" si="7"/>
        <v>2780</v>
      </c>
      <c r="AV20" s="99"/>
      <c r="AW20" s="106"/>
      <c r="AX20" s="106"/>
      <c r="AY20" s="106"/>
      <c r="AZ20" s="106"/>
      <c r="BA20" s="174">
        <f t="shared" si="8"/>
        <v>2780</v>
      </c>
      <c r="BB20" s="178"/>
      <c r="BC20" s="343" t="s">
        <v>309</v>
      </c>
      <c r="BD20" s="163" t="str">
        <f t="shared" si="9"/>
        <v>正确</v>
      </c>
    </row>
    <row r="21" s="6" customFormat="1" ht="33" customHeight="1" spans="1:56">
      <c r="A21" s="59">
        <f t="shared" si="1"/>
        <v>17</v>
      </c>
      <c r="B21" s="333" t="s">
        <v>310</v>
      </c>
      <c r="C21" s="307" t="s">
        <v>301</v>
      </c>
      <c r="D21" s="330">
        <v>45597</v>
      </c>
      <c r="E21" s="266" t="s">
        <v>74</v>
      </c>
      <c r="F21" s="125">
        <f t="shared" si="2"/>
        <v>30</v>
      </c>
      <c r="G21" s="192" t="s">
        <v>75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64">
        <f t="shared" si="3"/>
        <v>0</v>
      </c>
      <c r="T21" s="170"/>
      <c r="U21" s="339">
        <v>1400</v>
      </c>
      <c r="V21" s="280">
        <v>500</v>
      </c>
      <c r="W21" s="280">
        <v>100</v>
      </c>
      <c r="X21" s="280">
        <v>100</v>
      </c>
      <c r="Y21" s="280">
        <v>200</v>
      </c>
      <c r="Z21" s="280">
        <v>100</v>
      </c>
      <c r="AA21" s="280">
        <v>200</v>
      </c>
      <c r="AB21" s="280">
        <v>200</v>
      </c>
      <c r="AC21" s="174">
        <f t="shared" si="4"/>
        <v>0</v>
      </c>
      <c r="AD21" s="93"/>
      <c r="AE21" s="93"/>
      <c r="AF21" s="93"/>
      <c r="AG21" s="93"/>
      <c r="AH21" s="93"/>
      <c r="AI21" s="93"/>
      <c r="AJ21" s="170"/>
      <c r="AK21" s="93"/>
      <c r="AL21" s="93"/>
      <c r="AM21" s="93"/>
      <c r="AN21" s="93"/>
      <c r="AO21" s="93"/>
      <c r="AP21" s="93"/>
      <c r="AQ21" s="93"/>
      <c r="AR21" s="93"/>
      <c r="AS21" s="175">
        <f t="shared" si="5"/>
        <v>0</v>
      </c>
      <c r="AT21" s="174">
        <f t="shared" si="6"/>
        <v>0</v>
      </c>
      <c r="AU21" s="174">
        <f t="shared" si="7"/>
        <v>1400</v>
      </c>
      <c r="AV21" s="99"/>
      <c r="AW21" s="106"/>
      <c r="AX21" s="106"/>
      <c r="AY21" s="106"/>
      <c r="AZ21" s="106"/>
      <c r="BA21" s="174">
        <f t="shared" si="8"/>
        <v>1400</v>
      </c>
      <c r="BB21" s="178"/>
      <c r="BC21" s="170"/>
      <c r="BD21" s="163" t="str">
        <f t="shared" si="9"/>
        <v>正确</v>
      </c>
    </row>
    <row r="22" s="6" customFormat="1" ht="33" customHeight="1" spans="1:56">
      <c r="A22" s="59">
        <f t="shared" si="1"/>
        <v>18</v>
      </c>
      <c r="B22" s="333" t="s">
        <v>311</v>
      </c>
      <c r="C22" s="307" t="s">
        <v>301</v>
      </c>
      <c r="D22" s="330">
        <v>45597</v>
      </c>
      <c r="E22" s="266" t="s">
        <v>74</v>
      </c>
      <c r="F22" s="125">
        <f t="shared" si="2"/>
        <v>30</v>
      </c>
      <c r="G22" s="192" t="s">
        <v>75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64">
        <f t="shared" si="3"/>
        <v>0</v>
      </c>
      <c r="T22" s="170"/>
      <c r="U22" s="339">
        <v>1400</v>
      </c>
      <c r="V22" s="280">
        <v>500</v>
      </c>
      <c r="W22" s="280">
        <v>100</v>
      </c>
      <c r="X22" s="280">
        <v>100</v>
      </c>
      <c r="Y22" s="280">
        <v>200</v>
      </c>
      <c r="Z22" s="280">
        <v>100</v>
      </c>
      <c r="AA22" s="280">
        <v>200</v>
      </c>
      <c r="AB22" s="280">
        <v>200</v>
      </c>
      <c r="AC22" s="174">
        <f t="shared" si="4"/>
        <v>0</v>
      </c>
      <c r="AD22" s="93"/>
      <c r="AE22" s="93"/>
      <c r="AF22" s="93"/>
      <c r="AG22" s="93"/>
      <c r="AH22" s="93"/>
      <c r="AI22" s="93"/>
      <c r="AJ22" s="170"/>
      <c r="AK22" s="93"/>
      <c r="AL22" s="93"/>
      <c r="AM22" s="93"/>
      <c r="AN22" s="93"/>
      <c r="AO22" s="93"/>
      <c r="AP22" s="93"/>
      <c r="AQ22" s="93"/>
      <c r="AR22" s="93"/>
      <c r="AS22" s="175">
        <f t="shared" si="5"/>
        <v>0</v>
      </c>
      <c r="AT22" s="174">
        <f t="shared" si="6"/>
        <v>0</v>
      </c>
      <c r="AU22" s="174">
        <f t="shared" si="7"/>
        <v>1400</v>
      </c>
      <c r="AV22" s="99"/>
      <c r="AW22" s="106"/>
      <c r="AX22" s="106"/>
      <c r="AY22" s="106"/>
      <c r="AZ22" s="106"/>
      <c r="BA22" s="174">
        <f t="shared" si="8"/>
        <v>1400</v>
      </c>
      <c r="BB22" s="178"/>
      <c r="BC22" s="170"/>
      <c r="BD22" s="163" t="str">
        <f t="shared" si="9"/>
        <v>正确</v>
      </c>
    </row>
    <row r="23" s="6" customFormat="1" ht="33" customHeight="1" spans="1:56">
      <c r="A23" s="59">
        <f t="shared" si="1"/>
        <v>19</v>
      </c>
      <c r="B23" s="333" t="s">
        <v>312</v>
      </c>
      <c r="C23" s="307" t="s">
        <v>301</v>
      </c>
      <c r="D23" s="330">
        <v>45597</v>
      </c>
      <c r="E23" s="266" t="s">
        <v>74</v>
      </c>
      <c r="F23" s="125">
        <f t="shared" si="2"/>
        <v>30</v>
      </c>
      <c r="G23" s="192" t="s">
        <v>75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64">
        <f t="shared" si="3"/>
        <v>0</v>
      </c>
      <c r="T23" s="170"/>
      <c r="U23" s="339">
        <v>1400</v>
      </c>
      <c r="V23" s="280">
        <v>500</v>
      </c>
      <c r="W23" s="280">
        <v>100</v>
      </c>
      <c r="X23" s="280">
        <v>100</v>
      </c>
      <c r="Y23" s="280">
        <v>200</v>
      </c>
      <c r="Z23" s="280">
        <v>100</v>
      </c>
      <c r="AA23" s="280">
        <v>200</v>
      </c>
      <c r="AB23" s="280">
        <v>200</v>
      </c>
      <c r="AC23" s="174">
        <f t="shared" si="4"/>
        <v>0</v>
      </c>
      <c r="AD23" s="93"/>
      <c r="AE23" s="93"/>
      <c r="AF23" s="93"/>
      <c r="AG23" s="93"/>
      <c r="AH23" s="93"/>
      <c r="AI23" s="93"/>
      <c r="AJ23" s="170"/>
      <c r="AK23" s="93"/>
      <c r="AL23" s="93"/>
      <c r="AM23" s="93"/>
      <c r="AN23" s="93">
        <v>100</v>
      </c>
      <c r="AO23" s="93"/>
      <c r="AP23" s="93"/>
      <c r="AQ23" s="93"/>
      <c r="AR23" s="93"/>
      <c r="AS23" s="175">
        <f t="shared" si="5"/>
        <v>0</v>
      </c>
      <c r="AT23" s="174">
        <f t="shared" si="6"/>
        <v>0</v>
      </c>
      <c r="AU23" s="174">
        <f t="shared" si="7"/>
        <v>1500</v>
      </c>
      <c r="AV23" s="99"/>
      <c r="AW23" s="106"/>
      <c r="AX23" s="106"/>
      <c r="AY23" s="106"/>
      <c r="AZ23" s="106"/>
      <c r="BA23" s="174">
        <f t="shared" si="8"/>
        <v>1500</v>
      </c>
      <c r="BB23" s="178"/>
      <c r="BC23" s="170" t="s">
        <v>294</v>
      </c>
      <c r="BD23" s="163" t="str">
        <f t="shared" si="9"/>
        <v>正确</v>
      </c>
    </row>
    <row r="24" s="6" customFormat="1" ht="33" customHeight="1" spans="1:56">
      <c r="A24" s="59">
        <f t="shared" si="1"/>
        <v>20</v>
      </c>
      <c r="B24" s="333" t="s">
        <v>313</v>
      </c>
      <c r="C24" s="307" t="s">
        <v>139</v>
      </c>
      <c r="D24" s="330">
        <v>45597</v>
      </c>
      <c r="E24" s="266" t="s">
        <v>74</v>
      </c>
      <c r="F24" s="125">
        <f t="shared" si="2"/>
        <v>30</v>
      </c>
      <c r="G24" s="192" t="s">
        <v>75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64">
        <f t="shared" si="3"/>
        <v>0</v>
      </c>
      <c r="T24" s="170"/>
      <c r="U24" s="339">
        <v>2600</v>
      </c>
      <c r="V24" s="280">
        <v>1000</v>
      </c>
      <c r="W24" s="280">
        <v>500</v>
      </c>
      <c r="X24" s="280">
        <v>400</v>
      </c>
      <c r="Y24" s="280">
        <v>300</v>
      </c>
      <c r="Z24" s="280">
        <v>200</v>
      </c>
      <c r="AA24" s="280">
        <v>100</v>
      </c>
      <c r="AB24" s="280">
        <v>100</v>
      </c>
      <c r="AC24" s="174">
        <f t="shared" si="4"/>
        <v>0</v>
      </c>
      <c r="AD24" s="93"/>
      <c r="AE24" s="93"/>
      <c r="AF24" s="93"/>
      <c r="AG24" s="93"/>
      <c r="AH24" s="93"/>
      <c r="AI24" s="93">
        <v>800</v>
      </c>
      <c r="AJ24" s="170"/>
      <c r="AK24" s="93"/>
      <c r="AL24" s="93"/>
      <c r="AM24" s="93"/>
      <c r="AN24" s="93"/>
      <c r="AO24" s="93"/>
      <c r="AP24" s="93"/>
      <c r="AQ24" s="93"/>
      <c r="AR24" s="93"/>
      <c r="AS24" s="175">
        <f t="shared" si="5"/>
        <v>0</v>
      </c>
      <c r="AT24" s="174">
        <f t="shared" si="6"/>
        <v>0</v>
      </c>
      <c r="AU24" s="174">
        <f t="shared" si="7"/>
        <v>3400</v>
      </c>
      <c r="AV24" s="99"/>
      <c r="AW24" s="106"/>
      <c r="AX24" s="106"/>
      <c r="AY24" s="106"/>
      <c r="AZ24" s="106"/>
      <c r="BA24" s="174">
        <f t="shared" si="8"/>
        <v>3400</v>
      </c>
      <c r="BB24" s="178"/>
      <c r="BC24" s="170" t="s">
        <v>314</v>
      </c>
      <c r="BD24" s="163" t="str">
        <f t="shared" si="9"/>
        <v>正确</v>
      </c>
    </row>
    <row r="25" s="6" customFormat="1" ht="45" customHeight="1" spans="1:56">
      <c r="A25" s="41">
        <f t="shared" si="1"/>
        <v>21</v>
      </c>
      <c r="B25" s="333" t="s">
        <v>315</v>
      </c>
      <c r="C25" s="307" t="s">
        <v>139</v>
      </c>
      <c r="D25" s="330">
        <v>45605</v>
      </c>
      <c r="E25" s="266" t="s">
        <v>74</v>
      </c>
      <c r="F25" s="125">
        <f t="shared" si="2"/>
        <v>30</v>
      </c>
      <c r="G25" s="192" t="s">
        <v>75</v>
      </c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64">
        <f t="shared" si="3"/>
        <v>0</v>
      </c>
      <c r="T25" s="343"/>
      <c r="U25" s="339">
        <v>2200</v>
      </c>
      <c r="V25" s="280">
        <v>1000</v>
      </c>
      <c r="W25" s="280">
        <v>400</v>
      </c>
      <c r="X25" s="280">
        <v>400</v>
      </c>
      <c r="Y25" s="280">
        <v>100</v>
      </c>
      <c r="Z25" s="280">
        <v>100</v>
      </c>
      <c r="AA25" s="280">
        <v>100</v>
      </c>
      <c r="AB25" s="280">
        <v>100</v>
      </c>
      <c r="AC25" s="174">
        <f t="shared" si="4"/>
        <v>0</v>
      </c>
      <c r="AD25" s="93"/>
      <c r="AE25" s="93"/>
      <c r="AF25" s="93"/>
      <c r="AG25" s="93"/>
      <c r="AH25" s="93"/>
      <c r="AI25" s="93">
        <v>663.33</v>
      </c>
      <c r="AJ25" s="343"/>
      <c r="AK25" s="93"/>
      <c r="AL25" s="93"/>
      <c r="AM25" s="93"/>
      <c r="AN25" s="93"/>
      <c r="AO25" s="93"/>
      <c r="AP25" s="93"/>
      <c r="AQ25" s="93"/>
      <c r="AR25" s="93"/>
      <c r="AS25" s="175">
        <f t="shared" si="5"/>
        <v>0</v>
      </c>
      <c r="AT25" s="174">
        <f t="shared" si="6"/>
        <v>0</v>
      </c>
      <c r="AU25" s="174">
        <f t="shared" si="7"/>
        <v>2863.33</v>
      </c>
      <c r="AV25" s="99"/>
      <c r="AW25" s="106"/>
      <c r="AX25" s="106"/>
      <c r="AY25" s="106"/>
      <c r="AZ25" s="106"/>
      <c r="BA25" s="174">
        <f t="shared" si="8"/>
        <v>2863.33</v>
      </c>
      <c r="BB25" s="178"/>
      <c r="BC25" s="343" t="s">
        <v>316</v>
      </c>
      <c r="BD25" s="163" t="str">
        <f t="shared" si="9"/>
        <v>正确</v>
      </c>
    </row>
    <row r="26" s="6" customFormat="1" ht="33" customHeight="1" spans="1:56">
      <c r="A26" s="59">
        <f t="shared" si="1"/>
        <v>22</v>
      </c>
      <c r="B26" s="333" t="s">
        <v>317</v>
      </c>
      <c r="C26" s="307" t="s">
        <v>301</v>
      </c>
      <c r="D26" s="330">
        <v>45597</v>
      </c>
      <c r="E26" s="266" t="s">
        <v>74</v>
      </c>
      <c r="F26" s="125">
        <f t="shared" si="2"/>
        <v>30</v>
      </c>
      <c r="G26" s="192" t="s">
        <v>75</v>
      </c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64">
        <f t="shared" si="3"/>
        <v>0</v>
      </c>
      <c r="T26" s="170"/>
      <c r="U26" s="341">
        <v>1400</v>
      </c>
      <c r="V26" s="280">
        <v>500</v>
      </c>
      <c r="W26" s="280">
        <v>100</v>
      </c>
      <c r="X26" s="280">
        <v>100</v>
      </c>
      <c r="Y26" s="280">
        <v>200</v>
      </c>
      <c r="Z26" s="280">
        <v>100</v>
      </c>
      <c r="AA26" s="280">
        <v>200</v>
      </c>
      <c r="AB26" s="280">
        <v>200</v>
      </c>
      <c r="AC26" s="174">
        <f t="shared" si="4"/>
        <v>0</v>
      </c>
      <c r="AD26" s="93"/>
      <c r="AE26" s="93"/>
      <c r="AF26" s="93"/>
      <c r="AG26" s="93"/>
      <c r="AH26" s="93"/>
      <c r="AI26" s="93"/>
      <c r="AJ26" s="170"/>
      <c r="AK26" s="93"/>
      <c r="AL26" s="93"/>
      <c r="AM26" s="93"/>
      <c r="AN26" s="93"/>
      <c r="AO26" s="93"/>
      <c r="AP26" s="93"/>
      <c r="AQ26" s="93"/>
      <c r="AR26" s="93"/>
      <c r="AS26" s="175">
        <f t="shared" si="5"/>
        <v>0</v>
      </c>
      <c r="AT26" s="174">
        <f t="shared" si="6"/>
        <v>0</v>
      </c>
      <c r="AU26" s="174">
        <f t="shared" si="7"/>
        <v>1400</v>
      </c>
      <c r="AV26" s="99"/>
      <c r="AW26" s="106"/>
      <c r="AX26" s="106"/>
      <c r="AY26" s="106"/>
      <c r="AZ26" s="106"/>
      <c r="BA26" s="174">
        <f t="shared" si="8"/>
        <v>1400</v>
      </c>
      <c r="BB26" s="178"/>
      <c r="BC26" s="170"/>
      <c r="BD26" s="163" t="str">
        <f t="shared" si="9"/>
        <v>正确</v>
      </c>
    </row>
    <row r="27" s="6" customFormat="1" ht="33" customHeight="1" spans="1:56">
      <c r="A27" s="59">
        <f t="shared" si="1"/>
        <v>23</v>
      </c>
      <c r="B27" s="333" t="s">
        <v>318</v>
      </c>
      <c r="C27" s="307" t="s">
        <v>301</v>
      </c>
      <c r="D27" s="330">
        <v>45597</v>
      </c>
      <c r="E27" s="266" t="s">
        <v>74</v>
      </c>
      <c r="F27" s="125">
        <f t="shared" si="2"/>
        <v>30</v>
      </c>
      <c r="G27" s="192" t="s">
        <v>75</v>
      </c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64">
        <f t="shared" si="3"/>
        <v>0</v>
      </c>
      <c r="T27" s="170"/>
      <c r="U27" s="341">
        <v>1400</v>
      </c>
      <c r="V27" s="280">
        <v>500</v>
      </c>
      <c r="W27" s="280">
        <v>100</v>
      </c>
      <c r="X27" s="280">
        <v>100</v>
      </c>
      <c r="Y27" s="280">
        <v>200</v>
      </c>
      <c r="Z27" s="280">
        <v>100</v>
      </c>
      <c r="AA27" s="280">
        <v>200</v>
      </c>
      <c r="AB27" s="280">
        <v>200</v>
      </c>
      <c r="AC27" s="174">
        <f t="shared" si="4"/>
        <v>0</v>
      </c>
      <c r="AD27" s="93"/>
      <c r="AE27" s="93"/>
      <c r="AF27" s="93"/>
      <c r="AG27" s="93"/>
      <c r="AH27" s="93"/>
      <c r="AI27" s="93"/>
      <c r="AJ27" s="170"/>
      <c r="AK27" s="93"/>
      <c r="AL27" s="93"/>
      <c r="AM27" s="93"/>
      <c r="AN27" s="93"/>
      <c r="AO27" s="93"/>
      <c r="AP27" s="93"/>
      <c r="AQ27" s="93"/>
      <c r="AR27" s="93"/>
      <c r="AS27" s="175">
        <f t="shared" si="5"/>
        <v>0</v>
      </c>
      <c r="AT27" s="174">
        <f t="shared" si="6"/>
        <v>0</v>
      </c>
      <c r="AU27" s="174">
        <f t="shared" si="7"/>
        <v>1400</v>
      </c>
      <c r="AV27" s="99"/>
      <c r="AW27" s="106"/>
      <c r="AX27" s="106"/>
      <c r="AY27" s="106"/>
      <c r="AZ27" s="106"/>
      <c r="BA27" s="174">
        <f t="shared" si="8"/>
        <v>1400</v>
      </c>
      <c r="BB27" s="178"/>
      <c r="BC27" s="170"/>
      <c r="BD27" s="163" t="str">
        <f t="shared" si="9"/>
        <v>正确</v>
      </c>
    </row>
    <row r="28" s="6" customFormat="1" ht="33" customHeight="1" spans="1:56">
      <c r="A28" s="59">
        <f t="shared" si="1"/>
        <v>24</v>
      </c>
      <c r="B28" s="333" t="s">
        <v>319</v>
      </c>
      <c r="C28" s="307" t="s">
        <v>301</v>
      </c>
      <c r="D28" s="330">
        <v>45597</v>
      </c>
      <c r="E28" s="266" t="s">
        <v>74</v>
      </c>
      <c r="F28" s="125">
        <f t="shared" si="2"/>
        <v>30</v>
      </c>
      <c r="G28" s="192" t="s">
        <v>75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64">
        <f t="shared" si="3"/>
        <v>0</v>
      </c>
      <c r="T28" s="170"/>
      <c r="U28" s="341">
        <v>1400</v>
      </c>
      <c r="V28" s="280">
        <v>500</v>
      </c>
      <c r="W28" s="280">
        <v>100</v>
      </c>
      <c r="X28" s="280">
        <v>100</v>
      </c>
      <c r="Y28" s="280">
        <v>200</v>
      </c>
      <c r="Z28" s="280">
        <v>100</v>
      </c>
      <c r="AA28" s="280">
        <v>200</v>
      </c>
      <c r="AB28" s="280">
        <v>200</v>
      </c>
      <c r="AC28" s="174">
        <f t="shared" si="4"/>
        <v>0</v>
      </c>
      <c r="AD28" s="93"/>
      <c r="AE28" s="93"/>
      <c r="AF28" s="93"/>
      <c r="AG28" s="93"/>
      <c r="AH28" s="93"/>
      <c r="AI28" s="93"/>
      <c r="AJ28" s="170"/>
      <c r="AK28" s="93"/>
      <c r="AL28" s="93"/>
      <c r="AM28" s="93"/>
      <c r="AN28" s="93">
        <v>100</v>
      </c>
      <c r="AO28" s="93"/>
      <c r="AP28" s="93"/>
      <c r="AQ28" s="93"/>
      <c r="AR28" s="93"/>
      <c r="AS28" s="175">
        <f t="shared" si="5"/>
        <v>0</v>
      </c>
      <c r="AT28" s="174">
        <f t="shared" si="6"/>
        <v>0</v>
      </c>
      <c r="AU28" s="174">
        <f t="shared" si="7"/>
        <v>1500</v>
      </c>
      <c r="AV28" s="99"/>
      <c r="AW28" s="106"/>
      <c r="AX28" s="106"/>
      <c r="AY28" s="106"/>
      <c r="AZ28" s="106"/>
      <c r="BA28" s="174">
        <f t="shared" si="8"/>
        <v>1500</v>
      </c>
      <c r="BB28" s="178"/>
      <c r="BC28" s="170" t="s">
        <v>294</v>
      </c>
      <c r="BD28" s="163" t="str">
        <f t="shared" si="9"/>
        <v>正确</v>
      </c>
    </row>
    <row r="29" s="6" customFormat="1" ht="33" customHeight="1" spans="1:56">
      <c r="A29" s="59">
        <f t="shared" si="1"/>
        <v>25</v>
      </c>
      <c r="B29" s="333" t="s">
        <v>320</v>
      </c>
      <c r="C29" s="307" t="s">
        <v>139</v>
      </c>
      <c r="D29" s="330">
        <v>45597</v>
      </c>
      <c r="E29" s="266" t="s">
        <v>74</v>
      </c>
      <c r="F29" s="125">
        <f t="shared" si="2"/>
        <v>30</v>
      </c>
      <c r="G29" s="192" t="s">
        <v>75</v>
      </c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64">
        <f t="shared" si="3"/>
        <v>0</v>
      </c>
      <c r="T29" s="170"/>
      <c r="U29" s="339">
        <v>2600</v>
      </c>
      <c r="V29" s="280">
        <v>1000</v>
      </c>
      <c r="W29" s="280">
        <v>500</v>
      </c>
      <c r="X29" s="280">
        <v>400</v>
      </c>
      <c r="Y29" s="280">
        <v>300</v>
      </c>
      <c r="Z29" s="280">
        <v>200</v>
      </c>
      <c r="AA29" s="280">
        <v>100</v>
      </c>
      <c r="AB29" s="280">
        <v>100</v>
      </c>
      <c r="AC29" s="174">
        <f t="shared" si="4"/>
        <v>0</v>
      </c>
      <c r="AD29" s="93"/>
      <c r="AE29" s="93"/>
      <c r="AF29" s="93"/>
      <c r="AG29" s="93"/>
      <c r="AH29" s="93"/>
      <c r="AI29" s="93"/>
      <c r="AJ29" s="170"/>
      <c r="AK29" s="93"/>
      <c r="AL29" s="93"/>
      <c r="AM29" s="93"/>
      <c r="AN29" s="93">
        <v>100</v>
      </c>
      <c r="AO29" s="93"/>
      <c r="AP29" s="93"/>
      <c r="AQ29" s="93"/>
      <c r="AR29" s="93"/>
      <c r="AS29" s="175">
        <f t="shared" si="5"/>
        <v>0</v>
      </c>
      <c r="AT29" s="174">
        <f t="shared" si="6"/>
        <v>0</v>
      </c>
      <c r="AU29" s="174">
        <f t="shared" si="7"/>
        <v>2700</v>
      </c>
      <c r="AV29" s="99"/>
      <c r="AW29" s="106"/>
      <c r="AX29" s="106"/>
      <c r="AY29" s="106"/>
      <c r="AZ29" s="106"/>
      <c r="BA29" s="174">
        <f t="shared" si="8"/>
        <v>2700</v>
      </c>
      <c r="BB29" s="178"/>
      <c r="BC29" s="170" t="s">
        <v>294</v>
      </c>
      <c r="BD29" s="163" t="str">
        <f t="shared" si="9"/>
        <v>正确</v>
      </c>
    </row>
    <row r="30" s="6" customFormat="1" ht="33" customHeight="1" spans="1:56">
      <c r="A30" s="59">
        <f t="shared" si="1"/>
        <v>26</v>
      </c>
      <c r="B30" s="333" t="s">
        <v>321</v>
      </c>
      <c r="C30" s="307" t="s">
        <v>301</v>
      </c>
      <c r="D30" s="330">
        <v>45597</v>
      </c>
      <c r="E30" s="266" t="s">
        <v>74</v>
      </c>
      <c r="F30" s="125">
        <f t="shared" si="2"/>
        <v>30</v>
      </c>
      <c r="G30" s="192" t="s">
        <v>75</v>
      </c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64">
        <f t="shared" si="3"/>
        <v>0</v>
      </c>
      <c r="T30" s="170"/>
      <c r="U30" s="341">
        <v>1400</v>
      </c>
      <c r="V30" s="280">
        <v>500</v>
      </c>
      <c r="W30" s="280">
        <v>100</v>
      </c>
      <c r="X30" s="280">
        <v>100</v>
      </c>
      <c r="Y30" s="280">
        <v>200</v>
      </c>
      <c r="Z30" s="280">
        <v>100</v>
      </c>
      <c r="AA30" s="280">
        <v>200</v>
      </c>
      <c r="AB30" s="280">
        <v>200</v>
      </c>
      <c r="AC30" s="174">
        <f t="shared" si="4"/>
        <v>0</v>
      </c>
      <c r="AD30" s="93"/>
      <c r="AE30" s="93"/>
      <c r="AF30" s="93"/>
      <c r="AG30" s="93"/>
      <c r="AH30" s="93"/>
      <c r="AI30" s="93"/>
      <c r="AJ30" s="170"/>
      <c r="AK30" s="93"/>
      <c r="AL30" s="93"/>
      <c r="AM30" s="93"/>
      <c r="AN30" s="93"/>
      <c r="AO30" s="93"/>
      <c r="AP30" s="93"/>
      <c r="AQ30" s="93"/>
      <c r="AR30" s="93"/>
      <c r="AS30" s="175">
        <f t="shared" si="5"/>
        <v>0</v>
      </c>
      <c r="AT30" s="174">
        <f t="shared" si="6"/>
        <v>0</v>
      </c>
      <c r="AU30" s="174">
        <f t="shared" si="7"/>
        <v>1400</v>
      </c>
      <c r="AV30" s="99"/>
      <c r="AW30" s="106"/>
      <c r="AX30" s="106"/>
      <c r="AY30" s="106"/>
      <c r="AZ30" s="106"/>
      <c r="BA30" s="174">
        <f t="shared" si="8"/>
        <v>1400</v>
      </c>
      <c r="BB30" s="178"/>
      <c r="BC30" s="170"/>
      <c r="BD30" s="163" t="str">
        <f t="shared" si="9"/>
        <v>正确</v>
      </c>
    </row>
    <row r="31" s="6" customFormat="1" ht="33" customHeight="1" spans="1:56">
      <c r="A31" s="59">
        <f t="shared" si="1"/>
        <v>27</v>
      </c>
      <c r="B31" s="333" t="s">
        <v>322</v>
      </c>
      <c r="C31" s="307" t="s">
        <v>301</v>
      </c>
      <c r="D31" s="330">
        <v>45597</v>
      </c>
      <c r="E31" s="266" t="s">
        <v>74</v>
      </c>
      <c r="F31" s="125">
        <f t="shared" si="2"/>
        <v>30</v>
      </c>
      <c r="G31" s="192" t="s">
        <v>75</v>
      </c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64">
        <f t="shared" si="3"/>
        <v>0</v>
      </c>
      <c r="T31" s="170"/>
      <c r="U31" s="341">
        <v>1400</v>
      </c>
      <c r="V31" s="280">
        <v>500</v>
      </c>
      <c r="W31" s="280">
        <v>100</v>
      </c>
      <c r="X31" s="280">
        <v>100</v>
      </c>
      <c r="Y31" s="280">
        <v>200</v>
      </c>
      <c r="Z31" s="280">
        <v>100</v>
      </c>
      <c r="AA31" s="280">
        <v>200</v>
      </c>
      <c r="AB31" s="280">
        <v>200</v>
      </c>
      <c r="AC31" s="174">
        <f t="shared" si="4"/>
        <v>0</v>
      </c>
      <c r="AD31" s="93"/>
      <c r="AE31" s="93"/>
      <c r="AF31" s="93"/>
      <c r="AG31" s="93"/>
      <c r="AH31" s="93"/>
      <c r="AI31" s="93"/>
      <c r="AJ31" s="170"/>
      <c r="AK31" s="93"/>
      <c r="AL31" s="93"/>
      <c r="AM31" s="93"/>
      <c r="AN31" s="93"/>
      <c r="AO31" s="93"/>
      <c r="AP31" s="93"/>
      <c r="AQ31" s="93"/>
      <c r="AR31" s="93"/>
      <c r="AS31" s="175">
        <f t="shared" si="5"/>
        <v>0</v>
      </c>
      <c r="AT31" s="174">
        <f t="shared" si="6"/>
        <v>0</v>
      </c>
      <c r="AU31" s="174">
        <f t="shared" si="7"/>
        <v>1400</v>
      </c>
      <c r="AV31" s="99"/>
      <c r="AW31" s="106"/>
      <c r="AX31" s="106"/>
      <c r="AY31" s="106"/>
      <c r="AZ31" s="106"/>
      <c r="BA31" s="174">
        <f t="shared" si="8"/>
        <v>1400</v>
      </c>
      <c r="BB31" s="178"/>
      <c r="BC31" s="170"/>
      <c r="BD31" s="163" t="str">
        <f t="shared" si="9"/>
        <v>正确</v>
      </c>
    </row>
    <row r="32" s="6" customFormat="1" ht="33" customHeight="1" spans="1:56">
      <c r="A32" s="59">
        <f t="shared" si="1"/>
        <v>28</v>
      </c>
      <c r="B32" s="333" t="s">
        <v>323</v>
      </c>
      <c r="C32" s="307" t="s">
        <v>301</v>
      </c>
      <c r="D32" s="330">
        <v>45597</v>
      </c>
      <c r="E32" s="266" t="s">
        <v>74</v>
      </c>
      <c r="F32" s="125">
        <f t="shared" si="2"/>
        <v>30</v>
      </c>
      <c r="G32" s="192" t="s">
        <v>75</v>
      </c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64">
        <f t="shared" si="3"/>
        <v>0</v>
      </c>
      <c r="T32" s="170"/>
      <c r="U32" s="341">
        <v>1400</v>
      </c>
      <c r="V32" s="280">
        <v>500</v>
      </c>
      <c r="W32" s="280">
        <v>100</v>
      </c>
      <c r="X32" s="280">
        <v>100</v>
      </c>
      <c r="Y32" s="280">
        <v>200</v>
      </c>
      <c r="Z32" s="280">
        <v>100</v>
      </c>
      <c r="AA32" s="280">
        <v>200</v>
      </c>
      <c r="AB32" s="280">
        <v>200</v>
      </c>
      <c r="AC32" s="174">
        <f t="shared" si="4"/>
        <v>0</v>
      </c>
      <c r="AD32" s="93"/>
      <c r="AE32" s="93"/>
      <c r="AF32" s="93"/>
      <c r="AG32" s="93"/>
      <c r="AH32" s="93"/>
      <c r="AI32" s="93"/>
      <c r="AJ32" s="170"/>
      <c r="AK32" s="93"/>
      <c r="AL32" s="93"/>
      <c r="AM32" s="93"/>
      <c r="AN32" s="93"/>
      <c r="AO32" s="93"/>
      <c r="AP32" s="93"/>
      <c r="AQ32" s="93"/>
      <c r="AR32" s="93"/>
      <c r="AS32" s="175">
        <f t="shared" si="5"/>
        <v>0</v>
      </c>
      <c r="AT32" s="174">
        <f t="shared" si="6"/>
        <v>0</v>
      </c>
      <c r="AU32" s="174">
        <f t="shared" si="7"/>
        <v>1400</v>
      </c>
      <c r="AV32" s="99"/>
      <c r="AW32" s="106"/>
      <c r="AX32" s="106"/>
      <c r="AY32" s="106"/>
      <c r="AZ32" s="106"/>
      <c r="BA32" s="174">
        <f t="shared" si="8"/>
        <v>1400</v>
      </c>
      <c r="BB32" s="178"/>
      <c r="BC32" s="170"/>
      <c r="BD32" s="163" t="str">
        <f t="shared" si="9"/>
        <v>正确</v>
      </c>
    </row>
    <row r="33" s="6" customFormat="1" ht="33" customHeight="1" spans="1:56">
      <c r="A33" s="59">
        <f t="shared" si="1"/>
        <v>29</v>
      </c>
      <c r="B33" s="333" t="s">
        <v>324</v>
      </c>
      <c r="C33" s="307" t="s">
        <v>301</v>
      </c>
      <c r="D33" s="330">
        <v>45597</v>
      </c>
      <c r="E33" s="266" t="s">
        <v>74</v>
      </c>
      <c r="F33" s="125">
        <f t="shared" si="2"/>
        <v>30</v>
      </c>
      <c r="G33" s="192" t="s">
        <v>75</v>
      </c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64">
        <f t="shared" si="3"/>
        <v>0</v>
      </c>
      <c r="T33" s="170"/>
      <c r="U33" s="341">
        <v>1400</v>
      </c>
      <c r="V33" s="280">
        <v>500</v>
      </c>
      <c r="W33" s="280">
        <v>100</v>
      </c>
      <c r="X33" s="280">
        <v>100</v>
      </c>
      <c r="Y33" s="280">
        <v>200</v>
      </c>
      <c r="Z33" s="280">
        <v>100</v>
      </c>
      <c r="AA33" s="280">
        <v>200</v>
      </c>
      <c r="AB33" s="280">
        <v>200</v>
      </c>
      <c r="AC33" s="174">
        <f t="shared" si="4"/>
        <v>0</v>
      </c>
      <c r="AD33" s="93"/>
      <c r="AE33" s="93"/>
      <c r="AF33" s="93"/>
      <c r="AG33" s="93"/>
      <c r="AH33" s="93"/>
      <c r="AI33" s="93"/>
      <c r="AJ33" s="170"/>
      <c r="AK33" s="93"/>
      <c r="AL33" s="93"/>
      <c r="AM33" s="93"/>
      <c r="AN33" s="93"/>
      <c r="AO33" s="93"/>
      <c r="AP33" s="93"/>
      <c r="AQ33" s="93"/>
      <c r="AR33" s="93"/>
      <c r="AS33" s="175">
        <f t="shared" si="5"/>
        <v>0</v>
      </c>
      <c r="AT33" s="174">
        <f t="shared" si="6"/>
        <v>0</v>
      </c>
      <c r="AU33" s="174">
        <f t="shared" si="7"/>
        <v>1400</v>
      </c>
      <c r="AV33" s="99"/>
      <c r="AW33" s="106"/>
      <c r="AX33" s="106"/>
      <c r="AY33" s="106"/>
      <c r="AZ33" s="106"/>
      <c r="BA33" s="174">
        <f t="shared" si="8"/>
        <v>1400</v>
      </c>
      <c r="BB33" s="178"/>
      <c r="BC33" s="170"/>
      <c r="BD33" s="163" t="str">
        <f t="shared" si="9"/>
        <v>正确</v>
      </c>
    </row>
    <row r="34" s="6" customFormat="1" ht="33" customHeight="1" spans="1:56">
      <c r="A34" s="59">
        <f t="shared" si="1"/>
        <v>30</v>
      </c>
      <c r="B34" s="333" t="s">
        <v>325</v>
      </c>
      <c r="C34" s="307" t="s">
        <v>301</v>
      </c>
      <c r="D34" s="330">
        <v>45597</v>
      </c>
      <c r="E34" s="266" t="s">
        <v>74</v>
      </c>
      <c r="F34" s="125">
        <f t="shared" si="2"/>
        <v>30</v>
      </c>
      <c r="G34" s="192" t="s">
        <v>75</v>
      </c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64">
        <f t="shared" si="3"/>
        <v>0</v>
      </c>
      <c r="T34" s="170"/>
      <c r="U34" s="341">
        <v>1400</v>
      </c>
      <c r="V34" s="280">
        <v>500</v>
      </c>
      <c r="W34" s="280">
        <v>100</v>
      </c>
      <c r="X34" s="280">
        <v>100</v>
      </c>
      <c r="Y34" s="280">
        <v>200</v>
      </c>
      <c r="Z34" s="280">
        <v>100</v>
      </c>
      <c r="AA34" s="280">
        <v>200</v>
      </c>
      <c r="AB34" s="280">
        <v>200</v>
      </c>
      <c r="AC34" s="174">
        <f t="shared" si="4"/>
        <v>0</v>
      </c>
      <c r="AD34" s="93"/>
      <c r="AE34" s="93"/>
      <c r="AF34" s="93"/>
      <c r="AG34" s="93"/>
      <c r="AH34" s="93"/>
      <c r="AI34" s="93"/>
      <c r="AJ34" s="170"/>
      <c r="AK34" s="93"/>
      <c r="AL34" s="93"/>
      <c r="AM34" s="93"/>
      <c r="AN34" s="93"/>
      <c r="AO34" s="93"/>
      <c r="AP34" s="93"/>
      <c r="AQ34" s="93"/>
      <c r="AR34" s="93"/>
      <c r="AS34" s="175">
        <f t="shared" si="5"/>
        <v>0</v>
      </c>
      <c r="AT34" s="174">
        <f t="shared" si="6"/>
        <v>0</v>
      </c>
      <c r="AU34" s="174">
        <f t="shared" si="7"/>
        <v>1400</v>
      </c>
      <c r="AV34" s="99"/>
      <c r="AW34" s="106"/>
      <c r="AX34" s="106"/>
      <c r="AY34" s="106"/>
      <c r="AZ34" s="106"/>
      <c r="BA34" s="174">
        <f t="shared" si="8"/>
        <v>1400</v>
      </c>
      <c r="BB34" s="178"/>
      <c r="BC34" s="170"/>
      <c r="BD34" s="163" t="str">
        <f t="shared" si="9"/>
        <v>正确</v>
      </c>
    </row>
    <row r="35" s="6" customFormat="1" ht="33" customHeight="1" spans="1:56">
      <c r="A35" s="59">
        <f t="shared" si="1"/>
        <v>31</v>
      </c>
      <c r="B35" s="333" t="s">
        <v>326</v>
      </c>
      <c r="C35" s="307" t="s">
        <v>139</v>
      </c>
      <c r="D35" s="330">
        <v>45597</v>
      </c>
      <c r="E35" s="266" t="s">
        <v>74</v>
      </c>
      <c r="F35" s="125">
        <f t="shared" si="2"/>
        <v>30</v>
      </c>
      <c r="G35" s="192" t="s">
        <v>75</v>
      </c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64">
        <f t="shared" si="3"/>
        <v>0</v>
      </c>
      <c r="T35" s="170"/>
      <c r="U35" s="341">
        <v>2600</v>
      </c>
      <c r="V35" s="280">
        <v>1000</v>
      </c>
      <c r="W35" s="280">
        <v>500</v>
      </c>
      <c r="X35" s="280">
        <v>400</v>
      </c>
      <c r="Y35" s="280">
        <v>300</v>
      </c>
      <c r="Z35" s="280">
        <v>200</v>
      </c>
      <c r="AA35" s="280">
        <v>100</v>
      </c>
      <c r="AB35" s="280">
        <v>100</v>
      </c>
      <c r="AC35" s="174">
        <f t="shared" si="4"/>
        <v>0</v>
      </c>
      <c r="AD35" s="93"/>
      <c r="AE35" s="93"/>
      <c r="AF35" s="93"/>
      <c r="AG35" s="93"/>
      <c r="AH35" s="93"/>
      <c r="AI35" s="93"/>
      <c r="AJ35" s="170"/>
      <c r="AK35" s="93"/>
      <c r="AL35" s="93"/>
      <c r="AM35" s="93"/>
      <c r="AN35" s="93"/>
      <c r="AO35" s="93"/>
      <c r="AP35" s="93"/>
      <c r="AQ35" s="93"/>
      <c r="AR35" s="93"/>
      <c r="AS35" s="175">
        <f t="shared" si="5"/>
        <v>0</v>
      </c>
      <c r="AT35" s="174">
        <f t="shared" si="6"/>
        <v>0</v>
      </c>
      <c r="AU35" s="174">
        <f t="shared" si="7"/>
        <v>2600</v>
      </c>
      <c r="AV35" s="99"/>
      <c r="AW35" s="106"/>
      <c r="AX35" s="106"/>
      <c r="AY35" s="106"/>
      <c r="AZ35" s="106"/>
      <c r="BA35" s="174">
        <f t="shared" si="8"/>
        <v>2600</v>
      </c>
      <c r="BB35" s="178"/>
      <c r="BC35" s="170"/>
      <c r="BD35" s="163" t="str">
        <f t="shared" si="9"/>
        <v>正确</v>
      </c>
    </row>
    <row r="36" s="6" customFormat="1" ht="33" customHeight="1" spans="1:56">
      <c r="A36" s="59">
        <f t="shared" si="1"/>
        <v>32</v>
      </c>
      <c r="B36" s="333" t="s">
        <v>327</v>
      </c>
      <c r="C36" s="307" t="s">
        <v>301</v>
      </c>
      <c r="D36" s="330">
        <v>45597</v>
      </c>
      <c r="E36" s="266" t="s">
        <v>74</v>
      </c>
      <c r="F36" s="125">
        <f t="shared" si="2"/>
        <v>30</v>
      </c>
      <c r="G36" s="192" t="s">
        <v>75</v>
      </c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64">
        <f t="shared" si="3"/>
        <v>0</v>
      </c>
      <c r="T36" s="170"/>
      <c r="U36" s="341">
        <v>1400</v>
      </c>
      <c r="V36" s="280">
        <v>500</v>
      </c>
      <c r="W36" s="280">
        <v>100</v>
      </c>
      <c r="X36" s="280">
        <v>100</v>
      </c>
      <c r="Y36" s="280">
        <v>200</v>
      </c>
      <c r="Z36" s="280">
        <v>100</v>
      </c>
      <c r="AA36" s="280">
        <v>200</v>
      </c>
      <c r="AB36" s="280">
        <v>200</v>
      </c>
      <c r="AC36" s="174">
        <f t="shared" si="4"/>
        <v>0</v>
      </c>
      <c r="AD36" s="93"/>
      <c r="AE36" s="93"/>
      <c r="AF36" s="93"/>
      <c r="AG36" s="93"/>
      <c r="AH36" s="93"/>
      <c r="AI36" s="93"/>
      <c r="AJ36" s="170"/>
      <c r="AK36" s="93"/>
      <c r="AL36" s="93"/>
      <c r="AM36" s="93"/>
      <c r="AN36" s="93"/>
      <c r="AO36" s="93"/>
      <c r="AP36" s="93"/>
      <c r="AQ36" s="93"/>
      <c r="AR36" s="93"/>
      <c r="AS36" s="175">
        <f t="shared" si="5"/>
        <v>0</v>
      </c>
      <c r="AT36" s="174">
        <f t="shared" si="6"/>
        <v>0</v>
      </c>
      <c r="AU36" s="174">
        <f t="shared" si="7"/>
        <v>1400</v>
      </c>
      <c r="AV36" s="99"/>
      <c r="AW36" s="106"/>
      <c r="AX36" s="106"/>
      <c r="AY36" s="106"/>
      <c r="AZ36" s="106"/>
      <c r="BA36" s="174">
        <f t="shared" si="8"/>
        <v>1400</v>
      </c>
      <c r="BB36" s="178"/>
      <c r="BC36" s="170"/>
      <c r="BD36" s="163" t="str">
        <f t="shared" si="9"/>
        <v>正确</v>
      </c>
    </row>
    <row r="37" s="6" customFormat="1" ht="33" customHeight="1" spans="1:56">
      <c r="A37" s="59">
        <f t="shared" si="1"/>
        <v>33</v>
      </c>
      <c r="B37" s="333" t="s">
        <v>328</v>
      </c>
      <c r="C37" s="307" t="s">
        <v>301</v>
      </c>
      <c r="D37" s="330">
        <v>45597</v>
      </c>
      <c r="E37" s="266" t="s">
        <v>74</v>
      </c>
      <c r="F37" s="125">
        <f t="shared" si="2"/>
        <v>30</v>
      </c>
      <c r="G37" s="192" t="s">
        <v>75</v>
      </c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64">
        <f t="shared" si="3"/>
        <v>0</v>
      </c>
      <c r="T37" s="170"/>
      <c r="U37" s="341">
        <v>1400</v>
      </c>
      <c r="V37" s="280">
        <v>500</v>
      </c>
      <c r="W37" s="280">
        <v>100</v>
      </c>
      <c r="X37" s="280">
        <v>100</v>
      </c>
      <c r="Y37" s="280">
        <v>200</v>
      </c>
      <c r="Z37" s="280">
        <v>100</v>
      </c>
      <c r="AA37" s="280">
        <v>200</v>
      </c>
      <c r="AB37" s="280">
        <v>200</v>
      </c>
      <c r="AC37" s="174">
        <f t="shared" si="4"/>
        <v>0</v>
      </c>
      <c r="AD37" s="93"/>
      <c r="AE37" s="93"/>
      <c r="AF37" s="93"/>
      <c r="AG37" s="93"/>
      <c r="AH37" s="93"/>
      <c r="AI37" s="93"/>
      <c r="AJ37" s="170"/>
      <c r="AK37" s="93"/>
      <c r="AL37" s="93"/>
      <c r="AM37" s="93"/>
      <c r="AN37" s="93"/>
      <c r="AO37" s="93"/>
      <c r="AP37" s="93"/>
      <c r="AQ37" s="93"/>
      <c r="AR37" s="93"/>
      <c r="AS37" s="175">
        <f t="shared" si="5"/>
        <v>0</v>
      </c>
      <c r="AT37" s="174">
        <f t="shared" si="6"/>
        <v>0</v>
      </c>
      <c r="AU37" s="174">
        <f t="shared" si="7"/>
        <v>1400</v>
      </c>
      <c r="AV37" s="99"/>
      <c r="AW37" s="106"/>
      <c r="AX37" s="106"/>
      <c r="AY37" s="106"/>
      <c r="AZ37" s="106"/>
      <c r="BA37" s="174">
        <f t="shared" si="8"/>
        <v>1400</v>
      </c>
      <c r="BB37" s="178"/>
      <c r="BC37" s="170"/>
      <c r="BD37" s="163" t="str">
        <f t="shared" si="9"/>
        <v>正确</v>
      </c>
    </row>
    <row r="38" s="6" customFormat="1" ht="33" customHeight="1" spans="1:56">
      <c r="A38" s="59">
        <f t="shared" si="1"/>
        <v>34</v>
      </c>
      <c r="B38" s="333" t="s">
        <v>329</v>
      </c>
      <c r="C38" s="307" t="s">
        <v>139</v>
      </c>
      <c r="D38" s="330">
        <v>45597</v>
      </c>
      <c r="E38" s="266" t="s">
        <v>74</v>
      </c>
      <c r="F38" s="125">
        <f t="shared" si="2"/>
        <v>30</v>
      </c>
      <c r="G38" s="192" t="s">
        <v>75</v>
      </c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64">
        <f t="shared" si="3"/>
        <v>0</v>
      </c>
      <c r="T38" s="170"/>
      <c r="U38" s="341">
        <v>2600</v>
      </c>
      <c r="V38" s="280">
        <v>1000</v>
      </c>
      <c r="W38" s="280">
        <v>500</v>
      </c>
      <c r="X38" s="280">
        <v>400</v>
      </c>
      <c r="Y38" s="280">
        <v>300</v>
      </c>
      <c r="Z38" s="280">
        <v>200</v>
      </c>
      <c r="AA38" s="280">
        <v>100</v>
      </c>
      <c r="AB38" s="280">
        <v>100</v>
      </c>
      <c r="AC38" s="174">
        <f t="shared" si="4"/>
        <v>0</v>
      </c>
      <c r="AD38" s="93"/>
      <c r="AE38" s="93"/>
      <c r="AF38" s="93"/>
      <c r="AG38" s="93"/>
      <c r="AH38" s="93"/>
      <c r="AI38" s="93"/>
      <c r="AJ38" s="170"/>
      <c r="AK38" s="93"/>
      <c r="AL38" s="93"/>
      <c r="AM38" s="93"/>
      <c r="AN38" s="93"/>
      <c r="AO38" s="93"/>
      <c r="AP38" s="93"/>
      <c r="AQ38" s="93"/>
      <c r="AR38" s="93"/>
      <c r="AS38" s="175">
        <f t="shared" si="5"/>
        <v>0</v>
      </c>
      <c r="AT38" s="174">
        <f t="shared" si="6"/>
        <v>0</v>
      </c>
      <c r="AU38" s="174">
        <f t="shared" si="7"/>
        <v>2600</v>
      </c>
      <c r="AV38" s="99"/>
      <c r="AW38" s="106"/>
      <c r="AX38" s="106"/>
      <c r="AY38" s="106"/>
      <c r="AZ38" s="106"/>
      <c r="BA38" s="174">
        <f t="shared" si="8"/>
        <v>2600</v>
      </c>
      <c r="BB38" s="178"/>
      <c r="BC38" s="170"/>
      <c r="BD38" s="163" t="str">
        <f t="shared" si="9"/>
        <v>正确</v>
      </c>
    </row>
    <row r="39" s="6" customFormat="1" ht="33" customHeight="1" spans="1:56">
      <c r="A39" s="59">
        <f t="shared" si="1"/>
        <v>35</v>
      </c>
      <c r="B39" s="333" t="s">
        <v>330</v>
      </c>
      <c r="C39" s="307" t="s">
        <v>301</v>
      </c>
      <c r="D39" s="330">
        <v>45597</v>
      </c>
      <c r="E39" s="266" t="s">
        <v>74</v>
      </c>
      <c r="F39" s="125">
        <f t="shared" si="2"/>
        <v>30</v>
      </c>
      <c r="G39" s="192" t="s">
        <v>75</v>
      </c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64">
        <f t="shared" si="3"/>
        <v>0</v>
      </c>
      <c r="T39" s="170"/>
      <c r="U39" s="341">
        <v>1400</v>
      </c>
      <c r="V39" s="280">
        <v>500</v>
      </c>
      <c r="W39" s="280">
        <v>100</v>
      </c>
      <c r="X39" s="280">
        <v>100</v>
      </c>
      <c r="Y39" s="280">
        <v>200</v>
      </c>
      <c r="Z39" s="280">
        <v>100</v>
      </c>
      <c r="AA39" s="280">
        <v>200</v>
      </c>
      <c r="AB39" s="280">
        <v>200</v>
      </c>
      <c r="AC39" s="174">
        <f t="shared" si="4"/>
        <v>0</v>
      </c>
      <c r="AD39" s="93"/>
      <c r="AE39" s="93"/>
      <c r="AF39" s="93"/>
      <c r="AG39" s="93"/>
      <c r="AH39" s="93"/>
      <c r="AI39" s="93"/>
      <c r="AJ39" s="170"/>
      <c r="AK39" s="93"/>
      <c r="AL39" s="93"/>
      <c r="AM39" s="93"/>
      <c r="AN39" s="93">
        <v>100</v>
      </c>
      <c r="AO39" s="93"/>
      <c r="AP39" s="93"/>
      <c r="AQ39" s="93"/>
      <c r="AR39" s="93"/>
      <c r="AS39" s="175">
        <f t="shared" si="5"/>
        <v>0</v>
      </c>
      <c r="AT39" s="174">
        <f t="shared" si="6"/>
        <v>0</v>
      </c>
      <c r="AU39" s="174">
        <f t="shared" si="7"/>
        <v>1500</v>
      </c>
      <c r="AV39" s="99"/>
      <c r="AW39" s="106"/>
      <c r="AX39" s="106"/>
      <c r="AY39" s="106"/>
      <c r="AZ39" s="106"/>
      <c r="BA39" s="174">
        <f t="shared" si="8"/>
        <v>1500</v>
      </c>
      <c r="BB39" s="178"/>
      <c r="BC39" s="170" t="s">
        <v>294</v>
      </c>
      <c r="BD39" s="163" t="str">
        <f t="shared" si="9"/>
        <v>正确</v>
      </c>
    </row>
    <row r="40" s="6" customFormat="1" ht="33" customHeight="1" spans="1:56">
      <c r="A40" s="59">
        <f t="shared" si="1"/>
        <v>36</v>
      </c>
      <c r="B40" s="334" t="s">
        <v>331</v>
      </c>
      <c r="C40" s="307" t="s">
        <v>301</v>
      </c>
      <c r="D40" s="330">
        <v>45597</v>
      </c>
      <c r="E40" s="266" t="s">
        <v>74</v>
      </c>
      <c r="F40" s="125">
        <f t="shared" si="2"/>
        <v>30</v>
      </c>
      <c r="G40" s="192" t="s">
        <v>75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64">
        <f t="shared" si="3"/>
        <v>0</v>
      </c>
      <c r="T40" s="170"/>
      <c r="U40" s="341">
        <v>1400</v>
      </c>
      <c r="V40" s="280">
        <v>500</v>
      </c>
      <c r="W40" s="280">
        <v>100</v>
      </c>
      <c r="X40" s="280">
        <v>100</v>
      </c>
      <c r="Y40" s="280">
        <v>200</v>
      </c>
      <c r="Z40" s="280">
        <v>100</v>
      </c>
      <c r="AA40" s="280">
        <v>200</v>
      </c>
      <c r="AB40" s="280">
        <v>200</v>
      </c>
      <c r="AC40" s="174">
        <f t="shared" si="4"/>
        <v>0</v>
      </c>
      <c r="AD40" s="93"/>
      <c r="AE40" s="93"/>
      <c r="AF40" s="93"/>
      <c r="AG40" s="93"/>
      <c r="AH40" s="93"/>
      <c r="AI40" s="93"/>
      <c r="AJ40" s="170"/>
      <c r="AK40" s="93"/>
      <c r="AL40" s="93"/>
      <c r="AM40" s="93"/>
      <c r="AN40" s="93"/>
      <c r="AO40" s="93"/>
      <c r="AP40" s="93"/>
      <c r="AQ40" s="93"/>
      <c r="AR40" s="93"/>
      <c r="AS40" s="175">
        <f t="shared" si="5"/>
        <v>0</v>
      </c>
      <c r="AT40" s="174">
        <f t="shared" si="6"/>
        <v>0</v>
      </c>
      <c r="AU40" s="174">
        <f t="shared" si="7"/>
        <v>1400</v>
      </c>
      <c r="AV40" s="99"/>
      <c r="AW40" s="106"/>
      <c r="AX40" s="106"/>
      <c r="AY40" s="106"/>
      <c r="AZ40" s="106"/>
      <c r="BA40" s="174">
        <f t="shared" si="8"/>
        <v>1400</v>
      </c>
      <c r="BB40" s="178"/>
      <c r="BC40" s="170"/>
      <c r="BD40" s="163" t="str">
        <f t="shared" si="9"/>
        <v>正确</v>
      </c>
    </row>
    <row r="41" s="6" customFormat="1" ht="33" customHeight="1" spans="1:56">
      <c r="A41" s="59">
        <f t="shared" si="1"/>
        <v>37</v>
      </c>
      <c r="B41" s="334" t="s">
        <v>332</v>
      </c>
      <c r="C41" s="307" t="s">
        <v>301</v>
      </c>
      <c r="D41" s="330">
        <v>45597</v>
      </c>
      <c r="E41" s="266" t="s">
        <v>74</v>
      </c>
      <c r="F41" s="125">
        <f t="shared" si="2"/>
        <v>30</v>
      </c>
      <c r="G41" s="192" t="s">
        <v>75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64">
        <f t="shared" si="3"/>
        <v>0</v>
      </c>
      <c r="T41" s="170"/>
      <c r="U41" s="341">
        <v>1400</v>
      </c>
      <c r="V41" s="280">
        <v>500</v>
      </c>
      <c r="W41" s="280">
        <v>100</v>
      </c>
      <c r="X41" s="280">
        <v>100</v>
      </c>
      <c r="Y41" s="280">
        <v>200</v>
      </c>
      <c r="Z41" s="280">
        <v>100</v>
      </c>
      <c r="AA41" s="280">
        <v>200</v>
      </c>
      <c r="AB41" s="280">
        <v>200</v>
      </c>
      <c r="AC41" s="174">
        <f t="shared" si="4"/>
        <v>0</v>
      </c>
      <c r="AD41" s="93"/>
      <c r="AE41" s="93"/>
      <c r="AF41" s="93"/>
      <c r="AG41" s="93"/>
      <c r="AH41" s="93"/>
      <c r="AI41" s="93"/>
      <c r="AJ41" s="170"/>
      <c r="AK41" s="93"/>
      <c r="AL41" s="93"/>
      <c r="AM41" s="93"/>
      <c r="AN41" s="93"/>
      <c r="AO41" s="93"/>
      <c r="AP41" s="93"/>
      <c r="AQ41" s="93"/>
      <c r="AR41" s="93"/>
      <c r="AS41" s="175">
        <f t="shared" si="5"/>
        <v>0</v>
      </c>
      <c r="AT41" s="174">
        <f t="shared" si="6"/>
        <v>0</v>
      </c>
      <c r="AU41" s="174">
        <f t="shared" si="7"/>
        <v>1400</v>
      </c>
      <c r="AV41" s="99"/>
      <c r="AW41" s="106"/>
      <c r="AX41" s="106"/>
      <c r="AY41" s="106"/>
      <c r="AZ41" s="106"/>
      <c r="BA41" s="174">
        <f t="shared" si="8"/>
        <v>1400</v>
      </c>
      <c r="BB41" s="178"/>
      <c r="BC41" s="170"/>
      <c r="BD41" s="163" t="str">
        <f t="shared" si="9"/>
        <v>正确</v>
      </c>
    </row>
    <row r="42" s="6" customFormat="1" ht="33" customHeight="1" spans="1:56">
      <c r="A42" s="59">
        <f t="shared" si="1"/>
        <v>38</v>
      </c>
      <c r="B42" s="334" t="s">
        <v>333</v>
      </c>
      <c r="C42" s="307" t="s">
        <v>139</v>
      </c>
      <c r="D42" s="330">
        <v>45597</v>
      </c>
      <c r="E42" s="266" t="s">
        <v>74</v>
      </c>
      <c r="F42" s="125">
        <f t="shared" si="2"/>
        <v>30</v>
      </c>
      <c r="G42" s="192" t="s">
        <v>75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64">
        <f t="shared" si="3"/>
        <v>0</v>
      </c>
      <c r="T42" s="170"/>
      <c r="U42" s="339">
        <v>2600</v>
      </c>
      <c r="V42" s="280">
        <v>1000</v>
      </c>
      <c r="W42" s="280">
        <v>500</v>
      </c>
      <c r="X42" s="280">
        <v>400</v>
      </c>
      <c r="Y42" s="280">
        <v>300</v>
      </c>
      <c r="Z42" s="280">
        <v>200</v>
      </c>
      <c r="AA42" s="280">
        <v>100</v>
      </c>
      <c r="AB42" s="280">
        <v>100</v>
      </c>
      <c r="AC42" s="174">
        <f t="shared" si="4"/>
        <v>0</v>
      </c>
      <c r="AD42" s="93"/>
      <c r="AE42" s="93"/>
      <c r="AF42" s="93"/>
      <c r="AG42" s="93"/>
      <c r="AH42" s="93"/>
      <c r="AI42" s="93"/>
      <c r="AJ42" s="170"/>
      <c r="AK42" s="93"/>
      <c r="AL42" s="93"/>
      <c r="AM42" s="93"/>
      <c r="AN42" s="93"/>
      <c r="AO42" s="93"/>
      <c r="AP42" s="93"/>
      <c r="AQ42" s="93"/>
      <c r="AR42" s="93"/>
      <c r="AS42" s="175">
        <f t="shared" si="5"/>
        <v>0</v>
      </c>
      <c r="AT42" s="174">
        <f t="shared" si="6"/>
        <v>0</v>
      </c>
      <c r="AU42" s="174">
        <f t="shared" si="7"/>
        <v>2600</v>
      </c>
      <c r="AV42" s="99"/>
      <c r="AW42" s="106"/>
      <c r="AX42" s="106"/>
      <c r="AY42" s="106"/>
      <c r="AZ42" s="106"/>
      <c r="BA42" s="174">
        <f t="shared" si="8"/>
        <v>2600</v>
      </c>
      <c r="BB42" s="178"/>
      <c r="BC42" s="170"/>
      <c r="BD42" s="163" t="str">
        <f t="shared" si="9"/>
        <v>正确</v>
      </c>
    </row>
    <row r="43" s="6" customFormat="1" ht="33" customHeight="1" spans="1:56">
      <c r="A43" s="59">
        <f t="shared" si="1"/>
        <v>39</v>
      </c>
      <c r="B43" s="334" t="s">
        <v>334</v>
      </c>
      <c r="C43" s="307" t="s">
        <v>139</v>
      </c>
      <c r="D43" s="330">
        <v>45597</v>
      </c>
      <c r="E43" s="266" t="s">
        <v>74</v>
      </c>
      <c r="F43" s="125">
        <f t="shared" si="2"/>
        <v>30</v>
      </c>
      <c r="G43" s="192" t="s">
        <v>75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64">
        <f t="shared" si="3"/>
        <v>0</v>
      </c>
      <c r="T43" s="170"/>
      <c r="U43" s="339">
        <v>2600</v>
      </c>
      <c r="V43" s="280">
        <v>1000</v>
      </c>
      <c r="W43" s="280">
        <v>500</v>
      </c>
      <c r="X43" s="280">
        <v>400</v>
      </c>
      <c r="Y43" s="280">
        <v>300</v>
      </c>
      <c r="Z43" s="280">
        <v>200</v>
      </c>
      <c r="AA43" s="280">
        <v>100</v>
      </c>
      <c r="AB43" s="280">
        <v>100</v>
      </c>
      <c r="AC43" s="174">
        <f t="shared" si="4"/>
        <v>0</v>
      </c>
      <c r="AD43" s="93"/>
      <c r="AE43" s="93"/>
      <c r="AF43" s="93"/>
      <c r="AG43" s="93"/>
      <c r="AH43" s="93"/>
      <c r="AI43" s="93"/>
      <c r="AJ43" s="170"/>
      <c r="AK43" s="93"/>
      <c r="AL43" s="93"/>
      <c r="AM43" s="93"/>
      <c r="AN43" s="93">
        <v>100</v>
      </c>
      <c r="AO43" s="93"/>
      <c r="AP43" s="93"/>
      <c r="AQ43" s="93"/>
      <c r="AR43" s="93"/>
      <c r="AS43" s="175">
        <f t="shared" si="5"/>
        <v>0</v>
      </c>
      <c r="AT43" s="174">
        <f t="shared" si="6"/>
        <v>0</v>
      </c>
      <c r="AU43" s="174">
        <f t="shared" si="7"/>
        <v>2700</v>
      </c>
      <c r="AV43" s="99"/>
      <c r="AW43" s="106"/>
      <c r="AX43" s="106"/>
      <c r="AY43" s="106"/>
      <c r="AZ43" s="106"/>
      <c r="BA43" s="174">
        <f t="shared" si="8"/>
        <v>2700</v>
      </c>
      <c r="BB43" s="178"/>
      <c r="BC43" s="170" t="s">
        <v>294</v>
      </c>
      <c r="BD43" s="163" t="str">
        <f t="shared" si="9"/>
        <v>正确</v>
      </c>
    </row>
    <row r="44" s="6" customFormat="1" ht="33" customHeight="1" spans="1:56">
      <c r="A44" s="59">
        <f t="shared" si="1"/>
        <v>40</v>
      </c>
      <c r="B44" s="300" t="s">
        <v>335</v>
      </c>
      <c r="C44" s="307" t="s">
        <v>301</v>
      </c>
      <c r="D44" s="330">
        <v>45621</v>
      </c>
      <c r="E44" s="266" t="s">
        <v>74</v>
      </c>
      <c r="F44" s="125">
        <f t="shared" si="2"/>
        <v>30</v>
      </c>
      <c r="G44" s="192" t="s">
        <v>75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64">
        <f t="shared" si="3"/>
        <v>0</v>
      </c>
      <c r="T44" s="170"/>
      <c r="U44" s="339">
        <v>1400</v>
      </c>
      <c r="V44" s="280">
        <v>500</v>
      </c>
      <c r="W44" s="280">
        <v>100</v>
      </c>
      <c r="X44" s="280">
        <v>100</v>
      </c>
      <c r="Y44" s="280">
        <v>200</v>
      </c>
      <c r="Z44" s="280">
        <v>100</v>
      </c>
      <c r="AA44" s="280">
        <v>200</v>
      </c>
      <c r="AB44" s="280">
        <v>200</v>
      </c>
      <c r="AC44" s="174">
        <f t="shared" si="4"/>
        <v>0</v>
      </c>
      <c r="AD44" s="93"/>
      <c r="AE44" s="93"/>
      <c r="AF44" s="93"/>
      <c r="AG44" s="93"/>
      <c r="AH44" s="93"/>
      <c r="AI44" s="93"/>
      <c r="AJ44" s="170"/>
      <c r="AK44" s="93"/>
      <c r="AL44" s="93"/>
      <c r="AM44" s="93"/>
      <c r="AN44" s="93"/>
      <c r="AO44" s="93"/>
      <c r="AP44" s="93"/>
      <c r="AQ44" s="93"/>
      <c r="AR44" s="93"/>
      <c r="AS44" s="175">
        <f t="shared" si="5"/>
        <v>0</v>
      </c>
      <c r="AT44" s="174">
        <f t="shared" si="6"/>
        <v>0</v>
      </c>
      <c r="AU44" s="174">
        <f t="shared" si="7"/>
        <v>1400</v>
      </c>
      <c r="AV44" s="99"/>
      <c r="AW44" s="106"/>
      <c r="AX44" s="106"/>
      <c r="AY44" s="106"/>
      <c r="AZ44" s="106"/>
      <c r="BA44" s="174">
        <f t="shared" si="8"/>
        <v>1400</v>
      </c>
      <c r="BB44" s="178"/>
      <c r="BC44" s="170"/>
      <c r="BD44" s="163" t="str">
        <f t="shared" si="9"/>
        <v>正确</v>
      </c>
    </row>
    <row r="45" s="6" customFormat="1" ht="33" customHeight="1" spans="1:56">
      <c r="A45" s="59">
        <f t="shared" si="1"/>
        <v>41</v>
      </c>
      <c r="B45" s="300" t="s">
        <v>336</v>
      </c>
      <c r="C45" s="266" t="s">
        <v>139</v>
      </c>
      <c r="D45" s="329">
        <v>45715</v>
      </c>
      <c r="E45" s="266" t="s">
        <v>74</v>
      </c>
      <c r="F45" s="125">
        <f t="shared" si="2"/>
        <v>30</v>
      </c>
      <c r="G45" s="192" t="s">
        <v>75</v>
      </c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64">
        <f t="shared" si="3"/>
        <v>0</v>
      </c>
      <c r="T45" s="343"/>
      <c r="U45" s="339">
        <v>2400</v>
      </c>
      <c r="V45" s="280">
        <v>1000</v>
      </c>
      <c r="W45" s="280">
        <v>500</v>
      </c>
      <c r="X45" s="280">
        <v>300</v>
      </c>
      <c r="Y45" s="280">
        <v>200</v>
      </c>
      <c r="Z45" s="280">
        <v>200</v>
      </c>
      <c r="AA45" s="280">
        <v>100</v>
      </c>
      <c r="AB45" s="280">
        <v>100</v>
      </c>
      <c r="AC45" s="174">
        <f t="shared" si="4"/>
        <v>0</v>
      </c>
      <c r="AD45" s="93"/>
      <c r="AE45" s="93"/>
      <c r="AF45" s="93"/>
      <c r="AG45" s="93"/>
      <c r="AH45" s="93"/>
      <c r="AI45" s="93">
        <v>200</v>
      </c>
      <c r="AJ45" s="343"/>
      <c r="AK45" s="93"/>
      <c r="AL45" s="93"/>
      <c r="AM45" s="93"/>
      <c r="AN45" s="93">
        <v>100</v>
      </c>
      <c r="AO45" s="93"/>
      <c r="AP45" s="93"/>
      <c r="AQ45" s="93"/>
      <c r="AR45" s="93"/>
      <c r="AS45" s="175">
        <f t="shared" si="5"/>
        <v>0</v>
      </c>
      <c r="AT45" s="174">
        <f t="shared" si="6"/>
        <v>0</v>
      </c>
      <c r="AU45" s="174">
        <f t="shared" si="7"/>
        <v>2700</v>
      </c>
      <c r="AV45" s="99"/>
      <c r="AW45" s="106"/>
      <c r="AX45" s="106"/>
      <c r="AY45" s="106"/>
      <c r="AZ45" s="106"/>
      <c r="BA45" s="174">
        <f t="shared" si="8"/>
        <v>2700</v>
      </c>
      <c r="BB45" s="178"/>
      <c r="BC45" s="343" t="s">
        <v>337</v>
      </c>
      <c r="BD45" s="163" t="str">
        <f t="shared" si="9"/>
        <v>正确</v>
      </c>
    </row>
    <row r="46" s="6" customFormat="1" ht="33" customHeight="1" spans="1:56">
      <c r="A46" s="59">
        <f t="shared" si="1"/>
        <v>42</v>
      </c>
      <c r="B46" s="300" t="s">
        <v>338</v>
      </c>
      <c r="C46" s="266" t="s">
        <v>297</v>
      </c>
      <c r="D46" s="329">
        <v>45707</v>
      </c>
      <c r="E46" s="266" t="s">
        <v>74</v>
      </c>
      <c r="F46" s="125">
        <f t="shared" si="2"/>
        <v>30</v>
      </c>
      <c r="G46" s="192" t="s">
        <v>75</v>
      </c>
      <c r="H46" s="126"/>
      <c r="I46" s="126"/>
      <c r="J46" s="126"/>
      <c r="K46" s="126"/>
      <c r="L46" s="126">
        <v>10</v>
      </c>
      <c r="M46" s="126"/>
      <c r="N46" s="126"/>
      <c r="O46" s="126"/>
      <c r="P46" s="126"/>
      <c r="Q46" s="126"/>
      <c r="R46" s="126"/>
      <c r="S46" s="164">
        <f t="shared" si="3"/>
        <v>0</v>
      </c>
      <c r="T46" s="170" t="s">
        <v>339</v>
      </c>
      <c r="U46" s="339">
        <v>1700</v>
      </c>
      <c r="V46" s="280">
        <v>1000</v>
      </c>
      <c r="W46" s="280">
        <v>200</v>
      </c>
      <c r="X46" s="280">
        <v>100</v>
      </c>
      <c r="Y46" s="280">
        <v>100</v>
      </c>
      <c r="Z46" s="280">
        <v>100</v>
      </c>
      <c r="AA46" s="280">
        <v>100</v>
      </c>
      <c r="AB46" s="280">
        <v>100</v>
      </c>
      <c r="AC46" s="174">
        <f t="shared" si="4"/>
        <v>0</v>
      </c>
      <c r="AD46" s="93"/>
      <c r="AE46" s="93"/>
      <c r="AF46" s="93"/>
      <c r="AG46" s="93"/>
      <c r="AH46" s="93"/>
      <c r="AI46" s="93"/>
      <c r="AJ46" s="170"/>
      <c r="AK46" s="93"/>
      <c r="AL46" s="93"/>
      <c r="AM46" s="93"/>
      <c r="AN46" s="93"/>
      <c r="AO46" s="93"/>
      <c r="AP46" s="93"/>
      <c r="AQ46" s="93"/>
      <c r="AR46" s="93"/>
      <c r="AS46" s="175">
        <f t="shared" si="5"/>
        <v>0</v>
      </c>
      <c r="AT46" s="174">
        <f t="shared" si="6"/>
        <v>566.666666666667</v>
      </c>
      <c r="AU46" s="174">
        <f t="shared" si="7"/>
        <v>1133.33</v>
      </c>
      <c r="AV46" s="99"/>
      <c r="AW46" s="106"/>
      <c r="AX46" s="106"/>
      <c r="AY46" s="106"/>
      <c r="AZ46" s="106"/>
      <c r="BA46" s="174">
        <f t="shared" si="8"/>
        <v>1133.33</v>
      </c>
      <c r="BB46" s="178"/>
      <c r="BC46" s="170" t="s">
        <v>339</v>
      </c>
      <c r="BD46" s="163" t="str">
        <f t="shared" si="9"/>
        <v>正确</v>
      </c>
    </row>
    <row r="47" s="6" customFormat="1" ht="33" customHeight="1" spans="1:56">
      <c r="A47" s="59">
        <f t="shared" si="1"/>
        <v>43</v>
      </c>
      <c r="B47" s="300" t="s">
        <v>340</v>
      </c>
      <c r="C47" s="266" t="s">
        <v>297</v>
      </c>
      <c r="D47" s="329">
        <v>45708</v>
      </c>
      <c r="E47" s="266" t="s">
        <v>74</v>
      </c>
      <c r="F47" s="125">
        <f t="shared" si="2"/>
        <v>30</v>
      </c>
      <c r="G47" s="192" t="s">
        <v>75</v>
      </c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64">
        <f t="shared" si="3"/>
        <v>0</v>
      </c>
      <c r="T47" s="170"/>
      <c r="U47" s="339">
        <v>1700</v>
      </c>
      <c r="V47" s="280">
        <v>1000</v>
      </c>
      <c r="W47" s="280">
        <v>200</v>
      </c>
      <c r="X47" s="280">
        <v>100</v>
      </c>
      <c r="Y47" s="280">
        <v>100</v>
      </c>
      <c r="Z47" s="280">
        <v>100</v>
      </c>
      <c r="AA47" s="280">
        <v>100</v>
      </c>
      <c r="AB47" s="280">
        <v>100</v>
      </c>
      <c r="AC47" s="174">
        <f t="shared" si="4"/>
        <v>0</v>
      </c>
      <c r="AD47" s="93"/>
      <c r="AE47" s="93"/>
      <c r="AF47" s="93"/>
      <c r="AG47" s="93"/>
      <c r="AH47" s="93"/>
      <c r="AI47" s="93"/>
      <c r="AJ47" s="170"/>
      <c r="AK47" s="93"/>
      <c r="AL47" s="93"/>
      <c r="AM47" s="93"/>
      <c r="AN47" s="93">
        <v>100</v>
      </c>
      <c r="AO47" s="93"/>
      <c r="AP47" s="93"/>
      <c r="AQ47" s="93"/>
      <c r="AR47" s="93"/>
      <c r="AS47" s="175">
        <f t="shared" si="5"/>
        <v>0</v>
      </c>
      <c r="AT47" s="174">
        <f t="shared" si="6"/>
        <v>0</v>
      </c>
      <c r="AU47" s="174">
        <f t="shared" si="7"/>
        <v>1800</v>
      </c>
      <c r="AV47" s="99"/>
      <c r="AW47" s="106"/>
      <c r="AX47" s="106"/>
      <c r="AY47" s="106"/>
      <c r="AZ47" s="106"/>
      <c r="BA47" s="174">
        <f t="shared" si="8"/>
        <v>1800</v>
      </c>
      <c r="BB47" s="178"/>
      <c r="BC47" s="170" t="s">
        <v>294</v>
      </c>
      <c r="BD47" s="163" t="str">
        <f t="shared" si="9"/>
        <v>正确</v>
      </c>
    </row>
    <row r="48" s="6" customFormat="1" ht="33" customHeight="1" spans="1:56">
      <c r="A48" s="59">
        <f t="shared" si="1"/>
        <v>44</v>
      </c>
      <c r="B48" s="300" t="s">
        <v>341</v>
      </c>
      <c r="C48" s="266" t="s">
        <v>139</v>
      </c>
      <c r="D48" s="329">
        <v>45697</v>
      </c>
      <c r="E48" s="266" t="s">
        <v>74</v>
      </c>
      <c r="F48" s="125">
        <f t="shared" si="2"/>
        <v>30</v>
      </c>
      <c r="G48" s="192" t="s">
        <v>75</v>
      </c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64">
        <f t="shared" si="3"/>
        <v>0</v>
      </c>
      <c r="T48" s="170"/>
      <c r="U48" s="339">
        <v>2600</v>
      </c>
      <c r="V48" s="280">
        <v>1000</v>
      </c>
      <c r="W48" s="280">
        <v>500</v>
      </c>
      <c r="X48" s="280">
        <v>400</v>
      </c>
      <c r="Y48" s="280">
        <v>300</v>
      </c>
      <c r="Z48" s="280">
        <v>200</v>
      </c>
      <c r="AA48" s="280">
        <v>100</v>
      </c>
      <c r="AB48" s="280">
        <v>100</v>
      </c>
      <c r="AC48" s="174">
        <f t="shared" si="4"/>
        <v>0</v>
      </c>
      <c r="AD48" s="93"/>
      <c r="AE48" s="93"/>
      <c r="AF48" s="93"/>
      <c r="AG48" s="93"/>
      <c r="AH48" s="93"/>
      <c r="AI48" s="93"/>
      <c r="AJ48" s="170"/>
      <c r="AK48" s="93"/>
      <c r="AL48" s="93"/>
      <c r="AM48" s="93"/>
      <c r="AN48" s="93">
        <v>100</v>
      </c>
      <c r="AO48" s="93"/>
      <c r="AP48" s="93"/>
      <c r="AQ48" s="93"/>
      <c r="AR48" s="93"/>
      <c r="AS48" s="175">
        <f t="shared" si="5"/>
        <v>0</v>
      </c>
      <c r="AT48" s="174">
        <f t="shared" si="6"/>
        <v>0</v>
      </c>
      <c r="AU48" s="174">
        <f t="shared" si="7"/>
        <v>2700</v>
      </c>
      <c r="AV48" s="99"/>
      <c r="AW48" s="106"/>
      <c r="AX48" s="106"/>
      <c r="AY48" s="106"/>
      <c r="AZ48" s="106"/>
      <c r="BA48" s="174">
        <f t="shared" si="8"/>
        <v>2700</v>
      </c>
      <c r="BB48" s="178"/>
      <c r="BC48" s="170" t="s">
        <v>294</v>
      </c>
      <c r="BD48" s="163" t="str">
        <f t="shared" si="9"/>
        <v>正确</v>
      </c>
    </row>
    <row r="49" s="6" customFormat="1" ht="33" customHeight="1" spans="1:56">
      <c r="A49" s="59">
        <f t="shared" si="1"/>
        <v>45</v>
      </c>
      <c r="B49" s="300" t="s">
        <v>342</v>
      </c>
      <c r="C49" s="266" t="s">
        <v>139</v>
      </c>
      <c r="D49" s="329">
        <v>45709</v>
      </c>
      <c r="E49" s="266" t="s">
        <v>74</v>
      </c>
      <c r="F49" s="125">
        <f t="shared" si="2"/>
        <v>30</v>
      </c>
      <c r="G49" s="192" t="s">
        <v>75</v>
      </c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64">
        <f t="shared" si="3"/>
        <v>0</v>
      </c>
      <c r="T49" s="170"/>
      <c r="U49" s="339">
        <v>2300</v>
      </c>
      <c r="V49" s="280">
        <v>1000</v>
      </c>
      <c r="W49" s="280">
        <v>500</v>
      </c>
      <c r="X49" s="280">
        <v>200</v>
      </c>
      <c r="Y49" s="280">
        <v>200</v>
      </c>
      <c r="Z49" s="280">
        <v>200</v>
      </c>
      <c r="AA49" s="280">
        <v>100</v>
      </c>
      <c r="AB49" s="280">
        <v>100</v>
      </c>
      <c r="AC49" s="174">
        <f t="shared" si="4"/>
        <v>0</v>
      </c>
      <c r="AD49" s="93"/>
      <c r="AE49" s="93"/>
      <c r="AF49" s="93"/>
      <c r="AG49" s="93"/>
      <c r="AH49" s="93"/>
      <c r="AI49" s="93">
        <v>200</v>
      </c>
      <c r="AJ49" s="170"/>
      <c r="AK49" s="93"/>
      <c r="AL49" s="93"/>
      <c r="AM49" s="93"/>
      <c r="AN49" s="93"/>
      <c r="AO49" s="93"/>
      <c r="AP49" s="93"/>
      <c r="AQ49" s="93"/>
      <c r="AR49" s="93"/>
      <c r="AS49" s="175">
        <f t="shared" si="5"/>
        <v>0</v>
      </c>
      <c r="AT49" s="174">
        <f t="shared" si="6"/>
        <v>0</v>
      </c>
      <c r="AU49" s="174">
        <f t="shared" si="7"/>
        <v>2500</v>
      </c>
      <c r="AV49" s="99"/>
      <c r="AW49" s="106"/>
      <c r="AX49" s="106"/>
      <c r="AY49" s="106"/>
      <c r="AZ49" s="106"/>
      <c r="BA49" s="174">
        <f t="shared" si="8"/>
        <v>2500</v>
      </c>
      <c r="BB49" s="178"/>
      <c r="BC49" s="170" t="s">
        <v>343</v>
      </c>
      <c r="BD49" s="163" t="str">
        <f t="shared" si="9"/>
        <v>正确</v>
      </c>
    </row>
    <row r="50" s="6" customFormat="1" ht="33" customHeight="1" spans="1:56">
      <c r="A50" s="59">
        <f t="shared" si="1"/>
        <v>46</v>
      </c>
      <c r="B50" s="300" t="s">
        <v>344</v>
      </c>
      <c r="C50" s="266" t="s">
        <v>139</v>
      </c>
      <c r="D50" s="329">
        <v>45733</v>
      </c>
      <c r="E50" s="266" t="s">
        <v>74</v>
      </c>
      <c r="F50" s="125">
        <f t="shared" si="2"/>
        <v>30</v>
      </c>
      <c r="G50" s="192" t="s">
        <v>75</v>
      </c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64">
        <f t="shared" si="3"/>
        <v>0</v>
      </c>
      <c r="T50" s="170"/>
      <c r="U50" s="339">
        <v>2800</v>
      </c>
      <c r="V50" s="280">
        <v>1000</v>
      </c>
      <c r="W50" s="280">
        <v>500</v>
      </c>
      <c r="X50" s="280">
        <v>500</v>
      </c>
      <c r="Y50" s="280">
        <v>300</v>
      </c>
      <c r="Z50" s="280">
        <v>200</v>
      </c>
      <c r="AA50" s="280">
        <v>200</v>
      </c>
      <c r="AB50" s="280">
        <v>100</v>
      </c>
      <c r="AC50" s="174">
        <f t="shared" si="4"/>
        <v>0</v>
      </c>
      <c r="AD50" s="93"/>
      <c r="AE50" s="93"/>
      <c r="AF50" s="93"/>
      <c r="AG50" s="93"/>
      <c r="AH50" s="93"/>
      <c r="AI50" s="93"/>
      <c r="AJ50" s="170"/>
      <c r="AK50" s="93"/>
      <c r="AL50" s="93"/>
      <c r="AM50" s="93"/>
      <c r="AN50" s="93"/>
      <c r="AO50" s="93"/>
      <c r="AP50" s="93"/>
      <c r="AQ50" s="93"/>
      <c r="AR50" s="93"/>
      <c r="AS50" s="175">
        <f t="shared" si="5"/>
        <v>0</v>
      </c>
      <c r="AT50" s="174">
        <f t="shared" si="6"/>
        <v>0</v>
      </c>
      <c r="AU50" s="174">
        <f t="shared" si="7"/>
        <v>2800</v>
      </c>
      <c r="AV50" s="99"/>
      <c r="AW50" s="106"/>
      <c r="AX50" s="106"/>
      <c r="AY50" s="106"/>
      <c r="AZ50" s="106"/>
      <c r="BA50" s="174">
        <f t="shared" si="8"/>
        <v>2800</v>
      </c>
      <c r="BB50" s="178"/>
      <c r="BC50" s="170"/>
      <c r="BD50" s="163" t="str">
        <f t="shared" si="9"/>
        <v>正确</v>
      </c>
    </row>
    <row r="51" s="6" customFormat="1" ht="33" customHeight="1" spans="1:56">
      <c r="A51" s="59">
        <f t="shared" si="1"/>
        <v>47</v>
      </c>
      <c r="B51" s="300" t="s">
        <v>345</v>
      </c>
      <c r="C51" s="266" t="s">
        <v>297</v>
      </c>
      <c r="D51" s="329">
        <v>45738</v>
      </c>
      <c r="E51" s="266" t="s">
        <v>74</v>
      </c>
      <c r="F51" s="125">
        <f t="shared" si="2"/>
        <v>30</v>
      </c>
      <c r="G51" s="192" t="s">
        <v>75</v>
      </c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64">
        <f t="shared" si="3"/>
        <v>0</v>
      </c>
      <c r="T51" s="170"/>
      <c r="U51" s="339">
        <v>1700</v>
      </c>
      <c r="V51" s="280">
        <v>1000</v>
      </c>
      <c r="W51" s="280">
        <v>200</v>
      </c>
      <c r="X51" s="280">
        <v>100</v>
      </c>
      <c r="Y51" s="280">
        <v>100</v>
      </c>
      <c r="Z51" s="280">
        <v>100</v>
      </c>
      <c r="AA51" s="280">
        <v>100</v>
      </c>
      <c r="AB51" s="280">
        <v>100</v>
      </c>
      <c r="AC51" s="174">
        <f t="shared" si="4"/>
        <v>0</v>
      </c>
      <c r="AD51" s="93"/>
      <c r="AE51" s="93"/>
      <c r="AF51" s="93"/>
      <c r="AG51" s="93"/>
      <c r="AH51" s="93"/>
      <c r="AI51" s="93"/>
      <c r="AJ51" s="170"/>
      <c r="AK51" s="93"/>
      <c r="AL51" s="93"/>
      <c r="AM51" s="93"/>
      <c r="AN51" s="93"/>
      <c r="AO51" s="93"/>
      <c r="AP51" s="93"/>
      <c r="AQ51" s="93"/>
      <c r="AR51" s="93"/>
      <c r="AS51" s="175">
        <f t="shared" si="5"/>
        <v>0</v>
      </c>
      <c r="AT51" s="174">
        <f t="shared" si="6"/>
        <v>0</v>
      </c>
      <c r="AU51" s="174">
        <f t="shared" si="7"/>
        <v>1700</v>
      </c>
      <c r="AV51" s="99"/>
      <c r="AW51" s="106"/>
      <c r="AX51" s="106"/>
      <c r="AY51" s="106"/>
      <c r="AZ51" s="106"/>
      <c r="BA51" s="174">
        <f t="shared" si="8"/>
        <v>1700</v>
      </c>
      <c r="BB51" s="178"/>
      <c r="BC51" s="170"/>
      <c r="BD51" s="163" t="str">
        <f t="shared" si="9"/>
        <v>正确</v>
      </c>
    </row>
    <row r="52" s="6" customFormat="1" ht="33" customHeight="1" spans="1:56">
      <c r="A52" s="59">
        <f t="shared" si="1"/>
        <v>48</v>
      </c>
      <c r="B52" s="300" t="s">
        <v>346</v>
      </c>
      <c r="C52" s="266" t="s">
        <v>139</v>
      </c>
      <c r="D52" s="329">
        <v>45740</v>
      </c>
      <c r="E52" s="266" t="s">
        <v>74</v>
      </c>
      <c r="F52" s="125">
        <f t="shared" si="2"/>
        <v>30</v>
      </c>
      <c r="G52" s="192" t="s">
        <v>75</v>
      </c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64">
        <f t="shared" si="3"/>
        <v>0</v>
      </c>
      <c r="T52" s="170"/>
      <c r="U52" s="339">
        <v>2600</v>
      </c>
      <c r="V52" s="280">
        <v>1000</v>
      </c>
      <c r="W52" s="280">
        <v>500</v>
      </c>
      <c r="X52" s="280">
        <v>400</v>
      </c>
      <c r="Y52" s="280">
        <v>300</v>
      </c>
      <c r="Z52" s="280">
        <v>200</v>
      </c>
      <c r="AA52" s="280">
        <v>100</v>
      </c>
      <c r="AB52" s="280">
        <v>100</v>
      </c>
      <c r="AC52" s="174">
        <f t="shared" si="4"/>
        <v>0</v>
      </c>
      <c r="AD52" s="93"/>
      <c r="AE52" s="93"/>
      <c r="AF52" s="93"/>
      <c r="AG52" s="93"/>
      <c r="AH52" s="93"/>
      <c r="AI52" s="93"/>
      <c r="AJ52" s="170"/>
      <c r="AK52" s="93"/>
      <c r="AL52" s="93"/>
      <c r="AM52" s="93"/>
      <c r="AN52" s="93"/>
      <c r="AO52" s="93"/>
      <c r="AP52" s="93"/>
      <c r="AQ52" s="93"/>
      <c r="AR52" s="93"/>
      <c r="AS52" s="175">
        <f t="shared" si="5"/>
        <v>0</v>
      </c>
      <c r="AT52" s="174">
        <f t="shared" si="6"/>
        <v>0</v>
      </c>
      <c r="AU52" s="174">
        <f t="shared" si="7"/>
        <v>2600</v>
      </c>
      <c r="AV52" s="99"/>
      <c r="AW52" s="106"/>
      <c r="AX52" s="106"/>
      <c r="AY52" s="106"/>
      <c r="AZ52" s="106"/>
      <c r="BA52" s="174">
        <f t="shared" si="8"/>
        <v>2600</v>
      </c>
      <c r="BB52" s="178"/>
      <c r="BC52" s="170"/>
      <c r="BD52" s="163" t="str">
        <f t="shared" si="9"/>
        <v>正确</v>
      </c>
    </row>
    <row r="53" s="6" customFormat="1" ht="33" customHeight="1" spans="1:56">
      <c r="A53" s="59">
        <f t="shared" si="1"/>
        <v>49</v>
      </c>
      <c r="B53" s="300" t="s">
        <v>347</v>
      </c>
      <c r="C53" s="266" t="s">
        <v>139</v>
      </c>
      <c r="D53" s="329">
        <v>45717</v>
      </c>
      <c r="E53" s="266" t="s">
        <v>74</v>
      </c>
      <c r="F53" s="125">
        <f t="shared" si="2"/>
        <v>30</v>
      </c>
      <c r="G53" s="192" t="s">
        <v>75</v>
      </c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64">
        <f t="shared" si="3"/>
        <v>0</v>
      </c>
      <c r="T53" s="170"/>
      <c r="U53" s="339">
        <v>2800</v>
      </c>
      <c r="V53" s="280">
        <v>1000</v>
      </c>
      <c r="W53" s="280">
        <v>500</v>
      </c>
      <c r="X53" s="280">
        <v>500</v>
      </c>
      <c r="Y53" s="280">
        <v>300</v>
      </c>
      <c r="Z53" s="280">
        <v>200</v>
      </c>
      <c r="AA53" s="280">
        <v>200</v>
      </c>
      <c r="AB53" s="280">
        <v>100</v>
      </c>
      <c r="AC53" s="174">
        <f t="shared" si="4"/>
        <v>0</v>
      </c>
      <c r="AD53" s="93"/>
      <c r="AE53" s="93"/>
      <c r="AF53" s="93"/>
      <c r="AG53" s="93"/>
      <c r="AH53" s="93"/>
      <c r="AI53" s="93"/>
      <c r="AJ53" s="170"/>
      <c r="AK53" s="93"/>
      <c r="AL53" s="93"/>
      <c r="AM53" s="93"/>
      <c r="AN53" s="93"/>
      <c r="AO53" s="93"/>
      <c r="AP53" s="93"/>
      <c r="AQ53" s="93"/>
      <c r="AR53" s="93"/>
      <c r="AS53" s="175">
        <f t="shared" si="5"/>
        <v>0</v>
      </c>
      <c r="AT53" s="174">
        <f t="shared" si="6"/>
        <v>0</v>
      </c>
      <c r="AU53" s="174">
        <f t="shared" si="7"/>
        <v>2800</v>
      </c>
      <c r="AV53" s="99"/>
      <c r="AW53" s="106"/>
      <c r="AX53" s="106"/>
      <c r="AY53" s="106"/>
      <c r="AZ53" s="106"/>
      <c r="BA53" s="174">
        <f t="shared" si="8"/>
        <v>2800</v>
      </c>
      <c r="BB53" s="178"/>
      <c r="BC53" s="170"/>
      <c r="BD53" s="163" t="str">
        <f t="shared" si="9"/>
        <v>正确</v>
      </c>
    </row>
    <row r="54" s="6" customFormat="1" ht="33" customHeight="1" spans="1:56">
      <c r="A54" s="59">
        <f t="shared" si="1"/>
        <v>50</v>
      </c>
      <c r="B54" s="300" t="s">
        <v>348</v>
      </c>
      <c r="C54" s="266" t="s">
        <v>139</v>
      </c>
      <c r="D54" s="329">
        <v>45717</v>
      </c>
      <c r="E54" s="266" t="s">
        <v>74</v>
      </c>
      <c r="F54" s="125">
        <f t="shared" si="2"/>
        <v>30</v>
      </c>
      <c r="G54" s="192" t="s">
        <v>75</v>
      </c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64">
        <f t="shared" si="3"/>
        <v>0</v>
      </c>
      <c r="T54" s="170"/>
      <c r="U54" s="339">
        <v>2600</v>
      </c>
      <c r="V54" s="280">
        <v>1000</v>
      </c>
      <c r="W54" s="280">
        <v>500</v>
      </c>
      <c r="X54" s="280">
        <v>400</v>
      </c>
      <c r="Y54" s="280">
        <v>300</v>
      </c>
      <c r="Z54" s="280">
        <v>200</v>
      </c>
      <c r="AA54" s="280">
        <v>100</v>
      </c>
      <c r="AB54" s="280">
        <v>100</v>
      </c>
      <c r="AC54" s="174">
        <f t="shared" si="4"/>
        <v>0</v>
      </c>
      <c r="AD54" s="93"/>
      <c r="AE54" s="93"/>
      <c r="AF54" s="93"/>
      <c r="AG54" s="93"/>
      <c r="AH54" s="93"/>
      <c r="AI54" s="93"/>
      <c r="AJ54" s="170"/>
      <c r="AK54" s="93"/>
      <c r="AL54" s="93"/>
      <c r="AM54" s="93"/>
      <c r="AN54" s="93"/>
      <c r="AO54" s="93"/>
      <c r="AP54" s="93"/>
      <c r="AQ54" s="93"/>
      <c r="AR54" s="93"/>
      <c r="AS54" s="175">
        <f t="shared" si="5"/>
        <v>0</v>
      </c>
      <c r="AT54" s="174">
        <f t="shared" si="6"/>
        <v>0</v>
      </c>
      <c r="AU54" s="174">
        <f t="shared" si="7"/>
        <v>2600</v>
      </c>
      <c r="AV54" s="99"/>
      <c r="AW54" s="106"/>
      <c r="AX54" s="106"/>
      <c r="AY54" s="106"/>
      <c r="AZ54" s="106"/>
      <c r="BA54" s="174">
        <f t="shared" si="8"/>
        <v>2600</v>
      </c>
      <c r="BB54" s="178"/>
      <c r="BC54" s="170"/>
      <c r="BD54" s="163" t="str">
        <f t="shared" si="9"/>
        <v>正确</v>
      </c>
    </row>
    <row r="55" s="6" customFormat="1" ht="33" customHeight="1" spans="1:56">
      <c r="A55" s="59">
        <f t="shared" si="1"/>
        <v>51</v>
      </c>
      <c r="B55" s="300" t="s">
        <v>349</v>
      </c>
      <c r="C55" s="266" t="s">
        <v>139</v>
      </c>
      <c r="D55" s="305">
        <v>45748</v>
      </c>
      <c r="E55" s="266" t="s">
        <v>74</v>
      </c>
      <c r="F55" s="125">
        <f t="shared" si="2"/>
        <v>30</v>
      </c>
      <c r="G55" s="192" t="s">
        <v>75</v>
      </c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3"/>
        <v>0</v>
      </c>
      <c r="T55" s="170"/>
      <c r="U55" s="344">
        <v>2600</v>
      </c>
      <c r="V55" s="280">
        <v>1000</v>
      </c>
      <c r="W55" s="280">
        <v>500</v>
      </c>
      <c r="X55" s="280">
        <v>400</v>
      </c>
      <c r="Y55" s="280">
        <v>300</v>
      </c>
      <c r="Z55" s="280">
        <v>200</v>
      </c>
      <c r="AA55" s="280">
        <v>100</v>
      </c>
      <c r="AB55" s="280">
        <v>100</v>
      </c>
      <c r="AC55" s="174">
        <f t="shared" si="4"/>
        <v>0</v>
      </c>
      <c r="AD55" s="93"/>
      <c r="AE55" s="93"/>
      <c r="AF55" s="93"/>
      <c r="AG55" s="93"/>
      <c r="AH55" s="93"/>
      <c r="AI55" s="93"/>
      <c r="AJ55" s="170"/>
      <c r="AK55" s="93"/>
      <c r="AL55" s="93"/>
      <c r="AM55" s="93"/>
      <c r="AN55" s="93"/>
      <c r="AO55" s="93"/>
      <c r="AP55" s="93"/>
      <c r="AQ55" s="93"/>
      <c r="AR55" s="93"/>
      <c r="AS55" s="175">
        <f t="shared" si="5"/>
        <v>0</v>
      </c>
      <c r="AT55" s="174">
        <f t="shared" si="6"/>
        <v>0</v>
      </c>
      <c r="AU55" s="174">
        <f t="shared" si="7"/>
        <v>2600</v>
      </c>
      <c r="AV55" s="99"/>
      <c r="AW55" s="106"/>
      <c r="AX55" s="106"/>
      <c r="AY55" s="106"/>
      <c r="AZ55" s="106"/>
      <c r="BA55" s="174">
        <f t="shared" si="8"/>
        <v>2600</v>
      </c>
      <c r="BB55" s="178"/>
      <c r="BC55" s="170"/>
      <c r="BD55" s="163" t="str">
        <f t="shared" si="9"/>
        <v>正确</v>
      </c>
    </row>
    <row r="56" s="6" customFormat="1" ht="33" customHeight="1" spans="1:56">
      <c r="A56" s="59">
        <f t="shared" si="1"/>
        <v>52</v>
      </c>
      <c r="B56" s="300" t="s">
        <v>350</v>
      </c>
      <c r="C56" s="266" t="s">
        <v>297</v>
      </c>
      <c r="D56" s="305">
        <v>45759</v>
      </c>
      <c r="E56" s="266" t="s">
        <v>74</v>
      </c>
      <c r="F56" s="125">
        <f t="shared" si="2"/>
        <v>30</v>
      </c>
      <c r="G56" s="192" t="s">
        <v>75</v>
      </c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3"/>
        <v>0</v>
      </c>
      <c r="T56" s="170"/>
      <c r="U56" s="344">
        <v>1700</v>
      </c>
      <c r="V56" s="280">
        <v>1000</v>
      </c>
      <c r="W56" s="280">
        <v>200</v>
      </c>
      <c r="X56" s="280">
        <v>100</v>
      </c>
      <c r="Y56" s="280">
        <v>100</v>
      </c>
      <c r="Z56" s="280">
        <v>100</v>
      </c>
      <c r="AA56" s="280">
        <v>100</v>
      </c>
      <c r="AB56" s="280">
        <v>100</v>
      </c>
      <c r="AC56" s="174">
        <f t="shared" si="4"/>
        <v>0</v>
      </c>
      <c r="AD56" s="93"/>
      <c r="AE56" s="93"/>
      <c r="AF56" s="93"/>
      <c r="AG56" s="93"/>
      <c r="AH56" s="93"/>
      <c r="AI56" s="93">
        <v>623.33</v>
      </c>
      <c r="AJ56" s="170"/>
      <c r="AK56" s="93"/>
      <c r="AL56" s="93"/>
      <c r="AM56" s="93"/>
      <c r="AN56" s="93"/>
      <c r="AO56" s="93"/>
      <c r="AP56" s="93"/>
      <c r="AQ56" s="93"/>
      <c r="AR56" s="93"/>
      <c r="AS56" s="175">
        <f t="shared" si="5"/>
        <v>0</v>
      </c>
      <c r="AT56" s="174">
        <f t="shared" si="6"/>
        <v>0</v>
      </c>
      <c r="AU56" s="174">
        <f t="shared" si="7"/>
        <v>2323.33</v>
      </c>
      <c r="AV56" s="99"/>
      <c r="AW56" s="106"/>
      <c r="AX56" s="106"/>
      <c r="AY56" s="106"/>
      <c r="AZ56" s="106"/>
      <c r="BA56" s="174">
        <f t="shared" si="8"/>
        <v>2323.33</v>
      </c>
      <c r="BB56" s="178"/>
      <c r="BC56" s="170" t="s">
        <v>351</v>
      </c>
      <c r="BD56" s="163" t="str">
        <f t="shared" si="9"/>
        <v>正确</v>
      </c>
    </row>
    <row r="57" s="6" customFormat="1" ht="33" customHeight="1" spans="1:56">
      <c r="A57" s="59">
        <f t="shared" si="1"/>
        <v>53</v>
      </c>
      <c r="B57" s="300" t="s">
        <v>352</v>
      </c>
      <c r="C57" s="266" t="s">
        <v>297</v>
      </c>
      <c r="D57" s="305">
        <v>45765</v>
      </c>
      <c r="E57" s="266" t="s">
        <v>74</v>
      </c>
      <c r="F57" s="125">
        <f t="shared" si="2"/>
        <v>30</v>
      </c>
      <c r="G57" s="192" t="s">
        <v>75</v>
      </c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3"/>
        <v>0</v>
      </c>
      <c r="T57" s="170"/>
      <c r="U57" s="344">
        <v>1400</v>
      </c>
      <c r="V57" s="280">
        <v>500</v>
      </c>
      <c r="W57" s="280">
        <v>100</v>
      </c>
      <c r="X57" s="280">
        <v>100</v>
      </c>
      <c r="Y57" s="280">
        <v>200</v>
      </c>
      <c r="Z57" s="280">
        <v>100</v>
      </c>
      <c r="AA57" s="280">
        <v>200</v>
      </c>
      <c r="AB57" s="280">
        <v>200</v>
      </c>
      <c r="AC57" s="174">
        <f t="shared" si="4"/>
        <v>0</v>
      </c>
      <c r="AD57" s="93"/>
      <c r="AE57" s="93"/>
      <c r="AF57" s="93"/>
      <c r="AG57" s="93"/>
      <c r="AH57" s="93"/>
      <c r="AI57" s="93"/>
      <c r="AJ57" s="170"/>
      <c r="AK57" s="93"/>
      <c r="AL57" s="93"/>
      <c r="AM57" s="93"/>
      <c r="AN57" s="93"/>
      <c r="AO57" s="93"/>
      <c r="AP57" s="93"/>
      <c r="AQ57" s="93"/>
      <c r="AR57" s="93"/>
      <c r="AS57" s="175">
        <f t="shared" si="5"/>
        <v>0</v>
      </c>
      <c r="AT57" s="174">
        <f t="shared" si="6"/>
        <v>0</v>
      </c>
      <c r="AU57" s="174">
        <f t="shared" si="7"/>
        <v>1400</v>
      </c>
      <c r="AV57" s="99"/>
      <c r="AW57" s="106"/>
      <c r="AX57" s="106"/>
      <c r="AY57" s="106"/>
      <c r="AZ57" s="106"/>
      <c r="BA57" s="174">
        <f t="shared" si="8"/>
        <v>1400</v>
      </c>
      <c r="BB57" s="178"/>
      <c r="BC57" s="170"/>
      <c r="BD57" s="163" t="str">
        <f t="shared" si="9"/>
        <v>正确</v>
      </c>
    </row>
    <row r="58" s="6" customFormat="1" ht="33" customHeight="1" spans="1:56">
      <c r="A58" s="59">
        <f t="shared" si="1"/>
        <v>54</v>
      </c>
      <c r="B58" s="300" t="s">
        <v>353</v>
      </c>
      <c r="C58" s="266" t="s">
        <v>297</v>
      </c>
      <c r="D58" s="305">
        <v>45748</v>
      </c>
      <c r="E58" s="266" t="s">
        <v>74</v>
      </c>
      <c r="F58" s="125">
        <f t="shared" si="2"/>
        <v>30</v>
      </c>
      <c r="G58" s="192" t="s">
        <v>75</v>
      </c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3"/>
        <v>0</v>
      </c>
      <c r="T58" s="170"/>
      <c r="U58" s="344">
        <v>1700</v>
      </c>
      <c r="V58" s="280">
        <v>1000</v>
      </c>
      <c r="W58" s="280">
        <v>200</v>
      </c>
      <c r="X58" s="280">
        <v>100</v>
      </c>
      <c r="Y58" s="280">
        <v>100</v>
      </c>
      <c r="Z58" s="280">
        <v>100</v>
      </c>
      <c r="AA58" s="280">
        <v>100</v>
      </c>
      <c r="AB58" s="280">
        <v>100</v>
      </c>
      <c r="AC58" s="174">
        <f t="shared" si="4"/>
        <v>0</v>
      </c>
      <c r="AD58" s="93"/>
      <c r="AE58" s="93"/>
      <c r="AF58" s="93"/>
      <c r="AG58" s="93"/>
      <c r="AH58" s="93"/>
      <c r="AI58" s="93"/>
      <c r="AJ58" s="170"/>
      <c r="AK58" s="93"/>
      <c r="AL58" s="93"/>
      <c r="AM58" s="93"/>
      <c r="AN58" s="93">
        <v>100</v>
      </c>
      <c r="AO58" s="93"/>
      <c r="AP58" s="93"/>
      <c r="AQ58" s="93"/>
      <c r="AR58" s="93"/>
      <c r="AS58" s="175">
        <f t="shared" si="5"/>
        <v>0</v>
      </c>
      <c r="AT58" s="174">
        <f t="shared" si="6"/>
        <v>0</v>
      </c>
      <c r="AU58" s="174">
        <f t="shared" si="7"/>
        <v>1800</v>
      </c>
      <c r="AV58" s="99"/>
      <c r="AW58" s="106"/>
      <c r="AX58" s="106"/>
      <c r="AY58" s="106"/>
      <c r="AZ58" s="106"/>
      <c r="BA58" s="174">
        <f t="shared" si="8"/>
        <v>1800</v>
      </c>
      <c r="BB58" s="178"/>
      <c r="BC58" s="170" t="s">
        <v>294</v>
      </c>
      <c r="BD58" s="163" t="str">
        <f t="shared" si="9"/>
        <v>正确</v>
      </c>
    </row>
    <row r="59" s="6" customFormat="1" ht="33" customHeight="1" spans="1:56">
      <c r="A59" s="59">
        <f t="shared" si="1"/>
        <v>55</v>
      </c>
      <c r="B59" s="300" t="s">
        <v>354</v>
      </c>
      <c r="C59" s="266" t="s">
        <v>139</v>
      </c>
      <c r="D59" s="305">
        <v>45763</v>
      </c>
      <c r="E59" s="266" t="s">
        <v>74</v>
      </c>
      <c r="F59" s="125">
        <f t="shared" si="2"/>
        <v>30</v>
      </c>
      <c r="G59" s="192" t="s">
        <v>75</v>
      </c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3"/>
        <v>0</v>
      </c>
      <c r="T59" s="170"/>
      <c r="U59" s="345">
        <v>2600</v>
      </c>
      <c r="V59" s="280">
        <v>1000</v>
      </c>
      <c r="W59" s="280">
        <v>500</v>
      </c>
      <c r="X59" s="280">
        <v>400</v>
      </c>
      <c r="Y59" s="280">
        <v>300</v>
      </c>
      <c r="Z59" s="280">
        <v>200</v>
      </c>
      <c r="AA59" s="280">
        <v>100</v>
      </c>
      <c r="AB59" s="280">
        <v>100</v>
      </c>
      <c r="AC59" s="174">
        <f t="shared" si="4"/>
        <v>0</v>
      </c>
      <c r="AD59" s="93"/>
      <c r="AE59" s="93"/>
      <c r="AF59" s="93"/>
      <c r="AG59" s="93"/>
      <c r="AH59" s="93"/>
      <c r="AI59" s="93">
        <v>383.33</v>
      </c>
      <c r="AJ59" s="170"/>
      <c r="AK59" s="93"/>
      <c r="AL59" s="93"/>
      <c r="AM59" s="93"/>
      <c r="AN59" s="93"/>
      <c r="AO59" s="93"/>
      <c r="AP59" s="93"/>
      <c r="AQ59" s="93"/>
      <c r="AR59" s="93"/>
      <c r="AS59" s="175">
        <f t="shared" si="5"/>
        <v>0</v>
      </c>
      <c r="AT59" s="174">
        <f t="shared" si="6"/>
        <v>0</v>
      </c>
      <c r="AU59" s="174">
        <f t="shared" si="7"/>
        <v>2983.33</v>
      </c>
      <c r="AV59" s="99"/>
      <c r="AW59" s="106"/>
      <c r="AX59" s="106"/>
      <c r="AY59" s="106"/>
      <c r="AZ59" s="106"/>
      <c r="BA59" s="174">
        <f t="shared" si="8"/>
        <v>2983.33</v>
      </c>
      <c r="BB59" s="178"/>
      <c r="BC59" s="170" t="s">
        <v>355</v>
      </c>
      <c r="BD59" s="163" t="str">
        <f t="shared" si="9"/>
        <v>正确</v>
      </c>
    </row>
    <row r="60" s="6" customFormat="1" ht="33" customHeight="1" spans="1:56">
      <c r="A60" s="59">
        <f t="shared" si="1"/>
        <v>56</v>
      </c>
      <c r="B60" s="303" t="s">
        <v>356</v>
      </c>
      <c r="C60" s="335" t="s">
        <v>297</v>
      </c>
      <c r="D60" s="305">
        <v>45785</v>
      </c>
      <c r="E60" s="266" t="s">
        <v>74</v>
      </c>
      <c r="F60" s="125">
        <f t="shared" si="2"/>
        <v>30</v>
      </c>
      <c r="G60" s="192" t="s">
        <v>75</v>
      </c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3"/>
        <v>0</v>
      </c>
      <c r="T60" s="170"/>
      <c r="U60" s="346">
        <v>1700</v>
      </c>
      <c r="V60" s="280">
        <v>1000</v>
      </c>
      <c r="W60" s="280">
        <v>200</v>
      </c>
      <c r="X60" s="280">
        <v>100</v>
      </c>
      <c r="Y60" s="280">
        <v>100</v>
      </c>
      <c r="Z60" s="280">
        <v>100</v>
      </c>
      <c r="AA60" s="280">
        <v>100</v>
      </c>
      <c r="AB60" s="280">
        <v>100</v>
      </c>
      <c r="AC60" s="174">
        <f t="shared" si="4"/>
        <v>0</v>
      </c>
      <c r="AD60" s="93"/>
      <c r="AE60" s="93"/>
      <c r="AF60" s="93"/>
      <c r="AG60" s="93"/>
      <c r="AH60" s="93"/>
      <c r="AI60" s="93"/>
      <c r="AJ60" s="170"/>
      <c r="AK60" s="93"/>
      <c r="AL60" s="93"/>
      <c r="AM60" s="93"/>
      <c r="AN60" s="93"/>
      <c r="AO60" s="93"/>
      <c r="AP60" s="93"/>
      <c r="AQ60" s="93"/>
      <c r="AR60" s="93"/>
      <c r="AS60" s="175">
        <f t="shared" si="5"/>
        <v>0</v>
      </c>
      <c r="AT60" s="174">
        <f t="shared" si="6"/>
        <v>0</v>
      </c>
      <c r="AU60" s="174">
        <f t="shared" si="7"/>
        <v>1700</v>
      </c>
      <c r="AV60" s="99"/>
      <c r="AW60" s="106"/>
      <c r="AX60" s="106"/>
      <c r="AY60" s="106"/>
      <c r="AZ60" s="106"/>
      <c r="BA60" s="174">
        <f t="shared" si="8"/>
        <v>1700</v>
      </c>
      <c r="BB60" s="178"/>
      <c r="BC60" s="170"/>
      <c r="BD60" s="163" t="str">
        <f t="shared" si="9"/>
        <v>正确</v>
      </c>
    </row>
    <row r="61" s="6" customFormat="1" ht="33" customHeight="1" spans="1:56">
      <c r="A61" s="59">
        <f t="shared" si="1"/>
        <v>57</v>
      </c>
      <c r="B61" s="303" t="s">
        <v>357</v>
      </c>
      <c r="C61" s="335" t="s">
        <v>297</v>
      </c>
      <c r="D61" s="305">
        <v>45778</v>
      </c>
      <c r="E61" s="266" t="s">
        <v>74</v>
      </c>
      <c r="F61" s="125">
        <f t="shared" si="2"/>
        <v>30</v>
      </c>
      <c r="G61" s="192" t="s">
        <v>75</v>
      </c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3"/>
        <v>0</v>
      </c>
      <c r="T61" s="170"/>
      <c r="U61" s="346">
        <v>1700</v>
      </c>
      <c r="V61" s="280">
        <v>1000</v>
      </c>
      <c r="W61" s="280">
        <v>200</v>
      </c>
      <c r="X61" s="280">
        <v>100</v>
      </c>
      <c r="Y61" s="280">
        <v>100</v>
      </c>
      <c r="Z61" s="280">
        <v>100</v>
      </c>
      <c r="AA61" s="280">
        <v>100</v>
      </c>
      <c r="AB61" s="280">
        <v>100</v>
      </c>
      <c r="AC61" s="174">
        <f t="shared" si="4"/>
        <v>0</v>
      </c>
      <c r="AD61" s="93"/>
      <c r="AE61" s="93"/>
      <c r="AF61" s="93"/>
      <c r="AG61" s="93"/>
      <c r="AH61" s="93"/>
      <c r="AI61" s="93"/>
      <c r="AJ61" s="170"/>
      <c r="AK61" s="93"/>
      <c r="AL61" s="93"/>
      <c r="AM61" s="93"/>
      <c r="AN61" s="93"/>
      <c r="AO61" s="93"/>
      <c r="AP61" s="93"/>
      <c r="AQ61" s="93"/>
      <c r="AR61" s="93"/>
      <c r="AS61" s="175">
        <f t="shared" si="5"/>
        <v>0</v>
      </c>
      <c r="AT61" s="174">
        <f t="shared" si="6"/>
        <v>0</v>
      </c>
      <c r="AU61" s="174">
        <f t="shared" si="7"/>
        <v>1700</v>
      </c>
      <c r="AV61" s="99"/>
      <c r="AW61" s="106"/>
      <c r="AX61" s="106"/>
      <c r="AY61" s="106"/>
      <c r="AZ61" s="106"/>
      <c r="BA61" s="174">
        <f t="shared" si="8"/>
        <v>1700</v>
      </c>
      <c r="BB61" s="178"/>
      <c r="BC61" s="170"/>
      <c r="BD61" s="163" t="str">
        <f t="shared" si="9"/>
        <v>正确</v>
      </c>
    </row>
    <row r="62" s="6" customFormat="1" ht="33" customHeight="1" spans="1:56">
      <c r="A62" s="336">
        <f t="shared" si="1"/>
        <v>58</v>
      </c>
      <c r="B62" s="337" t="s">
        <v>358</v>
      </c>
      <c r="C62" s="335" t="s">
        <v>139</v>
      </c>
      <c r="D62" s="305">
        <v>45790</v>
      </c>
      <c r="E62" s="276" t="s">
        <v>122</v>
      </c>
      <c r="F62" s="125">
        <f t="shared" si="2"/>
        <v>30</v>
      </c>
      <c r="G62" s="192" t="s">
        <v>75</v>
      </c>
      <c r="H62" s="126"/>
      <c r="I62" s="126"/>
      <c r="J62" s="126">
        <v>4</v>
      </c>
      <c r="K62" s="126"/>
      <c r="L62" s="126"/>
      <c r="M62" s="126"/>
      <c r="N62" s="126"/>
      <c r="O62" s="126"/>
      <c r="P62" s="126"/>
      <c r="Q62" s="126"/>
      <c r="R62" s="126"/>
      <c r="S62" s="164">
        <f t="shared" si="3"/>
        <v>0</v>
      </c>
      <c r="T62" s="179" t="s">
        <v>359</v>
      </c>
      <c r="U62" s="347">
        <v>2300</v>
      </c>
      <c r="V62" s="280">
        <v>1000</v>
      </c>
      <c r="W62" s="280">
        <v>500</v>
      </c>
      <c r="X62" s="280">
        <v>300</v>
      </c>
      <c r="Y62" s="280">
        <v>200</v>
      </c>
      <c r="Z62" s="280">
        <v>100</v>
      </c>
      <c r="AA62" s="280">
        <v>100</v>
      </c>
      <c r="AB62" s="280">
        <v>100</v>
      </c>
      <c r="AC62" s="174">
        <f t="shared" si="4"/>
        <v>0</v>
      </c>
      <c r="AD62" s="93"/>
      <c r="AE62" s="93"/>
      <c r="AF62" s="93"/>
      <c r="AG62" s="93"/>
      <c r="AH62" s="93"/>
      <c r="AI62" s="93"/>
      <c r="AJ62" s="170"/>
      <c r="AK62" s="93"/>
      <c r="AL62" s="93"/>
      <c r="AM62" s="93"/>
      <c r="AN62" s="93"/>
      <c r="AO62" s="93"/>
      <c r="AP62" s="93"/>
      <c r="AQ62" s="93"/>
      <c r="AR62" s="93"/>
      <c r="AS62" s="175">
        <f t="shared" si="5"/>
        <v>0</v>
      </c>
      <c r="AT62" s="174">
        <f t="shared" si="6"/>
        <v>306.666666666667</v>
      </c>
      <c r="AU62" s="174">
        <f t="shared" si="7"/>
        <v>1993.33</v>
      </c>
      <c r="AV62" s="99"/>
      <c r="AW62" s="106"/>
      <c r="AX62" s="106"/>
      <c r="AY62" s="106"/>
      <c r="AZ62" s="106"/>
      <c r="BA62" s="174">
        <f t="shared" si="8"/>
        <v>1993.33</v>
      </c>
      <c r="BB62" s="178"/>
      <c r="BC62" s="179" t="s">
        <v>359</v>
      </c>
      <c r="BD62" s="163" t="str">
        <f t="shared" si="9"/>
        <v>正确</v>
      </c>
    </row>
    <row r="63" s="6" customFormat="1" ht="33" customHeight="1" spans="1:56">
      <c r="A63" s="59">
        <f t="shared" si="1"/>
        <v>59</v>
      </c>
      <c r="B63" s="338" t="s">
        <v>360</v>
      </c>
      <c r="C63" s="335" t="s">
        <v>139</v>
      </c>
      <c r="D63" s="305">
        <v>45809</v>
      </c>
      <c r="E63" s="321" t="s">
        <v>92</v>
      </c>
      <c r="F63" s="125">
        <f t="shared" si="2"/>
        <v>30</v>
      </c>
      <c r="G63" s="192" t="s">
        <v>75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3"/>
        <v>0</v>
      </c>
      <c r="T63" s="170"/>
      <c r="U63" s="346">
        <v>2600</v>
      </c>
      <c r="V63" s="280">
        <v>1000</v>
      </c>
      <c r="W63" s="280">
        <v>500</v>
      </c>
      <c r="X63" s="280">
        <v>400</v>
      </c>
      <c r="Y63" s="280">
        <v>300</v>
      </c>
      <c r="Z63" s="280">
        <v>200</v>
      </c>
      <c r="AA63" s="280">
        <v>100</v>
      </c>
      <c r="AB63" s="280">
        <v>100</v>
      </c>
      <c r="AC63" s="174">
        <f t="shared" si="4"/>
        <v>0</v>
      </c>
      <c r="AD63" s="93"/>
      <c r="AE63" s="93"/>
      <c r="AF63" s="93"/>
      <c r="AG63" s="93"/>
      <c r="AH63" s="93"/>
      <c r="AI63" s="93"/>
      <c r="AJ63" s="170"/>
      <c r="AK63" s="93"/>
      <c r="AL63" s="93"/>
      <c r="AM63" s="93"/>
      <c r="AN63" s="93"/>
      <c r="AO63" s="93"/>
      <c r="AP63" s="93"/>
      <c r="AQ63" s="93"/>
      <c r="AR63" s="93"/>
      <c r="AS63" s="175">
        <f t="shared" si="5"/>
        <v>0</v>
      </c>
      <c r="AT63" s="174">
        <f t="shared" si="6"/>
        <v>0</v>
      </c>
      <c r="AU63" s="174">
        <f t="shared" si="7"/>
        <v>2600</v>
      </c>
      <c r="AV63" s="99"/>
      <c r="AW63" s="106"/>
      <c r="AX63" s="106"/>
      <c r="AY63" s="106"/>
      <c r="AZ63" s="106"/>
      <c r="BA63" s="174">
        <f t="shared" si="8"/>
        <v>2600</v>
      </c>
      <c r="BB63" s="178"/>
      <c r="BC63" s="170"/>
      <c r="BD63" s="163" t="str">
        <f t="shared" si="9"/>
        <v>正确</v>
      </c>
    </row>
    <row r="64" s="6" customFormat="1" ht="33" customHeight="1" spans="1:56">
      <c r="A64" s="59">
        <f t="shared" si="1"/>
        <v>60</v>
      </c>
      <c r="B64" s="338" t="s">
        <v>361</v>
      </c>
      <c r="C64" s="335" t="s">
        <v>139</v>
      </c>
      <c r="D64" s="305">
        <v>45819</v>
      </c>
      <c r="E64" s="321" t="s">
        <v>92</v>
      </c>
      <c r="F64" s="125">
        <f t="shared" si="2"/>
        <v>20</v>
      </c>
      <c r="G64" s="192" t="s">
        <v>75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64">
        <f t="shared" si="3"/>
        <v>0</v>
      </c>
      <c r="T64" s="170"/>
      <c r="U64" s="346">
        <v>2400</v>
      </c>
      <c r="V64" s="280">
        <f>U64/E2*F64</f>
        <v>1600</v>
      </c>
      <c r="W64" s="280"/>
      <c r="X64" s="280"/>
      <c r="Y64" s="280"/>
      <c r="Z64" s="280"/>
      <c r="AA64" s="280"/>
      <c r="AB64" s="280"/>
      <c r="AC64" s="174">
        <f t="shared" si="4"/>
        <v>0</v>
      </c>
      <c r="AD64" s="93"/>
      <c r="AE64" s="93"/>
      <c r="AF64" s="93"/>
      <c r="AG64" s="93"/>
      <c r="AH64" s="93"/>
      <c r="AI64" s="93">
        <v>50</v>
      </c>
      <c r="AJ64" s="170"/>
      <c r="AK64" s="93"/>
      <c r="AL64" s="93"/>
      <c r="AM64" s="93"/>
      <c r="AN64" s="93"/>
      <c r="AO64" s="93"/>
      <c r="AP64" s="93"/>
      <c r="AQ64" s="93"/>
      <c r="AR64" s="93"/>
      <c r="AS64" s="175">
        <f t="shared" si="5"/>
        <v>0</v>
      </c>
      <c r="AT64" s="174">
        <f t="shared" si="6"/>
        <v>0</v>
      </c>
      <c r="AU64" s="174">
        <f t="shared" si="7"/>
        <v>1650</v>
      </c>
      <c r="AV64" s="99"/>
      <c r="AW64" s="106"/>
      <c r="AX64" s="106"/>
      <c r="AY64" s="106"/>
      <c r="AZ64" s="106"/>
      <c r="BA64" s="174">
        <f t="shared" si="8"/>
        <v>1650</v>
      </c>
      <c r="BB64" s="178"/>
      <c r="BC64" s="170" t="s">
        <v>362</v>
      </c>
      <c r="BD64" s="163" t="str">
        <f t="shared" si="9"/>
        <v>错误</v>
      </c>
    </row>
    <row r="65" s="6" customFormat="1" ht="33" customHeight="1" spans="1:56">
      <c r="A65" s="59">
        <f t="shared" si="1"/>
        <v>61</v>
      </c>
      <c r="B65" s="338" t="s">
        <v>363</v>
      </c>
      <c r="C65" s="348" t="s">
        <v>301</v>
      </c>
      <c r="D65" s="305">
        <v>45813</v>
      </c>
      <c r="E65" s="321" t="s">
        <v>92</v>
      </c>
      <c r="F65" s="125">
        <f t="shared" si="2"/>
        <v>26</v>
      </c>
      <c r="G65" s="192" t="s">
        <v>75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3"/>
        <v>0</v>
      </c>
      <c r="T65" s="170"/>
      <c r="U65" s="346">
        <v>1400</v>
      </c>
      <c r="V65" s="280">
        <f>U65/E2*F65</f>
        <v>1213.33333333333</v>
      </c>
      <c r="W65" s="280"/>
      <c r="X65" s="280"/>
      <c r="Y65" s="280"/>
      <c r="Z65" s="280"/>
      <c r="AA65" s="280"/>
      <c r="AB65" s="280"/>
      <c r="AC65" s="174">
        <f t="shared" si="4"/>
        <v>0</v>
      </c>
      <c r="AD65" s="93"/>
      <c r="AE65" s="93"/>
      <c r="AF65" s="93"/>
      <c r="AG65" s="93"/>
      <c r="AH65" s="93"/>
      <c r="AI65" s="93"/>
      <c r="AJ65" s="170"/>
      <c r="AK65" s="93"/>
      <c r="AL65" s="93"/>
      <c r="AM65" s="93"/>
      <c r="AN65" s="93"/>
      <c r="AO65" s="93"/>
      <c r="AP65" s="93"/>
      <c r="AQ65" s="93"/>
      <c r="AR65" s="93"/>
      <c r="AS65" s="175">
        <f t="shared" si="5"/>
        <v>0</v>
      </c>
      <c r="AT65" s="174">
        <f t="shared" si="6"/>
        <v>0</v>
      </c>
      <c r="AU65" s="174">
        <f t="shared" si="7"/>
        <v>1213.33</v>
      </c>
      <c r="AV65" s="99"/>
      <c r="AW65" s="106"/>
      <c r="AX65" s="106"/>
      <c r="AY65" s="106"/>
      <c r="AZ65" s="106"/>
      <c r="BA65" s="174">
        <f t="shared" si="8"/>
        <v>1213.33</v>
      </c>
      <c r="BB65" s="178"/>
      <c r="BC65" s="170"/>
      <c r="BD65" s="163" t="str">
        <f t="shared" si="9"/>
        <v>错误</v>
      </c>
    </row>
    <row r="66" s="6" customFormat="1" ht="33" customHeight="1" spans="1:56">
      <c r="A66" s="59">
        <f t="shared" si="1"/>
        <v>62</v>
      </c>
      <c r="B66" s="349" t="s">
        <v>364</v>
      </c>
      <c r="C66" s="35" t="s">
        <v>297</v>
      </c>
      <c r="D66" s="305">
        <v>45829</v>
      </c>
      <c r="E66" s="321" t="s">
        <v>92</v>
      </c>
      <c r="F66" s="125">
        <f t="shared" si="2"/>
        <v>10</v>
      </c>
      <c r="G66" s="192" t="s">
        <v>75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3"/>
        <v>0</v>
      </c>
      <c r="T66" s="170"/>
      <c r="U66" s="80" t="s">
        <v>365</v>
      </c>
      <c r="V66" s="280">
        <f>U66/E2*F66</f>
        <v>566.666666666667</v>
      </c>
      <c r="W66" s="280"/>
      <c r="X66" s="280"/>
      <c r="Y66" s="280"/>
      <c r="Z66" s="280"/>
      <c r="AA66" s="280"/>
      <c r="AB66" s="280"/>
      <c r="AC66" s="174">
        <f t="shared" si="4"/>
        <v>0</v>
      </c>
      <c r="AD66" s="93"/>
      <c r="AE66" s="93"/>
      <c r="AF66" s="93"/>
      <c r="AG66" s="93"/>
      <c r="AH66" s="93"/>
      <c r="AI66" s="93"/>
      <c r="AJ66" s="170"/>
      <c r="AK66" s="93"/>
      <c r="AL66" s="93"/>
      <c r="AM66" s="93"/>
      <c r="AN66" s="93"/>
      <c r="AO66" s="93"/>
      <c r="AP66" s="93"/>
      <c r="AQ66" s="93"/>
      <c r="AR66" s="93"/>
      <c r="AS66" s="175">
        <f t="shared" si="5"/>
        <v>0</v>
      </c>
      <c r="AT66" s="174">
        <f t="shared" si="6"/>
        <v>0</v>
      </c>
      <c r="AU66" s="174">
        <f t="shared" si="7"/>
        <v>566.67</v>
      </c>
      <c r="AV66" s="99"/>
      <c r="AW66" s="106"/>
      <c r="AX66" s="106"/>
      <c r="AY66" s="106"/>
      <c r="AZ66" s="106"/>
      <c r="BA66" s="174">
        <f t="shared" si="8"/>
        <v>566.67</v>
      </c>
      <c r="BB66" s="178"/>
      <c r="BC66" s="170"/>
      <c r="BD66" s="163" t="str">
        <f t="shared" si="9"/>
        <v>错误</v>
      </c>
    </row>
    <row r="67" s="6" customFormat="1" ht="33" customHeight="1" spans="1:56">
      <c r="A67" s="59">
        <f t="shared" si="1"/>
        <v>63</v>
      </c>
      <c r="B67" s="349" t="s">
        <v>366</v>
      </c>
      <c r="C67" s="35" t="s">
        <v>301</v>
      </c>
      <c r="D67" s="305">
        <v>45823</v>
      </c>
      <c r="E67" s="321" t="s">
        <v>92</v>
      </c>
      <c r="F67" s="125">
        <f t="shared" si="2"/>
        <v>16</v>
      </c>
      <c r="G67" s="192" t="s">
        <v>75</v>
      </c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si="3"/>
        <v>0</v>
      </c>
      <c r="T67" s="170"/>
      <c r="U67" s="80" t="s">
        <v>367</v>
      </c>
      <c r="V67" s="280">
        <f>U67/E2*F67</f>
        <v>1013.33333333333</v>
      </c>
      <c r="W67" s="280"/>
      <c r="X67" s="280"/>
      <c r="Y67" s="280"/>
      <c r="Z67" s="280"/>
      <c r="AA67" s="280"/>
      <c r="AB67" s="280"/>
      <c r="AC67" s="174">
        <f t="shared" si="4"/>
        <v>0</v>
      </c>
      <c r="AD67" s="93"/>
      <c r="AE67" s="93"/>
      <c r="AF67" s="93"/>
      <c r="AG67" s="93"/>
      <c r="AH67" s="93"/>
      <c r="AI67" s="93"/>
      <c r="AJ67" s="170"/>
      <c r="AK67" s="93"/>
      <c r="AL67" s="93"/>
      <c r="AM67" s="93"/>
      <c r="AN67" s="93"/>
      <c r="AO67" s="93"/>
      <c r="AP67" s="93"/>
      <c r="AQ67" s="93"/>
      <c r="AR67" s="93"/>
      <c r="AS67" s="175">
        <f t="shared" si="5"/>
        <v>0</v>
      </c>
      <c r="AT67" s="174">
        <f t="shared" si="6"/>
        <v>0</v>
      </c>
      <c r="AU67" s="174">
        <f t="shared" si="7"/>
        <v>1013.33</v>
      </c>
      <c r="AV67" s="99"/>
      <c r="AW67" s="106"/>
      <c r="AX67" s="106"/>
      <c r="AY67" s="106"/>
      <c r="AZ67" s="106"/>
      <c r="BA67" s="174">
        <f t="shared" si="8"/>
        <v>1013.33</v>
      </c>
      <c r="BB67" s="178"/>
      <c r="BC67" s="170"/>
      <c r="BD67" s="163" t="str">
        <f t="shared" si="9"/>
        <v>错误</v>
      </c>
    </row>
    <row r="68" s="6" customFormat="1" ht="33" customHeight="1" spans="1:56">
      <c r="A68" s="59">
        <f t="shared" si="1"/>
        <v>64</v>
      </c>
      <c r="B68" s="349" t="s">
        <v>368</v>
      </c>
      <c r="C68" s="35" t="s">
        <v>301</v>
      </c>
      <c r="D68" s="305">
        <v>45823</v>
      </c>
      <c r="E68" s="321" t="s">
        <v>92</v>
      </c>
      <c r="F68" s="125">
        <f t="shared" si="2"/>
        <v>16</v>
      </c>
      <c r="G68" s="192" t="s">
        <v>75</v>
      </c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si="3"/>
        <v>0</v>
      </c>
      <c r="T68" s="170"/>
      <c r="U68" s="80" t="s">
        <v>367</v>
      </c>
      <c r="V68" s="280">
        <f>U68/E2*F68</f>
        <v>1013.33333333333</v>
      </c>
      <c r="W68" s="280"/>
      <c r="X68" s="280"/>
      <c r="Y68" s="280"/>
      <c r="Z68" s="280"/>
      <c r="AA68" s="280"/>
      <c r="AB68" s="280"/>
      <c r="AC68" s="174">
        <f t="shared" si="4"/>
        <v>0</v>
      </c>
      <c r="AD68" s="93"/>
      <c r="AE68" s="93"/>
      <c r="AF68" s="93"/>
      <c r="AG68" s="93"/>
      <c r="AH68" s="93"/>
      <c r="AI68" s="93"/>
      <c r="AJ68" s="170"/>
      <c r="AK68" s="93"/>
      <c r="AL68" s="93"/>
      <c r="AM68" s="93"/>
      <c r="AN68" s="93"/>
      <c r="AO68" s="93"/>
      <c r="AP68" s="93"/>
      <c r="AQ68" s="93"/>
      <c r="AR68" s="93"/>
      <c r="AS68" s="175">
        <f t="shared" si="5"/>
        <v>0</v>
      </c>
      <c r="AT68" s="174">
        <f t="shared" si="6"/>
        <v>0</v>
      </c>
      <c r="AU68" s="174">
        <f t="shared" si="7"/>
        <v>1013.33</v>
      </c>
      <c r="AV68" s="99"/>
      <c r="AW68" s="106"/>
      <c r="AX68" s="106"/>
      <c r="AY68" s="106"/>
      <c r="AZ68" s="106"/>
      <c r="BA68" s="174">
        <f t="shared" si="8"/>
        <v>1013.33</v>
      </c>
      <c r="BB68" s="178"/>
      <c r="BC68" s="170"/>
      <c r="BD68" s="163" t="str">
        <f t="shared" si="9"/>
        <v>错误</v>
      </c>
    </row>
    <row r="69" s="6" customFormat="1" ht="33" customHeight="1" spans="1:56">
      <c r="A69" s="59">
        <f t="shared" ref="A69:A132" si="10">ROW()-4</f>
        <v>65</v>
      </c>
      <c r="B69" s="349" t="s">
        <v>369</v>
      </c>
      <c r="C69" s="35" t="s">
        <v>139</v>
      </c>
      <c r="D69" s="305">
        <v>45823</v>
      </c>
      <c r="E69" s="321" t="s">
        <v>92</v>
      </c>
      <c r="F69" s="125">
        <f t="shared" ref="F69:F132" si="11">IF($C$2-D69+1&lt;$E$2,$C$2-D69+1,$E$2)</f>
        <v>16</v>
      </c>
      <c r="G69" s="192" t="s">
        <v>75</v>
      </c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ref="S69:S132" si="12">P69+Q69-R69</f>
        <v>0</v>
      </c>
      <c r="T69" s="170"/>
      <c r="U69" s="80" t="s">
        <v>370</v>
      </c>
      <c r="V69" s="280">
        <f>U69/E2*F69</f>
        <v>1226.66666666667</v>
      </c>
      <c r="W69" s="280"/>
      <c r="X69" s="280"/>
      <c r="Y69" s="280"/>
      <c r="Z69" s="280"/>
      <c r="AA69" s="280"/>
      <c r="AB69" s="280"/>
      <c r="AC69" s="174">
        <f t="shared" ref="AC69:AC132" si="13">IF(G69="是",30,0)</f>
        <v>0</v>
      </c>
      <c r="AD69" s="93"/>
      <c r="AE69" s="93"/>
      <c r="AF69" s="93"/>
      <c r="AG69" s="93"/>
      <c r="AH69" s="93"/>
      <c r="AI69" s="93">
        <v>230</v>
      </c>
      <c r="AJ69" s="170"/>
      <c r="AK69" s="93"/>
      <c r="AL69" s="93"/>
      <c r="AM69" s="93"/>
      <c r="AN69" s="93"/>
      <c r="AO69" s="93"/>
      <c r="AP69" s="93"/>
      <c r="AQ69" s="93"/>
      <c r="AR69" s="93"/>
      <c r="AS69" s="175">
        <f t="shared" ref="AS69:AS132" si="14">IFERROR(U69/$E$2*2*H69+I69*2,0)</f>
        <v>0</v>
      </c>
      <c r="AT69" s="174">
        <f t="shared" ref="AT69:AT132" si="15">IFERROR(U69/$E$2*(J69+K69*0.2+L69+M69*0.5),0)</f>
        <v>0</v>
      </c>
      <c r="AU69" s="174">
        <f t="shared" ref="AU69:AU132" si="16">ROUND(SUM(V69:AP69)-SUM(AQ69:AT69),2)</f>
        <v>1456.67</v>
      </c>
      <c r="AV69" s="99"/>
      <c r="AW69" s="106"/>
      <c r="AX69" s="106"/>
      <c r="AY69" s="106"/>
      <c r="AZ69" s="106"/>
      <c r="BA69" s="174">
        <f t="shared" ref="BA69:BA132" si="17">ROUND(AU69-SUM(AV69:AZ69),2)</f>
        <v>1456.67</v>
      </c>
      <c r="BB69" s="178"/>
      <c r="BC69" s="170" t="s">
        <v>371</v>
      </c>
      <c r="BD69" s="163" t="str">
        <f t="shared" ref="BD69:BD132" si="18">IF(U69-SUM(V69:AB69)=0,"正确","错误")</f>
        <v>错误</v>
      </c>
    </row>
    <row r="70" s="6" customFormat="1" ht="33" customHeight="1" spans="1:56">
      <c r="A70" s="59">
        <f t="shared" si="10"/>
        <v>66</v>
      </c>
      <c r="B70" s="349" t="s">
        <v>372</v>
      </c>
      <c r="C70" s="35" t="s">
        <v>139</v>
      </c>
      <c r="D70" s="305">
        <v>45824</v>
      </c>
      <c r="E70" s="321" t="s">
        <v>92</v>
      </c>
      <c r="F70" s="125">
        <f t="shared" si="11"/>
        <v>15</v>
      </c>
      <c r="G70" s="192" t="s">
        <v>75</v>
      </c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12"/>
        <v>0</v>
      </c>
      <c r="T70" s="170"/>
      <c r="U70" s="80" t="s">
        <v>370</v>
      </c>
      <c r="V70" s="280">
        <f>U70/E2*F70</f>
        <v>1150</v>
      </c>
      <c r="W70" s="280"/>
      <c r="X70" s="280"/>
      <c r="Y70" s="280"/>
      <c r="Z70" s="280"/>
      <c r="AA70" s="280"/>
      <c r="AB70" s="280"/>
      <c r="AC70" s="174">
        <f t="shared" si="13"/>
        <v>0</v>
      </c>
      <c r="AD70" s="93"/>
      <c r="AE70" s="93"/>
      <c r="AF70" s="93"/>
      <c r="AG70" s="93"/>
      <c r="AH70" s="93"/>
      <c r="AI70" s="93"/>
      <c r="AJ70" s="170"/>
      <c r="AK70" s="93"/>
      <c r="AL70" s="93"/>
      <c r="AM70" s="93"/>
      <c r="AN70" s="93"/>
      <c r="AO70" s="93"/>
      <c r="AP70" s="93"/>
      <c r="AQ70" s="93"/>
      <c r="AR70" s="93"/>
      <c r="AS70" s="175">
        <f t="shared" si="14"/>
        <v>0</v>
      </c>
      <c r="AT70" s="174">
        <f t="shared" si="15"/>
        <v>0</v>
      </c>
      <c r="AU70" s="174">
        <f t="shared" si="16"/>
        <v>1150</v>
      </c>
      <c r="AV70" s="99"/>
      <c r="AW70" s="106"/>
      <c r="AX70" s="106"/>
      <c r="AY70" s="106"/>
      <c r="AZ70" s="106"/>
      <c r="BA70" s="174">
        <f t="shared" si="17"/>
        <v>1150</v>
      </c>
      <c r="BB70" s="178"/>
      <c r="BC70" s="170"/>
      <c r="BD70" s="163" t="str">
        <f t="shared" si="18"/>
        <v>错误</v>
      </c>
    </row>
    <row r="71" s="6" customFormat="1" ht="33" customHeight="1" spans="1:56">
      <c r="A71" s="59">
        <f t="shared" si="10"/>
        <v>67</v>
      </c>
      <c r="B71" s="350"/>
      <c r="C71" s="47"/>
      <c r="D71" s="305"/>
      <c r="E71" s="60"/>
      <c r="F71" s="125">
        <f t="shared" si="11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12"/>
        <v>0</v>
      </c>
      <c r="T71" s="170"/>
      <c r="U71" s="87"/>
      <c r="V71" s="167"/>
      <c r="W71" s="168"/>
      <c r="X71" s="168"/>
      <c r="Y71" s="168"/>
      <c r="Z71" s="168"/>
      <c r="AA71" s="168"/>
      <c r="AB71" s="93"/>
      <c r="AC71" s="174">
        <f t="shared" si="13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14"/>
        <v>0</v>
      </c>
      <c r="AT71" s="174">
        <f t="shared" si="15"/>
        <v>0</v>
      </c>
      <c r="AU71" s="174">
        <f t="shared" si="16"/>
        <v>0</v>
      </c>
      <c r="AV71" s="99"/>
      <c r="AW71" s="106"/>
      <c r="AX71" s="106"/>
      <c r="AY71" s="106"/>
      <c r="AZ71" s="106"/>
      <c r="BA71" s="174">
        <f t="shared" si="17"/>
        <v>0</v>
      </c>
      <c r="BB71" s="178"/>
      <c r="BC71" s="180"/>
      <c r="BD71" s="163" t="str">
        <f t="shared" si="18"/>
        <v>正确</v>
      </c>
    </row>
    <row r="72" s="6" customFormat="1" ht="33" customHeight="1" spans="1:56">
      <c r="A72" s="59">
        <f t="shared" si="10"/>
        <v>68</v>
      </c>
      <c r="B72" s="350"/>
      <c r="C72" s="47"/>
      <c r="D72" s="305"/>
      <c r="E72" s="60"/>
      <c r="F72" s="125">
        <f t="shared" si="11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12"/>
        <v>0</v>
      </c>
      <c r="T72" s="170"/>
      <c r="U72" s="87"/>
      <c r="V72" s="167"/>
      <c r="W72" s="168"/>
      <c r="X72" s="168"/>
      <c r="Y72" s="168"/>
      <c r="Z72" s="168"/>
      <c r="AA72" s="168"/>
      <c r="AB72" s="93"/>
      <c r="AC72" s="174">
        <f t="shared" si="13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14"/>
        <v>0</v>
      </c>
      <c r="AT72" s="174">
        <f t="shared" si="15"/>
        <v>0</v>
      </c>
      <c r="AU72" s="174">
        <f t="shared" si="16"/>
        <v>0</v>
      </c>
      <c r="AV72" s="99"/>
      <c r="AW72" s="106"/>
      <c r="AX72" s="106"/>
      <c r="AY72" s="106"/>
      <c r="AZ72" s="106"/>
      <c r="BA72" s="174">
        <f t="shared" si="17"/>
        <v>0</v>
      </c>
      <c r="BB72" s="178"/>
      <c r="BC72" s="180"/>
      <c r="BD72" s="163" t="str">
        <f t="shared" si="18"/>
        <v>正确</v>
      </c>
    </row>
    <row r="73" s="6" customFormat="1" ht="33" customHeight="1" spans="1:56">
      <c r="A73" s="59">
        <f t="shared" si="10"/>
        <v>69</v>
      </c>
      <c r="B73" s="350"/>
      <c r="C73" s="47"/>
      <c r="D73" s="305"/>
      <c r="E73" s="60"/>
      <c r="F73" s="125">
        <f t="shared" si="11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12"/>
        <v>0</v>
      </c>
      <c r="T73" s="170"/>
      <c r="U73" s="87"/>
      <c r="V73" s="167"/>
      <c r="W73" s="168"/>
      <c r="X73" s="168"/>
      <c r="Y73" s="168"/>
      <c r="Z73" s="168"/>
      <c r="AA73" s="168"/>
      <c r="AB73" s="93"/>
      <c r="AC73" s="174">
        <f t="shared" si="13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14"/>
        <v>0</v>
      </c>
      <c r="AT73" s="174">
        <f t="shared" si="15"/>
        <v>0</v>
      </c>
      <c r="AU73" s="174">
        <f t="shared" si="16"/>
        <v>0</v>
      </c>
      <c r="AV73" s="99"/>
      <c r="AW73" s="106"/>
      <c r="AX73" s="106"/>
      <c r="AY73" s="106"/>
      <c r="AZ73" s="106"/>
      <c r="BA73" s="174">
        <f t="shared" si="17"/>
        <v>0</v>
      </c>
      <c r="BB73" s="178"/>
      <c r="BC73" s="180"/>
      <c r="BD73" s="163" t="str">
        <f t="shared" si="18"/>
        <v>正确</v>
      </c>
    </row>
    <row r="74" s="6" customFormat="1" ht="33" customHeight="1" spans="1:56">
      <c r="A74" s="59">
        <f t="shared" si="10"/>
        <v>70</v>
      </c>
      <c r="B74" s="350"/>
      <c r="C74" s="47"/>
      <c r="D74" s="305"/>
      <c r="E74" s="60"/>
      <c r="F74" s="125">
        <f t="shared" si="11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12"/>
        <v>0</v>
      </c>
      <c r="T74" s="170"/>
      <c r="U74" s="87"/>
      <c r="V74" s="167"/>
      <c r="W74" s="168"/>
      <c r="X74" s="168"/>
      <c r="Y74" s="168"/>
      <c r="Z74" s="168"/>
      <c r="AA74" s="168"/>
      <c r="AB74" s="93"/>
      <c r="AC74" s="174">
        <f t="shared" si="13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14"/>
        <v>0</v>
      </c>
      <c r="AT74" s="174">
        <f t="shared" si="15"/>
        <v>0</v>
      </c>
      <c r="AU74" s="174">
        <f t="shared" si="16"/>
        <v>0</v>
      </c>
      <c r="AV74" s="99"/>
      <c r="AW74" s="106"/>
      <c r="AX74" s="106"/>
      <c r="AY74" s="106"/>
      <c r="AZ74" s="106"/>
      <c r="BA74" s="174">
        <f t="shared" si="17"/>
        <v>0</v>
      </c>
      <c r="BB74" s="178"/>
      <c r="BC74" s="180"/>
      <c r="BD74" s="163" t="str">
        <f t="shared" si="18"/>
        <v>正确</v>
      </c>
    </row>
    <row r="75" s="6" customFormat="1" ht="33" customHeight="1" spans="1:56">
      <c r="A75" s="59">
        <f t="shared" si="10"/>
        <v>71</v>
      </c>
      <c r="B75" s="350"/>
      <c r="C75" s="47"/>
      <c r="D75" s="305"/>
      <c r="E75" s="60"/>
      <c r="F75" s="125">
        <f t="shared" si="11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12"/>
        <v>0</v>
      </c>
      <c r="T75" s="170"/>
      <c r="U75" s="87"/>
      <c r="V75" s="167"/>
      <c r="W75" s="168"/>
      <c r="X75" s="168"/>
      <c r="Y75" s="168"/>
      <c r="Z75" s="168"/>
      <c r="AA75" s="168"/>
      <c r="AB75" s="93"/>
      <c r="AC75" s="174">
        <f t="shared" si="13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14"/>
        <v>0</v>
      </c>
      <c r="AT75" s="174">
        <f t="shared" si="15"/>
        <v>0</v>
      </c>
      <c r="AU75" s="174">
        <f t="shared" si="16"/>
        <v>0</v>
      </c>
      <c r="AV75" s="99"/>
      <c r="AW75" s="106"/>
      <c r="AX75" s="106"/>
      <c r="AY75" s="106"/>
      <c r="AZ75" s="106"/>
      <c r="BA75" s="174">
        <f t="shared" si="17"/>
        <v>0</v>
      </c>
      <c r="BB75" s="178"/>
      <c r="BC75" s="180"/>
      <c r="BD75" s="163" t="str">
        <f t="shared" si="18"/>
        <v>正确</v>
      </c>
    </row>
    <row r="76" s="6" customFormat="1" ht="33" customHeight="1" spans="1:56">
      <c r="A76" s="59">
        <f t="shared" si="10"/>
        <v>72</v>
      </c>
      <c r="B76" s="350"/>
      <c r="C76" s="47"/>
      <c r="D76" s="154"/>
      <c r="E76" s="60"/>
      <c r="F76" s="125">
        <f t="shared" si="11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12"/>
        <v>0</v>
      </c>
      <c r="T76" s="170"/>
      <c r="U76" s="87"/>
      <c r="V76" s="167"/>
      <c r="W76" s="168"/>
      <c r="X76" s="168"/>
      <c r="Y76" s="168"/>
      <c r="Z76" s="168"/>
      <c r="AA76" s="168"/>
      <c r="AB76" s="93"/>
      <c r="AC76" s="174">
        <f t="shared" si="13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14"/>
        <v>0</v>
      </c>
      <c r="AT76" s="174">
        <f t="shared" si="15"/>
        <v>0</v>
      </c>
      <c r="AU76" s="174">
        <f t="shared" si="16"/>
        <v>0</v>
      </c>
      <c r="AV76" s="99"/>
      <c r="AW76" s="106"/>
      <c r="AX76" s="106"/>
      <c r="AY76" s="106"/>
      <c r="AZ76" s="106"/>
      <c r="BA76" s="174">
        <f t="shared" si="17"/>
        <v>0</v>
      </c>
      <c r="BB76" s="178"/>
      <c r="BC76" s="180"/>
      <c r="BD76" s="163" t="str">
        <f t="shared" si="18"/>
        <v>正确</v>
      </c>
    </row>
    <row r="77" s="6" customFormat="1" ht="33" customHeight="1" spans="1:56">
      <c r="A77" s="59">
        <f t="shared" si="10"/>
        <v>73</v>
      </c>
      <c r="B77" s="350"/>
      <c r="C77" s="47"/>
      <c r="D77" s="154"/>
      <c r="E77" s="60"/>
      <c r="F77" s="125">
        <f t="shared" si="11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12"/>
        <v>0</v>
      </c>
      <c r="T77" s="170"/>
      <c r="U77" s="87"/>
      <c r="V77" s="167"/>
      <c r="W77" s="168"/>
      <c r="X77" s="168"/>
      <c r="Y77" s="168"/>
      <c r="Z77" s="168"/>
      <c r="AA77" s="168"/>
      <c r="AB77" s="93"/>
      <c r="AC77" s="174">
        <f t="shared" si="13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14"/>
        <v>0</v>
      </c>
      <c r="AT77" s="174">
        <f t="shared" si="15"/>
        <v>0</v>
      </c>
      <c r="AU77" s="174">
        <f t="shared" si="16"/>
        <v>0</v>
      </c>
      <c r="AV77" s="99"/>
      <c r="AW77" s="106"/>
      <c r="AX77" s="106"/>
      <c r="AY77" s="106"/>
      <c r="AZ77" s="106"/>
      <c r="BA77" s="174">
        <f t="shared" si="17"/>
        <v>0</v>
      </c>
      <c r="BB77" s="178"/>
      <c r="BC77" s="180"/>
      <c r="BD77" s="163" t="str">
        <f t="shared" si="18"/>
        <v>正确</v>
      </c>
    </row>
    <row r="78" s="6" customFormat="1" ht="33" customHeight="1" spans="1:56">
      <c r="A78" s="59">
        <f t="shared" si="10"/>
        <v>74</v>
      </c>
      <c r="B78" s="350"/>
      <c r="C78" s="47"/>
      <c r="D78" s="154"/>
      <c r="E78" s="60"/>
      <c r="F78" s="125">
        <f t="shared" si="11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12"/>
        <v>0</v>
      </c>
      <c r="T78" s="170"/>
      <c r="U78" s="87"/>
      <c r="V78" s="167"/>
      <c r="W78" s="168"/>
      <c r="X78" s="168"/>
      <c r="Y78" s="168"/>
      <c r="Z78" s="168"/>
      <c r="AA78" s="168"/>
      <c r="AB78" s="93"/>
      <c r="AC78" s="174">
        <f t="shared" si="13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14"/>
        <v>0</v>
      </c>
      <c r="AT78" s="174">
        <f t="shared" si="15"/>
        <v>0</v>
      </c>
      <c r="AU78" s="174">
        <f t="shared" si="16"/>
        <v>0</v>
      </c>
      <c r="AV78" s="99"/>
      <c r="AW78" s="106"/>
      <c r="AX78" s="106"/>
      <c r="AY78" s="106"/>
      <c r="AZ78" s="106"/>
      <c r="BA78" s="174">
        <f t="shared" si="17"/>
        <v>0</v>
      </c>
      <c r="BB78" s="178"/>
      <c r="BC78" s="180"/>
      <c r="BD78" s="163" t="str">
        <f t="shared" si="18"/>
        <v>正确</v>
      </c>
    </row>
    <row r="79" s="6" customFormat="1" ht="33" customHeight="1" spans="1:56">
      <c r="A79" s="59">
        <f t="shared" si="10"/>
        <v>75</v>
      </c>
      <c r="B79" s="350"/>
      <c r="C79" s="47"/>
      <c r="D79" s="154"/>
      <c r="E79" s="60"/>
      <c r="F79" s="125">
        <f t="shared" si="11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12"/>
        <v>0</v>
      </c>
      <c r="T79" s="170"/>
      <c r="U79" s="87"/>
      <c r="V79" s="167"/>
      <c r="W79" s="168"/>
      <c r="X79" s="168"/>
      <c r="Y79" s="168"/>
      <c r="Z79" s="168"/>
      <c r="AA79" s="168"/>
      <c r="AB79" s="93"/>
      <c r="AC79" s="174">
        <f t="shared" si="13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14"/>
        <v>0</v>
      </c>
      <c r="AT79" s="174">
        <f t="shared" si="15"/>
        <v>0</v>
      </c>
      <c r="AU79" s="174">
        <f t="shared" si="16"/>
        <v>0</v>
      </c>
      <c r="AV79" s="99"/>
      <c r="AW79" s="106"/>
      <c r="AX79" s="106"/>
      <c r="AY79" s="106"/>
      <c r="AZ79" s="106"/>
      <c r="BA79" s="174">
        <f t="shared" si="17"/>
        <v>0</v>
      </c>
      <c r="BB79" s="178"/>
      <c r="BC79" s="180"/>
      <c r="BD79" s="163" t="str">
        <f t="shared" si="18"/>
        <v>正确</v>
      </c>
    </row>
    <row r="80" s="6" customFormat="1" ht="33" customHeight="1" spans="1:56">
      <c r="A80" s="59">
        <f t="shared" si="10"/>
        <v>76</v>
      </c>
      <c r="B80" s="350"/>
      <c r="C80" s="47"/>
      <c r="D80" s="154"/>
      <c r="E80" s="60"/>
      <c r="F80" s="125">
        <f t="shared" si="11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12"/>
        <v>0</v>
      </c>
      <c r="T80" s="170"/>
      <c r="U80" s="87"/>
      <c r="V80" s="167"/>
      <c r="W80" s="168"/>
      <c r="X80" s="168"/>
      <c r="Y80" s="168"/>
      <c r="Z80" s="168"/>
      <c r="AA80" s="168"/>
      <c r="AB80" s="93"/>
      <c r="AC80" s="174">
        <f t="shared" si="13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75">
        <f t="shared" si="14"/>
        <v>0</v>
      </c>
      <c r="AT80" s="174">
        <f t="shared" si="15"/>
        <v>0</v>
      </c>
      <c r="AU80" s="174">
        <f t="shared" si="16"/>
        <v>0</v>
      </c>
      <c r="AV80" s="99"/>
      <c r="AW80" s="106"/>
      <c r="AX80" s="106"/>
      <c r="AY80" s="106"/>
      <c r="AZ80" s="106"/>
      <c r="BA80" s="174">
        <f t="shared" si="17"/>
        <v>0</v>
      </c>
      <c r="BB80" s="178"/>
      <c r="BC80" s="180"/>
      <c r="BD80" s="163" t="str">
        <f t="shared" si="18"/>
        <v>正确</v>
      </c>
    </row>
    <row r="81" s="6" customFormat="1" ht="33" customHeight="1" spans="1:56">
      <c r="A81" s="59">
        <f t="shared" si="10"/>
        <v>77</v>
      </c>
      <c r="B81" s="350"/>
      <c r="C81" s="47"/>
      <c r="D81" s="154"/>
      <c r="E81" s="60"/>
      <c r="F81" s="125">
        <f t="shared" si="11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12"/>
        <v>0</v>
      </c>
      <c r="T81" s="170"/>
      <c r="U81" s="87"/>
      <c r="V81" s="167"/>
      <c r="W81" s="168"/>
      <c r="X81" s="168"/>
      <c r="Y81" s="168"/>
      <c r="Z81" s="168"/>
      <c r="AA81" s="168"/>
      <c r="AB81" s="93"/>
      <c r="AC81" s="174">
        <f t="shared" si="13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14"/>
        <v>0</v>
      </c>
      <c r="AT81" s="174">
        <f t="shared" si="15"/>
        <v>0</v>
      </c>
      <c r="AU81" s="174">
        <f t="shared" si="16"/>
        <v>0</v>
      </c>
      <c r="AV81" s="99"/>
      <c r="AW81" s="106"/>
      <c r="AX81" s="106"/>
      <c r="AY81" s="106"/>
      <c r="AZ81" s="106"/>
      <c r="BA81" s="174">
        <f t="shared" si="17"/>
        <v>0</v>
      </c>
      <c r="BB81" s="178"/>
      <c r="BC81" s="180"/>
      <c r="BD81" s="163" t="str">
        <f t="shared" si="18"/>
        <v>正确</v>
      </c>
    </row>
    <row r="82" s="6" customFormat="1" ht="33" customHeight="1" spans="1:56">
      <c r="A82" s="59">
        <f t="shared" si="10"/>
        <v>78</v>
      </c>
      <c r="B82" s="350"/>
      <c r="C82" s="47"/>
      <c r="D82" s="154"/>
      <c r="E82" s="60"/>
      <c r="F82" s="125">
        <f t="shared" si="11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12"/>
        <v>0</v>
      </c>
      <c r="T82" s="170"/>
      <c r="U82" s="80"/>
      <c r="V82" s="167"/>
      <c r="W82" s="168"/>
      <c r="X82" s="168"/>
      <c r="Y82" s="168"/>
      <c r="Z82" s="168"/>
      <c r="AA82" s="168"/>
      <c r="AB82" s="93"/>
      <c r="AC82" s="174">
        <f t="shared" si="13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14"/>
        <v>0</v>
      </c>
      <c r="AT82" s="174">
        <f t="shared" si="15"/>
        <v>0</v>
      </c>
      <c r="AU82" s="174">
        <f t="shared" si="16"/>
        <v>0</v>
      </c>
      <c r="AV82" s="99"/>
      <c r="AW82" s="106"/>
      <c r="AX82" s="106"/>
      <c r="AY82" s="106"/>
      <c r="AZ82" s="106"/>
      <c r="BA82" s="174">
        <f t="shared" si="17"/>
        <v>0</v>
      </c>
      <c r="BB82" s="178"/>
      <c r="BC82" s="180"/>
      <c r="BD82" s="163" t="str">
        <f t="shared" si="18"/>
        <v>正确</v>
      </c>
    </row>
    <row r="83" s="6" customFormat="1" ht="33" customHeight="1" spans="1:56">
      <c r="A83" s="59">
        <f t="shared" si="10"/>
        <v>79</v>
      </c>
      <c r="B83" s="350"/>
      <c r="C83" s="47"/>
      <c r="D83" s="154"/>
      <c r="E83" s="60"/>
      <c r="F83" s="125">
        <f t="shared" si="11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12"/>
        <v>0</v>
      </c>
      <c r="T83" s="170"/>
      <c r="U83" s="80"/>
      <c r="V83" s="167"/>
      <c r="W83" s="168"/>
      <c r="X83" s="168"/>
      <c r="Y83" s="168"/>
      <c r="Z83" s="168"/>
      <c r="AA83" s="168"/>
      <c r="AB83" s="93"/>
      <c r="AC83" s="174">
        <f t="shared" si="13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14"/>
        <v>0</v>
      </c>
      <c r="AT83" s="174">
        <f t="shared" si="15"/>
        <v>0</v>
      </c>
      <c r="AU83" s="174">
        <f t="shared" si="16"/>
        <v>0</v>
      </c>
      <c r="AV83" s="99"/>
      <c r="AW83" s="106"/>
      <c r="AX83" s="106"/>
      <c r="AY83" s="106"/>
      <c r="AZ83" s="106"/>
      <c r="BA83" s="174">
        <f t="shared" si="17"/>
        <v>0</v>
      </c>
      <c r="BB83" s="178"/>
      <c r="BC83" s="180"/>
      <c r="BD83" s="163" t="str">
        <f t="shared" si="18"/>
        <v>正确</v>
      </c>
    </row>
    <row r="84" s="6" customFormat="1" ht="33" customHeight="1" spans="1:56">
      <c r="A84" s="59">
        <f t="shared" si="10"/>
        <v>80</v>
      </c>
      <c r="B84" s="350"/>
      <c r="C84" s="47"/>
      <c r="D84" s="154"/>
      <c r="E84" s="60"/>
      <c r="F84" s="125">
        <f t="shared" si="11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12"/>
        <v>0</v>
      </c>
      <c r="T84" s="170"/>
      <c r="U84" s="80"/>
      <c r="V84" s="167"/>
      <c r="W84" s="168"/>
      <c r="X84" s="168"/>
      <c r="Y84" s="168"/>
      <c r="Z84" s="168"/>
      <c r="AA84" s="168"/>
      <c r="AB84" s="93"/>
      <c r="AC84" s="174">
        <f t="shared" si="13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14"/>
        <v>0</v>
      </c>
      <c r="AT84" s="174">
        <f t="shared" si="15"/>
        <v>0</v>
      </c>
      <c r="AU84" s="174">
        <f t="shared" si="16"/>
        <v>0</v>
      </c>
      <c r="AV84" s="99"/>
      <c r="AW84" s="106"/>
      <c r="AX84" s="106"/>
      <c r="AY84" s="106"/>
      <c r="AZ84" s="106"/>
      <c r="BA84" s="174">
        <f t="shared" si="17"/>
        <v>0</v>
      </c>
      <c r="BB84" s="178"/>
      <c r="BC84" s="180"/>
      <c r="BD84" s="163" t="str">
        <f t="shared" si="18"/>
        <v>正确</v>
      </c>
    </row>
    <row r="85" s="6" customFormat="1" ht="33" customHeight="1" spans="1:56">
      <c r="A85" s="59">
        <f t="shared" si="10"/>
        <v>81</v>
      </c>
      <c r="B85" s="350"/>
      <c r="C85" s="47"/>
      <c r="D85" s="154"/>
      <c r="E85" s="60"/>
      <c r="F85" s="125">
        <f t="shared" si="11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12"/>
        <v>0</v>
      </c>
      <c r="T85" s="170"/>
      <c r="U85" s="80"/>
      <c r="V85" s="167"/>
      <c r="W85" s="168"/>
      <c r="X85" s="168"/>
      <c r="Y85" s="168"/>
      <c r="Z85" s="168"/>
      <c r="AA85" s="168"/>
      <c r="AB85" s="93"/>
      <c r="AC85" s="174">
        <f t="shared" si="13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14"/>
        <v>0</v>
      </c>
      <c r="AT85" s="174">
        <f t="shared" si="15"/>
        <v>0</v>
      </c>
      <c r="AU85" s="174">
        <f t="shared" si="16"/>
        <v>0</v>
      </c>
      <c r="AV85" s="99"/>
      <c r="AW85" s="106"/>
      <c r="AX85" s="106"/>
      <c r="AY85" s="106"/>
      <c r="AZ85" s="106"/>
      <c r="BA85" s="174">
        <f t="shared" si="17"/>
        <v>0</v>
      </c>
      <c r="BB85" s="178"/>
      <c r="BC85" s="180"/>
      <c r="BD85" s="163" t="str">
        <f t="shared" si="18"/>
        <v>正确</v>
      </c>
    </row>
    <row r="86" s="6" customFormat="1" ht="33" customHeight="1" spans="1:56">
      <c r="A86" s="59">
        <f t="shared" si="10"/>
        <v>82</v>
      </c>
      <c r="B86" s="350"/>
      <c r="C86" s="47"/>
      <c r="D86" s="154"/>
      <c r="E86" s="60"/>
      <c r="F86" s="125">
        <f t="shared" si="11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12"/>
        <v>0</v>
      </c>
      <c r="T86" s="170"/>
      <c r="U86" s="80"/>
      <c r="V86" s="167"/>
      <c r="W86" s="168"/>
      <c r="X86" s="168"/>
      <c r="Y86" s="168"/>
      <c r="Z86" s="168"/>
      <c r="AA86" s="168"/>
      <c r="AB86" s="93"/>
      <c r="AC86" s="174">
        <f t="shared" si="13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14"/>
        <v>0</v>
      </c>
      <c r="AT86" s="174">
        <f t="shared" si="15"/>
        <v>0</v>
      </c>
      <c r="AU86" s="174">
        <f t="shared" si="16"/>
        <v>0</v>
      </c>
      <c r="AV86" s="99"/>
      <c r="AW86" s="106"/>
      <c r="AX86" s="106"/>
      <c r="AY86" s="106"/>
      <c r="AZ86" s="106"/>
      <c r="BA86" s="174">
        <f t="shared" si="17"/>
        <v>0</v>
      </c>
      <c r="BB86" s="178"/>
      <c r="BC86" s="180"/>
      <c r="BD86" s="163" t="str">
        <f t="shared" si="18"/>
        <v>正确</v>
      </c>
    </row>
    <row r="87" s="6" customFormat="1" ht="33" customHeight="1" spans="1:56">
      <c r="A87" s="59">
        <f t="shared" si="10"/>
        <v>83</v>
      </c>
      <c r="B87" s="350"/>
      <c r="C87" s="47"/>
      <c r="D87" s="154"/>
      <c r="E87" s="60"/>
      <c r="F87" s="125">
        <f t="shared" si="11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12"/>
        <v>0</v>
      </c>
      <c r="T87" s="170"/>
      <c r="U87" s="80"/>
      <c r="V87" s="167"/>
      <c r="W87" s="168"/>
      <c r="X87" s="168"/>
      <c r="Y87" s="168"/>
      <c r="Z87" s="168"/>
      <c r="AA87" s="168"/>
      <c r="AB87" s="93"/>
      <c r="AC87" s="174">
        <f t="shared" si="13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175">
        <f t="shared" si="14"/>
        <v>0</v>
      </c>
      <c r="AT87" s="174">
        <f t="shared" si="15"/>
        <v>0</v>
      </c>
      <c r="AU87" s="174">
        <f t="shared" si="16"/>
        <v>0</v>
      </c>
      <c r="AV87" s="99"/>
      <c r="AW87" s="106"/>
      <c r="AX87" s="106"/>
      <c r="AY87" s="106"/>
      <c r="AZ87" s="106"/>
      <c r="BA87" s="174">
        <f t="shared" si="17"/>
        <v>0</v>
      </c>
      <c r="BB87" s="178"/>
      <c r="BC87" s="180"/>
      <c r="BD87" s="163" t="str">
        <f t="shared" si="18"/>
        <v>正确</v>
      </c>
    </row>
    <row r="88" s="6" customFormat="1" ht="33" customHeight="1" spans="1:56">
      <c r="A88" s="59">
        <f t="shared" si="10"/>
        <v>84</v>
      </c>
      <c r="B88" s="350"/>
      <c r="C88" s="47"/>
      <c r="D88" s="154"/>
      <c r="E88" s="60"/>
      <c r="F88" s="125">
        <f t="shared" si="11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12"/>
        <v>0</v>
      </c>
      <c r="T88" s="170"/>
      <c r="U88" s="80"/>
      <c r="V88" s="167"/>
      <c r="W88" s="168"/>
      <c r="X88" s="168"/>
      <c r="Y88" s="168"/>
      <c r="Z88" s="168"/>
      <c r="AA88" s="168"/>
      <c r="AB88" s="93"/>
      <c r="AC88" s="174">
        <f t="shared" si="13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14"/>
        <v>0</v>
      </c>
      <c r="AT88" s="174">
        <f t="shared" si="15"/>
        <v>0</v>
      </c>
      <c r="AU88" s="174">
        <f t="shared" si="16"/>
        <v>0</v>
      </c>
      <c r="AV88" s="99"/>
      <c r="AW88" s="106"/>
      <c r="AX88" s="106"/>
      <c r="AY88" s="106"/>
      <c r="AZ88" s="106"/>
      <c r="BA88" s="174">
        <f t="shared" si="17"/>
        <v>0</v>
      </c>
      <c r="BB88" s="178"/>
      <c r="BC88" s="180"/>
      <c r="BD88" s="163" t="str">
        <f t="shared" si="18"/>
        <v>正确</v>
      </c>
    </row>
    <row r="89" s="6" customFormat="1" ht="33" customHeight="1" spans="1:56">
      <c r="A89" s="59">
        <f t="shared" si="10"/>
        <v>85</v>
      </c>
      <c r="B89" s="350"/>
      <c r="C89" s="47"/>
      <c r="D89" s="154"/>
      <c r="E89" s="60"/>
      <c r="F89" s="125">
        <f t="shared" si="11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12"/>
        <v>0</v>
      </c>
      <c r="T89" s="170"/>
      <c r="U89" s="80"/>
      <c r="V89" s="167"/>
      <c r="W89" s="168"/>
      <c r="X89" s="168"/>
      <c r="Y89" s="168"/>
      <c r="Z89" s="168"/>
      <c r="AA89" s="168"/>
      <c r="AB89" s="93"/>
      <c r="AC89" s="174">
        <f t="shared" si="13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14"/>
        <v>0</v>
      </c>
      <c r="AT89" s="174">
        <f t="shared" si="15"/>
        <v>0</v>
      </c>
      <c r="AU89" s="174">
        <f t="shared" si="16"/>
        <v>0</v>
      </c>
      <c r="AV89" s="99"/>
      <c r="AW89" s="106"/>
      <c r="AX89" s="106"/>
      <c r="AY89" s="106"/>
      <c r="AZ89" s="106"/>
      <c r="BA89" s="174">
        <f t="shared" si="17"/>
        <v>0</v>
      </c>
      <c r="BB89" s="178"/>
      <c r="BC89" s="180"/>
      <c r="BD89" s="163" t="str">
        <f t="shared" si="18"/>
        <v>正确</v>
      </c>
    </row>
    <row r="90" s="6" customFormat="1" ht="33" customHeight="1" spans="1:56">
      <c r="A90" s="59">
        <f t="shared" si="10"/>
        <v>86</v>
      </c>
      <c r="B90" s="350"/>
      <c r="C90" s="47"/>
      <c r="D90" s="154"/>
      <c r="E90" s="60"/>
      <c r="F90" s="125">
        <f t="shared" si="11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12"/>
        <v>0</v>
      </c>
      <c r="T90" s="170"/>
      <c r="U90" s="80"/>
      <c r="V90" s="167"/>
      <c r="W90" s="168"/>
      <c r="X90" s="168"/>
      <c r="Y90" s="168"/>
      <c r="Z90" s="168"/>
      <c r="AA90" s="168"/>
      <c r="AB90" s="93"/>
      <c r="AC90" s="174">
        <f t="shared" si="13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14"/>
        <v>0</v>
      </c>
      <c r="AT90" s="174">
        <f t="shared" si="15"/>
        <v>0</v>
      </c>
      <c r="AU90" s="174">
        <f t="shared" si="16"/>
        <v>0</v>
      </c>
      <c r="AV90" s="99"/>
      <c r="AW90" s="106"/>
      <c r="AX90" s="106"/>
      <c r="AY90" s="106"/>
      <c r="AZ90" s="106"/>
      <c r="BA90" s="174">
        <f t="shared" si="17"/>
        <v>0</v>
      </c>
      <c r="BB90" s="178"/>
      <c r="BC90" s="180"/>
      <c r="BD90" s="163" t="str">
        <f t="shared" si="18"/>
        <v>正确</v>
      </c>
    </row>
    <row r="91" s="6" customFormat="1" ht="33" customHeight="1" spans="1:56">
      <c r="A91" s="59">
        <f t="shared" si="10"/>
        <v>87</v>
      </c>
      <c r="B91" s="350"/>
      <c r="C91" s="47"/>
      <c r="D91" s="154"/>
      <c r="E91" s="60"/>
      <c r="F91" s="125">
        <f t="shared" si="11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12"/>
        <v>0</v>
      </c>
      <c r="T91" s="170"/>
      <c r="U91" s="80"/>
      <c r="V91" s="167"/>
      <c r="W91" s="168"/>
      <c r="X91" s="168"/>
      <c r="Y91" s="168"/>
      <c r="Z91" s="168"/>
      <c r="AA91" s="168"/>
      <c r="AB91" s="93"/>
      <c r="AC91" s="174">
        <f t="shared" si="13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14"/>
        <v>0</v>
      </c>
      <c r="AT91" s="174">
        <f t="shared" si="15"/>
        <v>0</v>
      </c>
      <c r="AU91" s="174">
        <f t="shared" si="16"/>
        <v>0</v>
      </c>
      <c r="AV91" s="99"/>
      <c r="AW91" s="106"/>
      <c r="AX91" s="106"/>
      <c r="AY91" s="106"/>
      <c r="AZ91" s="106"/>
      <c r="BA91" s="174">
        <f t="shared" si="17"/>
        <v>0</v>
      </c>
      <c r="BB91" s="178"/>
      <c r="BC91" s="180"/>
      <c r="BD91" s="163" t="str">
        <f t="shared" si="18"/>
        <v>正确</v>
      </c>
    </row>
    <row r="92" s="6" customFormat="1" ht="33" customHeight="1" spans="1:56">
      <c r="A92" s="59">
        <f t="shared" si="10"/>
        <v>88</v>
      </c>
      <c r="B92" s="350"/>
      <c r="C92" s="47"/>
      <c r="D92" s="154"/>
      <c r="E92" s="60"/>
      <c r="F92" s="125">
        <f t="shared" si="11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12"/>
        <v>0</v>
      </c>
      <c r="T92" s="170"/>
      <c r="U92" s="80"/>
      <c r="V92" s="167"/>
      <c r="W92" s="168"/>
      <c r="X92" s="168"/>
      <c r="Y92" s="168"/>
      <c r="Z92" s="168"/>
      <c r="AA92" s="168"/>
      <c r="AB92" s="93"/>
      <c r="AC92" s="174">
        <f t="shared" si="13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14"/>
        <v>0</v>
      </c>
      <c r="AT92" s="174">
        <f t="shared" si="15"/>
        <v>0</v>
      </c>
      <c r="AU92" s="174">
        <f t="shared" si="16"/>
        <v>0</v>
      </c>
      <c r="AV92" s="99"/>
      <c r="AW92" s="106"/>
      <c r="AX92" s="106"/>
      <c r="AY92" s="106"/>
      <c r="AZ92" s="106"/>
      <c r="BA92" s="174">
        <f t="shared" si="17"/>
        <v>0</v>
      </c>
      <c r="BB92" s="178"/>
      <c r="BC92" s="180"/>
      <c r="BD92" s="163" t="str">
        <f t="shared" si="18"/>
        <v>正确</v>
      </c>
    </row>
    <row r="93" s="6" customFormat="1" ht="33" customHeight="1" spans="1:56">
      <c r="A93" s="59">
        <f t="shared" si="10"/>
        <v>89</v>
      </c>
      <c r="B93" s="350"/>
      <c r="C93" s="47"/>
      <c r="D93" s="154"/>
      <c r="E93" s="60"/>
      <c r="F93" s="125">
        <f t="shared" si="11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12"/>
        <v>0</v>
      </c>
      <c r="T93" s="170"/>
      <c r="U93" s="80"/>
      <c r="V93" s="167"/>
      <c r="W93" s="168"/>
      <c r="X93" s="168"/>
      <c r="Y93" s="168"/>
      <c r="Z93" s="168"/>
      <c r="AA93" s="168"/>
      <c r="AB93" s="93"/>
      <c r="AC93" s="174">
        <f t="shared" si="13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14"/>
        <v>0</v>
      </c>
      <c r="AT93" s="174">
        <f t="shared" si="15"/>
        <v>0</v>
      </c>
      <c r="AU93" s="174">
        <f t="shared" si="16"/>
        <v>0</v>
      </c>
      <c r="AV93" s="99"/>
      <c r="AW93" s="106"/>
      <c r="AX93" s="106"/>
      <c r="AY93" s="106"/>
      <c r="AZ93" s="106"/>
      <c r="BA93" s="174">
        <f t="shared" si="17"/>
        <v>0</v>
      </c>
      <c r="BB93" s="178"/>
      <c r="BC93" s="180"/>
      <c r="BD93" s="163" t="str">
        <f t="shared" si="18"/>
        <v>正确</v>
      </c>
    </row>
    <row r="94" s="6" customFormat="1" ht="33" customHeight="1" spans="1:56">
      <c r="A94" s="59">
        <f t="shared" si="10"/>
        <v>90</v>
      </c>
      <c r="B94" s="350"/>
      <c r="C94" s="47"/>
      <c r="D94" s="154"/>
      <c r="E94" s="60"/>
      <c r="F94" s="125">
        <f t="shared" si="11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12"/>
        <v>0</v>
      </c>
      <c r="T94" s="170"/>
      <c r="U94" s="80"/>
      <c r="V94" s="167"/>
      <c r="W94" s="168"/>
      <c r="X94" s="168"/>
      <c r="Y94" s="168"/>
      <c r="Z94" s="168"/>
      <c r="AA94" s="168"/>
      <c r="AB94" s="93"/>
      <c r="AC94" s="174">
        <f t="shared" si="13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14"/>
        <v>0</v>
      </c>
      <c r="AT94" s="174">
        <f t="shared" si="15"/>
        <v>0</v>
      </c>
      <c r="AU94" s="174">
        <f t="shared" si="16"/>
        <v>0</v>
      </c>
      <c r="AV94" s="99"/>
      <c r="AW94" s="106"/>
      <c r="AX94" s="106"/>
      <c r="AY94" s="106"/>
      <c r="AZ94" s="106"/>
      <c r="BA94" s="174">
        <f t="shared" si="17"/>
        <v>0</v>
      </c>
      <c r="BB94" s="178"/>
      <c r="BC94" s="180"/>
      <c r="BD94" s="163" t="str">
        <f t="shared" si="18"/>
        <v>正确</v>
      </c>
    </row>
    <row r="95" s="6" customFormat="1" ht="33" customHeight="1" spans="1:56">
      <c r="A95" s="59">
        <f t="shared" si="10"/>
        <v>91</v>
      </c>
      <c r="B95" s="350"/>
      <c r="C95" s="47"/>
      <c r="D95" s="154"/>
      <c r="E95" s="60"/>
      <c r="F95" s="125">
        <f t="shared" si="11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12"/>
        <v>0</v>
      </c>
      <c r="T95" s="170"/>
      <c r="U95" s="80"/>
      <c r="V95" s="167"/>
      <c r="W95" s="168"/>
      <c r="X95" s="168"/>
      <c r="Y95" s="168"/>
      <c r="Z95" s="168"/>
      <c r="AA95" s="168"/>
      <c r="AB95" s="93"/>
      <c r="AC95" s="174">
        <f t="shared" si="13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14"/>
        <v>0</v>
      </c>
      <c r="AT95" s="174">
        <f t="shared" si="15"/>
        <v>0</v>
      </c>
      <c r="AU95" s="174">
        <f t="shared" si="16"/>
        <v>0</v>
      </c>
      <c r="AV95" s="99"/>
      <c r="AW95" s="106"/>
      <c r="AX95" s="106"/>
      <c r="AY95" s="106"/>
      <c r="AZ95" s="106"/>
      <c r="BA95" s="174">
        <f t="shared" si="17"/>
        <v>0</v>
      </c>
      <c r="BB95" s="178"/>
      <c r="BC95" s="180"/>
      <c r="BD95" s="163" t="str">
        <f t="shared" si="18"/>
        <v>正确</v>
      </c>
    </row>
    <row r="96" s="6" customFormat="1" ht="33" customHeight="1" spans="1:56">
      <c r="A96" s="59">
        <f t="shared" si="10"/>
        <v>92</v>
      </c>
      <c r="B96" s="350"/>
      <c r="C96" s="47"/>
      <c r="D96" s="154"/>
      <c r="E96" s="60"/>
      <c r="F96" s="125">
        <f t="shared" si="11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12"/>
        <v>0</v>
      </c>
      <c r="T96" s="170"/>
      <c r="U96" s="80"/>
      <c r="V96" s="167"/>
      <c r="W96" s="168"/>
      <c r="X96" s="168"/>
      <c r="Y96" s="168"/>
      <c r="Z96" s="168"/>
      <c r="AA96" s="168"/>
      <c r="AB96" s="93"/>
      <c r="AC96" s="174">
        <f t="shared" si="13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14"/>
        <v>0</v>
      </c>
      <c r="AT96" s="174">
        <f t="shared" si="15"/>
        <v>0</v>
      </c>
      <c r="AU96" s="174">
        <f t="shared" si="16"/>
        <v>0</v>
      </c>
      <c r="AV96" s="99"/>
      <c r="AW96" s="106"/>
      <c r="AX96" s="106"/>
      <c r="AY96" s="106"/>
      <c r="AZ96" s="106"/>
      <c r="BA96" s="174">
        <f t="shared" si="17"/>
        <v>0</v>
      </c>
      <c r="BB96" s="178"/>
      <c r="BC96" s="180"/>
      <c r="BD96" s="163" t="str">
        <f t="shared" si="18"/>
        <v>正确</v>
      </c>
    </row>
    <row r="97" s="6" customFormat="1" ht="33" customHeight="1" spans="1:56">
      <c r="A97" s="59">
        <f t="shared" si="10"/>
        <v>93</v>
      </c>
      <c r="B97" s="350"/>
      <c r="C97" s="47"/>
      <c r="D97" s="154"/>
      <c r="E97" s="60"/>
      <c r="F97" s="125">
        <f t="shared" si="11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12"/>
        <v>0</v>
      </c>
      <c r="T97" s="170"/>
      <c r="U97" s="80"/>
      <c r="V97" s="167"/>
      <c r="W97" s="168"/>
      <c r="X97" s="168"/>
      <c r="Y97" s="168"/>
      <c r="Z97" s="168"/>
      <c r="AA97" s="168"/>
      <c r="AB97" s="93"/>
      <c r="AC97" s="174">
        <f t="shared" si="13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14"/>
        <v>0</v>
      </c>
      <c r="AT97" s="174">
        <f t="shared" si="15"/>
        <v>0</v>
      </c>
      <c r="AU97" s="174">
        <f t="shared" si="16"/>
        <v>0</v>
      </c>
      <c r="AV97" s="99"/>
      <c r="AW97" s="106"/>
      <c r="AX97" s="106"/>
      <c r="AY97" s="106"/>
      <c r="AZ97" s="106"/>
      <c r="BA97" s="174">
        <f t="shared" si="17"/>
        <v>0</v>
      </c>
      <c r="BB97" s="178"/>
      <c r="BC97" s="180"/>
      <c r="BD97" s="163" t="str">
        <f t="shared" si="18"/>
        <v>正确</v>
      </c>
    </row>
    <row r="98" s="6" customFormat="1" ht="33" customHeight="1" spans="1:56">
      <c r="A98" s="59">
        <f t="shared" si="10"/>
        <v>94</v>
      </c>
      <c r="B98" s="350"/>
      <c r="C98" s="47"/>
      <c r="D98" s="154"/>
      <c r="E98" s="60"/>
      <c r="F98" s="125">
        <f t="shared" si="11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12"/>
        <v>0</v>
      </c>
      <c r="T98" s="170"/>
      <c r="U98" s="80"/>
      <c r="V98" s="167"/>
      <c r="W98" s="168"/>
      <c r="X98" s="168"/>
      <c r="Y98" s="168"/>
      <c r="Z98" s="168"/>
      <c r="AA98" s="168"/>
      <c r="AB98" s="93"/>
      <c r="AC98" s="174">
        <f t="shared" si="13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14"/>
        <v>0</v>
      </c>
      <c r="AT98" s="174">
        <f t="shared" si="15"/>
        <v>0</v>
      </c>
      <c r="AU98" s="174">
        <f t="shared" si="16"/>
        <v>0</v>
      </c>
      <c r="AV98" s="99"/>
      <c r="AW98" s="106"/>
      <c r="AX98" s="106"/>
      <c r="AY98" s="106"/>
      <c r="AZ98" s="106"/>
      <c r="BA98" s="174">
        <f t="shared" si="17"/>
        <v>0</v>
      </c>
      <c r="BB98" s="178"/>
      <c r="BC98" s="180"/>
      <c r="BD98" s="163" t="str">
        <f t="shared" si="18"/>
        <v>正确</v>
      </c>
    </row>
    <row r="99" s="6" customFormat="1" ht="33" customHeight="1" spans="1:56">
      <c r="A99" s="59">
        <f t="shared" si="10"/>
        <v>95</v>
      </c>
      <c r="B99" s="350"/>
      <c r="C99" s="47"/>
      <c r="D99" s="154"/>
      <c r="E99" s="60"/>
      <c r="F99" s="125">
        <f t="shared" si="11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12"/>
        <v>0</v>
      </c>
      <c r="T99" s="170"/>
      <c r="U99" s="80"/>
      <c r="V99" s="167"/>
      <c r="W99" s="168"/>
      <c r="X99" s="168"/>
      <c r="Y99" s="168"/>
      <c r="Z99" s="168"/>
      <c r="AA99" s="168"/>
      <c r="AB99" s="93"/>
      <c r="AC99" s="174">
        <f t="shared" si="13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14"/>
        <v>0</v>
      </c>
      <c r="AT99" s="174">
        <f t="shared" si="15"/>
        <v>0</v>
      </c>
      <c r="AU99" s="174">
        <f t="shared" si="16"/>
        <v>0</v>
      </c>
      <c r="AV99" s="99"/>
      <c r="AW99" s="106"/>
      <c r="AX99" s="106"/>
      <c r="AY99" s="106"/>
      <c r="AZ99" s="106"/>
      <c r="BA99" s="174">
        <f t="shared" si="17"/>
        <v>0</v>
      </c>
      <c r="BB99" s="178"/>
      <c r="BC99" s="180"/>
      <c r="BD99" s="163" t="str">
        <f t="shared" si="18"/>
        <v>正确</v>
      </c>
    </row>
    <row r="100" s="6" customFormat="1" ht="33" customHeight="1" spans="1:56">
      <c r="A100" s="59">
        <f t="shared" si="10"/>
        <v>96</v>
      </c>
      <c r="B100" s="350"/>
      <c r="C100" s="47"/>
      <c r="D100" s="154"/>
      <c r="E100" s="60"/>
      <c r="F100" s="125">
        <f t="shared" si="11"/>
        <v>30</v>
      </c>
      <c r="G100" s="57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64">
        <f t="shared" si="12"/>
        <v>0</v>
      </c>
      <c r="T100" s="170"/>
      <c r="U100" s="80"/>
      <c r="V100" s="167"/>
      <c r="W100" s="168"/>
      <c r="X100" s="168"/>
      <c r="Y100" s="168"/>
      <c r="Z100" s="168"/>
      <c r="AA100" s="168"/>
      <c r="AB100" s="93"/>
      <c r="AC100" s="174">
        <f t="shared" si="13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14"/>
        <v>0</v>
      </c>
      <c r="AT100" s="174">
        <f t="shared" si="15"/>
        <v>0</v>
      </c>
      <c r="AU100" s="174">
        <f t="shared" si="16"/>
        <v>0</v>
      </c>
      <c r="AV100" s="99"/>
      <c r="AW100" s="106"/>
      <c r="AX100" s="106"/>
      <c r="AY100" s="106"/>
      <c r="AZ100" s="106"/>
      <c r="BA100" s="174">
        <f t="shared" si="17"/>
        <v>0</v>
      </c>
      <c r="BB100" s="178"/>
      <c r="BC100" s="180"/>
      <c r="BD100" s="163" t="str">
        <f t="shared" si="18"/>
        <v>正确</v>
      </c>
    </row>
    <row r="101" s="6" customFormat="1" ht="33" customHeight="1" spans="1:56">
      <c r="A101" s="59">
        <f t="shared" si="10"/>
        <v>97</v>
      </c>
      <c r="B101" s="350"/>
      <c r="C101" s="47"/>
      <c r="D101" s="154"/>
      <c r="E101" s="60"/>
      <c r="F101" s="125">
        <f t="shared" si="11"/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si="12"/>
        <v>0</v>
      </c>
      <c r="T101" s="170"/>
      <c r="U101" s="80"/>
      <c r="V101" s="167"/>
      <c r="W101" s="168"/>
      <c r="X101" s="168"/>
      <c r="Y101" s="168"/>
      <c r="Z101" s="168"/>
      <c r="AA101" s="168"/>
      <c r="AB101" s="93"/>
      <c r="AC101" s="174">
        <f t="shared" si="13"/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175">
        <f t="shared" si="14"/>
        <v>0</v>
      </c>
      <c r="AT101" s="174">
        <f t="shared" si="15"/>
        <v>0</v>
      </c>
      <c r="AU101" s="174">
        <f t="shared" si="16"/>
        <v>0</v>
      </c>
      <c r="AV101" s="99"/>
      <c r="AW101" s="106"/>
      <c r="AX101" s="106"/>
      <c r="AY101" s="106"/>
      <c r="AZ101" s="106"/>
      <c r="BA101" s="174">
        <f t="shared" si="17"/>
        <v>0</v>
      </c>
      <c r="BB101" s="178"/>
      <c r="BC101" s="180"/>
      <c r="BD101" s="163" t="str">
        <f t="shared" si="18"/>
        <v>正确</v>
      </c>
    </row>
    <row r="102" s="6" customFormat="1" ht="33" customHeight="1" spans="1:56">
      <c r="A102" s="59">
        <f t="shared" si="10"/>
        <v>98</v>
      </c>
      <c r="B102" s="350"/>
      <c r="C102" s="47"/>
      <c r="D102" s="154"/>
      <c r="E102" s="60"/>
      <c r="F102" s="125">
        <f t="shared" si="11"/>
        <v>30</v>
      </c>
      <c r="G102" s="57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64">
        <f t="shared" si="12"/>
        <v>0</v>
      </c>
      <c r="T102" s="170"/>
      <c r="U102" s="80"/>
      <c r="V102" s="167"/>
      <c r="W102" s="168"/>
      <c r="X102" s="168"/>
      <c r="Y102" s="168"/>
      <c r="Z102" s="168"/>
      <c r="AA102" s="168"/>
      <c r="AB102" s="93"/>
      <c r="AC102" s="174">
        <f t="shared" si="13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14"/>
        <v>0</v>
      </c>
      <c r="AT102" s="174">
        <f t="shared" si="15"/>
        <v>0</v>
      </c>
      <c r="AU102" s="174">
        <f t="shared" si="16"/>
        <v>0</v>
      </c>
      <c r="AV102" s="99"/>
      <c r="AW102" s="106"/>
      <c r="AX102" s="106"/>
      <c r="AY102" s="106"/>
      <c r="AZ102" s="106"/>
      <c r="BA102" s="174">
        <f t="shared" si="17"/>
        <v>0</v>
      </c>
      <c r="BB102" s="178"/>
      <c r="BC102" s="180"/>
      <c r="BD102" s="163" t="str">
        <f t="shared" si="18"/>
        <v>正确</v>
      </c>
    </row>
    <row r="103" s="6" customFormat="1" ht="33" customHeight="1" spans="1:56">
      <c r="A103" s="59">
        <f t="shared" si="10"/>
        <v>99</v>
      </c>
      <c r="B103" s="350"/>
      <c r="C103" s="47"/>
      <c r="D103" s="154"/>
      <c r="E103" s="60"/>
      <c r="F103" s="125">
        <f t="shared" si="11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12"/>
        <v>0</v>
      </c>
      <c r="T103" s="170"/>
      <c r="U103" s="80"/>
      <c r="V103" s="167"/>
      <c r="W103" s="168"/>
      <c r="X103" s="168"/>
      <c r="Y103" s="168"/>
      <c r="Z103" s="168"/>
      <c r="AA103" s="168"/>
      <c r="AB103" s="93"/>
      <c r="AC103" s="174">
        <f t="shared" si="13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14"/>
        <v>0</v>
      </c>
      <c r="AT103" s="174">
        <f t="shared" si="15"/>
        <v>0</v>
      </c>
      <c r="AU103" s="174">
        <f t="shared" si="16"/>
        <v>0</v>
      </c>
      <c r="AV103" s="99"/>
      <c r="AW103" s="106"/>
      <c r="AX103" s="106"/>
      <c r="AY103" s="106"/>
      <c r="AZ103" s="106"/>
      <c r="BA103" s="174">
        <f t="shared" si="17"/>
        <v>0</v>
      </c>
      <c r="BB103" s="178"/>
      <c r="BC103" s="180"/>
      <c r="BD103" s="163" t="str">
        <f t="shared" si="18"/>
        <v>正确</v>
      </c>
    </row>
    <row r="104" s="6" customFormat="1" ht="33" customHeight="1" spans="1:56">
      <c r="A104" s="59">
        <f t="shared" si="10"/>
        <v>100</v>
      </c>
      <c r="B104" s="350"/>
      <c r="C104" s="47"/>
      <c r="D104" s="154"/>
      <c r="E104" s="60"/>
      <c r="F104" s="125">
        <f t="shared" si="11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12"/>
        <v>0</v>
      </c>
      <c r="T104" s="170"/>
      <c r="U104" s="80"/>
      <c r="V104" s="167"/>
      <c r="W104" s="168"/>
      <c r="X104" s="168"/>
      <c r="Y104" s="168"/>
      <c r="Z104" s="168"/>
      <c r="AA104" s="168"/>
      <c r="AB104" s="93"/>
      <c r="AC104" s="174">
        <f t="shared" si="13"/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14"/>
        <v>0</v>
      </c>
      <c r="AT104" s="174">
        <f t="shared" si="15"/>
        <v>0</v>
      </c>
      <c r="AU104" s="174">
        <f t="shared" si="16"/>
        <v>0</v>
      </c>
      <c r="AV104" s="99"/>
      <c r="AW104" s="106"/>
      <c r="AX104" s="106"/>
      <c r="AY104" s="106"/>
      <c r="AZ104" s="106"/>
      <c r="BA104" s="174">
        <f t="shared" si="17"/>
        <v>0</v>
      </c>
      <c r="BB104" s="178"/>
      <c r="BC104" s="180"/>
      <c r="BD104" s="163" t="str">
        <f t="shared" si="18"/>
        <v>正确</v>
      </c>
    </row>
    <row r="105" s="6" customFormat="1" ht="33" customHeight="1" spans="1:56">
      <c r="A105" s="59">
        <f t="shared" si="10"/>
        <v>101</v>
      </c>
      <c r="B105" s="350"/>
      <c r="C105" s="47"/>
      <c r="D105" s="154"/>
      <c r="E105" s="60"/>
      <c r="F105" s="125">
        <f t="shared" si="11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12"/>
        <v>0</v>
      </c>
      <c r="T105" s="170"/>
      <c r="U105" s="80"/>
      <c r="V105" s="167"/>
      <c r="W105" s="168"/>
      <c r="X105" s="168"/>
      <c r="Y105" s="168"/>
      <c r="Z105" s="168"/>
      <c r="AA105" s="168"/>
      <c r="AB105" s="93"/>
      <c r="AC105" s="174">
        <f t="shared" si="13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175">
        <f t="shared" si="14"/>
        <v>0</v>
      </c>
      <c r="AT105" s="174">
        <f t="shared" si="15"/>
        <v>0</v>
      </c>
      <c r="AU105" s="174">
        <f t="shared" si="16"/>
        <v>0</v>
      </c>
      <c r="AV105" s="99"/>
      <c r="AW105" s="106"/>
      <c r="AX105" s="106"/>
      <c r="AY105" s="106"/>
      <c r="AZ105" s="106"/>
      <c r="BA105" s="174">
        <f t="shared" si="17"/>
        <v>0</v>
      </c>
      <c r="BB105" s="178"/>
      <c r="BC105" s="180"/>
      <c r="BD105" s="163" t="str">
        <f t="shared" si="18"/>
        <v>正确</v>
      </c>
    </row>
    <row r="106" s="6" customFormat="1" ht="33" customHeight="1" spans="1:56">
      <c r="A106" s="59">
        <f t="shared" si="10"/>
        <v>102</v>
      </c>
      <c r="B106" s="350"/>
      <c r="C106" s="47"/>
      <c r="D106" s="154"/>
      <c r="E106" s="60"/>
      <c r="F106" s="125">
        <f t="shared" si="11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12"/>
        <v>0</v>
      </c>
      <c r="T106" s="170"/>
      <c r="U106" s="80"/>
      <c r="V106" s="167"/>
      <c r="W106" s="168"/>
      <c r="X106" s="168"/>
      <c r="Y106" s="168"/>
      <c r="Z106" s="168"/>
      <c r="AA106" s="168"/>
      <c r="AB106" s="93"/>
      <c r="AC106" s="174">
        <f t="shared" si="13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14"/>
        <v>0</v>
      </c>
      <c r="AT106" s="174">
        <f t="shared" si="15"/>
        <v>0</v>
      </c>
      <c r="AU106" s="174">
        <f t="shared" si="16"/>
        <v>0</v>
      </c>
      <c r="AV106" s="99"/>
      <c r="AW106" s="106"/>
      <c r="AX106" s="106"/>
      <c r="AY106" s="106"/>
      <c r="AZ106" s="106"/>
      <c r="BA106" s="174">
        <f t="shared" si="17"/>
        <v>0</v>
      </c>
      <c r="BB106" s="178"/>
      <c r="BC106" s="180"/>
      <c r="BD106" s="163" t="str">
        <f t="shared" si="18"/>
        <v>正确</v>
      </c>
    </row>
    <row r="107" s="6" customFormat="1" ht="33" customHeight="1" spans="1:56">
      <c r="A107" s="59">
        <f t="shared" si="10"/>
        <v>103</v>
      </c>
      <c r="B107" s="350"/>
      <c r="C107" s="47"/>
      <c r="D107" s="154"/>
      <c r="E107" s="60"/>
      <c r="F107" s="125">
        <f t="shared" si="11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12"/>
        <v>0</v>
      </c>
      <c r="T107" s="170"/>
      <c r="U107" s="80"/>
      <c r="V107" s="167"/>
      <c r="W107" s="168"/>
      <c r="X107" s="168"/>
      <c r="Y107" s="168"/>
      <c r="Z107" s="168"/>
      <c r="AA107" s="168"/>
      <c r="AB107" s="93"/>
      <c r="AC107" s="174">
        <f t="shared" si="13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14"/>
        <v>0</v>
      </c>
      <c r="AT107" s="174">
        <f t="shared" si="15"/>
        <v>0</v>
      </c>
      <c r="AU107" s="174">
        <f t="shared" si="16"/>
        <v>0</v>
      </c>
      <c r="AV107" s="99"/>
      <c r="AW107" s="106"/>
      <c r="AX107" s="106"/>
      <c r="AY107" s="106"/>
      <c r="AZ107" s="106"/>
      <c r="BA107" s="174">
        <f t="shared" si="17"/>
        <v>0</v>
      </c>
      <c r="BB107" s="178"/>
      <c r="BC107" s="180"/>
      <c r="BD107" s="163" t="str">
        <f t="shared" si="18"/>
        <v>正确</v>
      </c>
    </row>
    <row r="108" s="6" customFormat="1" ht="33" customHeight="1" spans="1:56">
      <c r="A108" s="59">
        <f t="shared" si="10"/>
        <v>104</v>
      </c>
      <c r="B108" s="350"/>
      <c r="C108" s="47"/>
      <c r="D108" s="154"/>
      <c r="E108" s="60"/>
      <c r="F108" s="125">
        <f t="shared" si="11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12"/>
        <v>0</v>
      </c>
      <c r="T108" s="170"/>
      <c r="U108" s="80"/>
      <c r="V108" s="167"/>
      <c r="W108" s="168"/>
      <c r="X108" s="168"/>
      <c r="Y108" s="168"/>
      <c r="Z108" s="168"/>
      <c r="AA108" s="168"/>
      <c r="AB108" s="93"/>
      <c r="AC108" s="174">
        <f t="shared" si="13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14"/>
        <v>0</v>
      </c>
      <c r="AT108" s="174">
        <f t="shared" si="15"/>
        <v>0</v>
      </c>
      <c r="AU108" s="174">
        <f t="shared" si="16"/>
        <v>0</v>
      </c>
      <c r="AV108" s="99"/>
      <c r="AW108" s="106"/>
      <c r="AX108" s="106"/>
      <c r="AY108" s="106"/>
      <c r="AZ108" s="106"/>
      <c r="BA108" s="174">
        <f t="shared" si="17"/>
        <v>0</v>
      </c>
      <c r="BB108" s="178"/>
      <c r="BC108" s="180"/>
      <c r="BD108" s="163" t="str">
        <f t="shared" si="18"/>
        <v>正确</v>
      </c>
    </row>
    <row r="109" s="6" customFormat="1" ht="33" customHeight="1" spans="1:56">
      <c r="A109" s="59">
        <f t="shared" si="10"/>
        <v>105</v>
      </c>
      <c r="B109" s="350"/>
      <c r="C109" s="47"/>
      <c r="D109" s="154"/>
      <c r="E109" s="60"/>
      <c r="F109" s="125">
        <f t="shared" si="11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12"/>
        <v>0</v>
      </c>
      <c r="T109" s="170"/>
      <c r="U109" s="80"/>
      <c r="V109" s="167"/>
      <c r="W109" s="168"/>
      <c r="X109" s="168"/>
      <c r="Y109" s="168"/>
      <c r="Z109" s="168"/>
      <c r="AA109" s="168"/>
      <c r="AB109" s="93"/>
      <c r="AC109" s="174">
        <f t="shared" si="13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14"/>
        <v>0</v>
      </c>
      <c r="AT109" s="174">
        <f t="shared" si="15"/>
        <v>0</v>
      </c>
      <c r="AU109" s="174">
        <f t="shared" si="16"/>
        <v>0</v>
      </c>
      <c r="AV109" s="99"/>
      <c r="AW109" s="106"/>
      <c r="AX109" s="106"/>
      <c r="AY109" s="106"/>
      <c r="AZ109" s="106"/>
      <c r="BA109" s="174">
        <f t="shared" si="17"/>
        <v>0</v>
      </c>
      <c r="BB109" s="178"/>
      <c r="BC109" s="180"/>
      <c r="BD109" s="163" t="str">
        <f t="shared" si="18"/>
        <v>正确</v>
      </c>
    </row>
    <row r="110" s="6" customFormat="1" ht="33" customHeight="1" spans="1:56">
      <c r="A110" s="59">
        <f t="shared" si="10"/>
        <v>106</v>
      </c>
      <c r="B110" s="350"/>
      <c r="C110" s="47"/>
      <c r="D110" s="154"/>
      <c r="E110" s="60"/>
      <c r="F110" s="125">
        <f t="shared" si="11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12"/>
        <v>0</v>
      </c>
      <c r="T110" s="170"/>
      <c r="U110" s="80"/>
      <c r="V110" s="167"/>
      <c r="W110" s="168"/>
      <c r="X110" s="168"/>
      <c r="Y110" s="168"/>
      <c r="Z110" s="168"/>
      <c r="AA110" s="168"/>
      <c r="AB110" s="93"/>
      <c r="AC110" s="174">
        <f t="shared" si="13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14"/>
        <v>0</v>
      </c>
      <c r="AT110" s="174">
        <f t="shared" si="15"/>
        <v>0</v>
      </c>
      <c r="AU110" s="174">
        <f t="shared" si="16"/>
        <v>0</v>
      </c>
      <c r="AV110" s="99"/>
      <c r="AW110" s="106"/>
      <c r="AX110" s="106"/>
      <c r="AY110" s="106"/>
      <c r="AZ110" s="106"/>
      <c r="BA110" s="174">
        <f t="shared" si="17"/>
        <v>0</v>
      </c>
      <c r="BB110" s="178"/>
      <c r="BC110" s="180"/>
      <c r="BD110" s="163" t="str">
        <f t="shared" si="18"/>
        <v>正确</v>
      </c>
    </row>
    <row r="111" s="6" customFormat="1" ht="33" customHeight="1" spans="1:56">
      <c r="A111" s="59">
        <f t="shared" si="10"/>
        <v>107</v>
      </c>
      <c r="B111" s="350"/>
      <c r="C111" s="47"/>
      <c r="D111" s="154"/>
      <c r="E111" s="60"/>
      <c r="F111" s="125">
        <f t="shared" si="11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12"/>
        <v>0</v>
      </c>
      <c r="T111" s="170"/>
      <c r="U111" s="80"/>
      <c r="V111" s="167"/>
      <c r="W111" s="168"/>
      <c r="X111" s="168"/>
      <c r="Y111" s="168"/>
      <c r="Z111" s="168"/>
      <c r="AA111" s="168"/>
      <c r="AB111" s="93"/>
      <c r="AC111" s="174">
        <f t="shared" si="13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14"/>
        <v>0</v>
      </c>
      <c r="AT111" s="174">
        <f t="shared" si="15"/>
        <v>0</v>
      </c>
      <c r="AU111" s="174">
        <f t="shared" si="16"/>
        <v>0</v>
      </c>
      <c r="AV111" s="99"/>
      <c r="AW111" s="106"/>
      <c r="AX111" s="106"/>
      <c r="AY111" s="106"/>
      <c r="AZ111" s="106"/>
      <c r="BA111" s="174">
        <f t="shared" si="17"/>
        <v>0</v>
      </c>
      <c r="BB111" s="178"/>
      <c r="BC111" s="180"/>
      <c r="BD111" s="163" t="str">
        <f t="shared" si="18"/>
        <v>正确</v>
      </c>
    </row>
    <row r="112" s="6" customFormat="1" ht="33" customHeight="1" spans="1:56">
      <c r="A112" s="59">
        <f t="shared" si="10"/>
        <v>108</v>
      </c>
      <c r="B112" s="350"/>
      <c r="C112" s="47"/>
      <c r="D112" s="154"/>
      <c r="E112" s="60"/>
      <c r="F112" s="125">
        <f t="shared" si="11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12"/>
        <v>0</v>
      </c>
      <c r="T112" s="170"/>
      <c r="U112" s="80"/>
      <c r="V112" s="167"/>
      <c r="W112" s="168"/>
      <c r="X112" s="168"/>
      <c r="Y112" s="168"/>
      <c r="Z112" s="168"/>
      <c r="AA112" s="168"/>
      <c r="AB112" s="93"/>
      <c r="AC112" s="174">
        <f t="shared" si="13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14"/>
        <v>0</v>
      </c>
      <c r="AT112" s="174">
        <f t="shared" si="15"/>
        <v>0</v>
      </c>
      <c r="AU112" s="174">
        <f t="shared" si="16"/>
        <v>0</v>
      </c>
      <c r="AV112" s="99"/>
      <c r="AW112" s="106"/>
      <c r="AX112" s="106"/>
      <c r="AY112" s="106"/>
      <c r="AZ112" s="106"/>
      <c r="BA112" s="174">
        <f t="shared" si="17"/>
        <v>0</v>
      </c>
      <c r="BB112" s="178"/>
      <c r="BC112" s="180"/>
      <c r="BD112" s="163" t="str">
        <f t="shared" si="18"/>
        <v>正确</v>
      </c>
    </row>
    <row r="113" s="6" customFormat="1" ht="33" customHeight="1" spans="1:56">
      <c r="A113" s="59">
        <f t="shared" si="10"/>
        <v>109</v>
      </c>
      <c r="B113" s="350"/>
      <c r="C113" s="47"/>
      <c r="D113" s="154"/>
      <c r="E113" s="60"/>
      <c r="F113" s="125">
        <f t="shared" si="11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12"/>
        <v>0</v>
      </c>
      <c r="T113" s="170"/>
      <c r="U113" s="80"/>
      <c r="V113" s="167"/>
      <c r="W113" s="168"/>
      <c r="X113" s="168"/>
      <c r="Y113" s="168"/>
      <c r="Z113" s="168"/>
      <c r="AA113" s="168"/>
      <c r="AB113" s="93"/>
      <c r="AC113" s="174">
        <f t="shared" si="13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175">
        <f t="shared" si="14"/>
        <v>0</v>
      </c>
      <c r="AT113" s="174">
        <f t="shared" si="15"/>
        <v>0</v>
      </c>
      <c r="AU113" s="174">
        <f t="shared" si="16"/>
        <v>0</v>
      </c>
      <c r="AV113" s="99"/>
      <c r="AW113" s="106"/>
      <c r="AX113" s="106"/>
      <c r="AY113" s="106"/>
      <c r="AZ113" s="106"/>
      <c r="BA113" s="174">
        <f t="shared" si="17"/>
        <v>0</v>
      </c>
      <c r="BB113" s="178"/>
      <c r="BC113" s="180"/>
      <c r="BD113" s="163" t="str">
        <f t="shared" si="18"/>
        <v>正确</v>
      </c>
    </row>
    <row r="114" s="6" customFormat="1" ht="33" customHeight="1" spans="1:56">
      <c r="A114" s="59">
        <f t="shared" si="10"/>
        <v>110</v>
      </c>
      <c r="B114" s="350"/>
      <c r="C114" s="47"/>
      <c r="D114" s="154"/>
      <c r="E114" s="60"/>
      <c r="F114" s="125">
        <f t="shared" si="11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12"/>
        <v>0</v>
      </c>
      <c r="T114" s="170"/>
      <c r="U114" s="80"/>
      <c r="V114" s="167"/>
      <c r="W114" s="168"/>
      <c r="X114" s="168"/>
      <c r="Y114" s="168"/>
      <c r="Z114" s="168"/>
      <c r="AA114" s="168"/>
      <c r="AB114" s="93"/>
      <c r="AC114" s="174">
        <f t="shared" si="13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14"/>
        <v>0</v>
      </c>
      <c r="AT114" s="174">
        <f t="shared" si="15"/>
        <v>0</v>
      </c>
      <c r="AU114" s="174">
        <f t="shared" si="16"/>
        <v>0</v>
      </c>
      <c r="AV114" s="99"/>
      <c r="AW114" s="106"/>
      <c r="AX114" s="106"/>
      <c r="AY114" s="106"/>
      <c r="AZ114" s="106"/>
      <c r="BA114" s="174">
        <f t="shared" si="17"/>
        <v>0</v>
      </c>
      <c r="BB114" s="178"/>
      <c r="BC114" s="180"/>
      <c r="BD114" s="163" t="str">
        <f t="shared" si="18"/>
        <v>正确</v>
      </c>
    </row>
    <row r="115" s="6" customFormat="1" ht="33" customHeight="1" spans="1:56">
      <c r="A115" s="59">
        <f t="shared" si="10"/>
        <v>111</v>
      </c>
      <c r="B115" s="350"/>
      <c r="C115" s="47"/>
      <c r="D115" s="154"/>
      <c r="E115" s="60"/>
      <c r="F115" s="125">
        <f t="shared" si="11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12"/>
        <v>0</v>
      </c>
      <c r="T115" s="170"/>
      <c r="U115" s="80"/>
      <c r="V115" s="167"/>
      <c r="W115" s="168"/>
      <c r="X115" s="168"/>
      <c r="Y115" s="168"/>
      <c r="Z115" s="168"/>
      <c r="AA115" s="168"/>
      <c r="AB115" s="93"/>
      <c r="AC115" s="174">
        <f t="shared" si="13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14"/>
        <v>0</v>
      </c>
      <c r="AT115" s="174">
        <f t="shared" si="15"/>
        <v>0</v>
      </c>
      <c r="AU115" s="174">
        <f t="shared" si="16"/>
        <v>0</v>
      </c>
      <c r="AV115" s="99"/>
      <c r="AW115" s="106"/>
      <c r="AX115" s="106"/>
      <c r="AY115" s="106"/>
      <c r="AZ115" s="106"/>
      <c r="BA115" s="174">
        <f t="shared" si="17"/>
        <v>0</v>
      </c>
      <c r="BB115" s="178"/>
      <c r="BC115" s="180"/>
      <c r="BD115" s="163" t="str">
        <f t="shared" si="18"/>
        <v>正确</v>
      </c>
    </row>
    <row r="116" s="6" customFormat="1" ht="33" customHeight="1" spans="1:56">
      <c r="A116" s="59">
        <f t="shared" si="10"/>
        <v>112</v>
      </c>
      <c r="B116" s="350"/>
      <c r="C116" s="47"/>
      <c r="D116" s="154"/>
      <c r="E116" s="60"/>
      <c r="F116" s="125">
        <f t="shared" si="11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12"/>
        <v>0</v>
      </c>
      <c r="T116" s="170"/>
      <c r="U116" s="80"/>
      <c r="V116" s="167"/>
      <c r="W116" s="168"/>
      <c r="X116" s="168"/>
      <c r="Y116" s="168"/>
      <c r="Z116" s="168"/>
      <c r="AA116" s="168"/>
      <c r="AB116" s="93"/>
      <c r="AC116" s="174">
        <f t="shared" si="13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14"/>
        <v>0</v>
      </c>
      <c r="AT116" s="174">
        <f t="shared" si="15"/>
        <v>0</v>
      </c>
      <c r="AU116" s="174">
        <f t="shared" si="16"/>
        <v>0</v>
      </c>
      <c r="AV116" s="99"/>
      <c r="AW116" s="106"/>
      <c r="AX116" s="106"/>
      <c r="AY116" s="106"/>
      <c r="AZ116" s="106"/>
      <c r="BA116" s="174">
        <f t="shared" si="17"/>
        <v>0</v>
      </c>
      <c r="BB116" s="178"/>
      <c r="BC116" s="180"/>
      <c r="BD116" s="163" t="str">
        <f t="shared" si="18"/>
        <v>正确</v>
      </c>
    </row>
    <row r="117" s="6" customFormat="1" ht="33" customHeight="1" spans="1:56">
      <c r="A117" s="59">
        <f t="shared" si="10"/>
        <v>113</v>
      </c>
      <c r="B117" s="350"/>
      <c r="C117" s="47"/>
      <c r="D117" s="154"/>
      <c r="E117" s="60"/>
      <c r="F117" s="125">
        <f t="shared" si="11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12"/>
        <v>0</v>
      </c>
      <c r="T117" s="170"/>
      <c r="U117" s="80"/>
      <c r="V117" s="167"/>
      <c r="W117" s="168"/>
      <c r="X117" s="168"/>
      <c r="Y117" s="168"/>
      <c r="Z117" s="168"/>
      <c r="AA117" s="168"/>
      <c r="AB117" s="93"/>
      <c r="AC117" s="174">
        <f t="shared" si="13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175">
        <f t="shared" si="14"/>
        <v>0</v>
      </c>
      <c r="AT117" s="174">
        <f t="shared" si="15"/>
        <v>0</v>
      </c>
      <c r="AU117" s="174">
        <f t="shared" si="16"/>
        <v>0</v>
      </c>
      <c r="AV117" s="99"/>
      <c r="AW117" s="106"/>
      <c r="AX117" s="106"/>
      <c r="AY117" s="106"/>
      <c r="AZ117" s="106"/>
      <c r="BA117" s="174">
        <f t="shared" si="17"/>
        <v>0</v>
      </c>
      <c r="BB117" s="178"/>
      <c r="BC117" s="180"/>
      <c r="BD117" s="163" t="str">
        <f t="shared" si="18"/>
        <v>正确</v>
      </c>
    </row>
    <row r="118" s="6" customFormat="1" ht="33" customHeight="1" spans="1:56">
      <c r="A118" s="59">
        <f t="shared" si="10"/>
        <v>114</v>
      </c>
      <c r="B118" s="350"/>
      <c r="C118" s="47"/>
      <c r="D118" s="154"/>
      <c r="E118" s="60"/>
      <c r="F118" s="125">
        <f t="shared" si="11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12"/>
        <v>0</v>
      </c>
      <c r="T118" s="170"/>
      <c r="U118" s="80"/>
      <c r="V118" s="167"/>
      <c r="W118" s="168"/>
      <c r="X118" s="168"/>
      <c r="Y118" s="168"/>
      <c r="Z118" s="168"/>
      <c r="AA118" s="168"/>
      <c r="AB118" s="93"/>
      <c r="AC118" s="174">
        <f t="shared" si="13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14"/>
        <v>0</v>
      </c>
      <c r="AT118" s="174">
        <f t="shared" si="15"/>
        <v>0</v>
      </c>
      <c r="AU118" s="174">
        <f t="shared" si="16"/>
        <v>0</v>
      </c>
      <c r="AV118" s="99"/>
      <c r="AW118" s="106"/>
      <c r="AX118" s="106"/>
      <c r="AY118" s="106"/>
      <c r="AZ118" s="106"/>
      <c r="BA118" s="174">
        <f t="shared" si="17"/>
        <v>0</v>
      </c>
      <c r="BB118" s="178"/>
      <c r="BC118" s="180"/>
      <c r="BD118" s="163" t="str">
        <f t="shared" si="18"/>
        <v>正确</v>
      </c>
    </row>
    <row r="119" s="6" customFormat="1" ht="33" customHeight="1" spans="1:56">
      <c r="A119" s="59">
        <f t="shared" si="10"/>
        <v>115</v>
      </c>
      <c r="B119" s="350"/>
      <c r="C119" s="47"/>
      <c r="D119" s="154"/>
      <c r="E119" s="60"/>
      <c r="F119" s="125">
        <f t="shared" si="11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12"/>
        <v>0</v>
      </c>
      <c r="T119" s="170"/>
      <c r="U119" s="80"/>
      <c r="V119" s="167"/>
      <c r="W119" s="168"/>
      <c r="X119" s="168"/>
      <c r="Y119" s="168"/>
      <c r="Z119" s="168"/>
      <c r="AA119" s="168"/>
      <c r="AB119" s="93"/>
      <c r="AC119" s="174">
        <f t="shared" si="13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14"/>
        <v>0</v>
      </c>
      <c r="AT119" s="174">
        <f t="shared" si="15"/>
        <v>0</v>
      </c>
      <c r="AU119" s="174">
        <f t="shared" si="16"/>
        <v>0</v>
      </c>
      <c r="AV119" s="99"/>
      <c r="AW119" s="106"/>
      <c r="AX119" s="106"/>
      <c r="AY119" s="106"/>
      <c r="AZ119" s="106"/>
      <c r="BA119" s="174">
        <f t="shared" si="17"/>
        <v>0</v>
      </c>
      <c r="BB119" s="178"/>
      <c r="BC119" s="180"/>
      <c r="BD119" s="163" t="str">
        <f t="shared" si="18"/>
        <v>正确</v>
      </c>
    </row>
    <row r="120" s="6" customFormat="1" ht="33" customHeight="1" spans="1:56">
      <c r="A120" s="59">
        <f t="shared" si="10"/>
        <v>116</v>
      </c>
      <c r="B120" s="350"/>
      <c r="C120" s="47"/>
      <c r="D120" s="154"/>
      <c r="E120" s="60"/>
      <c r="F120" s="125">
        <f t="shared" si="11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12"/>
        <v>0</v>
      </c>
      <c r="T120" s="170"/>
      <c r="U120" s="80"/>
      <c r="V120" s="167"/>
      <c r="W120" s="168"/>
      <c r="X120" s="168"/>
      <c r="Y120" s="168"/>
      <c r="Z120" s="168"/>
      <c r="AA120" s="168"/>
      <c r="AB120" s="93"/>
      <c r="AC120" s="174">
        <f t="shared" si="13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14"/>
        <v>0</v>
      </c>
      <c r="AT120" s="174">
        <f t="shared" si="15"/>
        <v>0</v>
      </c>
      <c r="AU120" s="174">
        <f t="shared" si="16"/>
        <v>0</v>
      </c>
      <c r="AV120" s="99"/>
      <c r="AW120" s="106"/>
      <c r="AX120" s="106"/>
      <c r="AY120" s="106"/>
      <c r="AZ120" s="106"/>
      <c r="BA120" s="174">
        <f t="shared" si="17"/>
        <v>0</v>
      </c>
      <c r="BB120" s="178"/>
      <c r="BC120" s="180"/>
      <c r="BD120" s="163" t="str">
        <f t="shared" si="18"/>
        <v>正确</v>
      </c>
    </row>
    <row r="121" s="6" customFormat="1" ht="33" customHeight="1" spans="1:56">
      <c r="A121" s="59">
        <f t="shared" si="10"/>
        <v>117</v>
      </c>
      <c r="B121" s="350"/>
      <c r="C121" s="47"/>
      <c r="D121" s="154"/>
      <c r="E121" s="60"/>
      <c r="F121" s="125">
        <f t="shared" si="11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12"/>
        <v>0</v>
      </c>
      <c r="T121" s="170"/>
      <c r="U121" s="80"/>
      <c r="V121" s="167"/>
      <c r="W121" s="168"/>
      <c r="X121" s="168"/>
      <c r="Y121" s="168"/>
      <c r="Z121" s="168"/>
      <c r="AA121" s="168"/>
      <c r="AB121" s="93"/>
      <c r="AC121" s="174">
        <f t="shared" si="13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14"/>
        <v>0</v>
      </c>
      <c r="AT121" s="174">
        <f t="shared" si="15"/>
        <v>0</v>
      </c>
      <c r="AU121" s="174">
        <f t="shared" si="16"/>
        <v>0</v>
      </c>
      <c r="AV121" s="99"/>
      <c r="AW121" s="106"/>
      <c r="AX121" s="106"/>
      <c r="AY121" s="106"/>
      <c r="AZ121" s="106"/>
      <c r="BA121" s="174">
        <f t="shared" si="17"/>
        <v>0</v>
      </c>
      <c r="BB121" s="178"/>
      <c r="BC121" s="180"/>
      <c r="BD121" s="163" t="str">
        <f t="shared" si="18"/>
        <v>正确</v>
      </c>
    </row>
    <row r="122" s="6" customFormat="1" ht="33" customHeight="1" spans="1:56">
      <c r="A122" s="59">
        <f t="shared" si="10"/>
        <v>118</v>
      </c>
      <c r="B122" s="350"/>
      <c r="C122" s="47"/>
      <c r="D122" s="154"/>
      <c r="E122" s="60"/>
      <c r="F122" s="125">
        <f t="shared" si="11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12"/>
        <v>0</v>
      </c>
      <c r="T122" s="170"/>
      <c r="U122" s="80"/>
      <c r="V122" s="167"/>
      <c r="W122" s="168"/>
      <c r="X122" s="168"/>
      <c r="Y122" s="168"/>
      <c r="Z122" s="168"/>
      <c r="AA122" s="168"/>
      <c r="AB122" s="93"/>
      <c r="AC122" s="174">
        <f t="shared" si="13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14"/>
        <v>0</v>
      </c>
      <c r="AT122" s="174">
        <f t="shared" si="15"/>
        <v>0</v>
      </c>
      <c r="AU122" s="174">
        <f t="shared" si="16"/>
        <v>0</v>
      </c>
      <c r="AV122" s="99"/>
      <c r="AW122" s="106"/>
      <c r="AX122" s="106"/>
      <c r="AY122" s="106"/>
      <c r="AZ122" s="106"/>
      <c r="BA122" s="174">
        <f t="shared" si="17"/>
        <v>0</v>
      </c>
      <c r="BB122" s="178"/>
      <c r="BC122" s="180"/>
      <c r="BD122" s="163" t="str">
        <f t="shared" si="18"/>
        <v>正确</v>
      </c>
    </row>
    <row r="123" s="6" customFormat="1" ht="33" customHeight="1" spans="1:56">
      <c r="A123" s="59">
        <f t="shared" si="10"/>
        <v>119</v>
      </c>
      <c r="B123" s="350"/>
      <c r="C123" s="47"/>
      <c r="D123" s="154"/>
      <c r="E123" s="60"/>
      <c r="F123" s="125">
        <f t="shared" si="11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12"/>
        <v>0</v>
      </c>
      <c r="T123" s="170"/>
      <c r="U123" s="80"/>
      <c r="V123" s="167"/>
      <c r="W123" s="168"/>
      <c r="X123" s="168"/>
      <c r="Y123" s="168"/>
      <c r="Z123" s="168"/>
      <c r="AA123" s="168"/>
      <c r="AB123" s="93"/>
      <c r="AC123" s="174">
        <f t="shared" si="13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14"/>
        <v>0</v>
      </c>
      <c r="AT123" s="174">
        <f t="shared" si="15"/>
        <v>0</v>
      </c>
      <c r="AU123" s="174">
        <f t="shared" si="16"/>
        <v>0</v>
      </c>
      <c r="AV123" s="99"/>
      <c r="AW123" s="106"/>
      <c r="AX123" s="106"/>
      <c r="AY123" s="106"/>
      <c r="AZ123" s="106"/>
      <c r="BA123" s="174">
        <f t="shared" si="17"/>
        <v>0</v>
      </c>
      <c r="BB123" s="178"/>
      <c r="BC123" s="180"/>
      <c r="BD123" s="163" t="str">
        <f t="shared" si="18"/>
        <v>正确</v>
      </c>
    </row>
    <row r="124" s="6" customFormat="1" ht="33" customHeight="1" spans="1:56">
      <c r="A124" s="59">
        <f t="shared" si="10"/>
        <v>120</v>
      </c>
      <c r="B124" s="350"/>
      <c r="C124" s="47"/>
      <c r="D124" s="154"/>
      <c r="E124" s="60"/>
      <c r="F124" s="125">
        <f t="shared" si="11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12"/>
        <v>0</v>
      </c>
      <c r="T124" s="170"/>
      <c r="U124" s="80"/>
      <c r="V124" s="167"/>
      <c r="W124" s="168"/>
      <c r="X124" s="168"/>
      <c r="Y124" s="168"/>
      <c r="Z124" s="168"/>
      <c r="AA124" s="168"/>
      <c r="AB124" s="93"/>
      <c r="AC124" s="174">
        <f t="shared" si="13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14"/>
        <v>0</v>
      </c>
      <c r="AT124" s="174">
        <f t="shared" si="15"/>
        <v>0</v>
      </c>
      <c r="AU124" s="174">
        <f t="shared" si="16"/>
        <v>0</v>
      </c>
      <c r="AV124" s="99"/>
      <c r="AW124" s="106"/>
      <c r="AX124" s="106"/>
      <c r="AY124" s="106"/>
      <c r="AZ124" s="106"/>
      <c r="BA124" s="174">
        <f t="shared" si="17"/>
        <v>0</v>
      </c>
      <c r="BB124" s="178"/>
      <c r="BC124" s="180"/>
      <c r="BD124" s="163" t="str">
        <f t="shared" si="18"/>
        <v>正确</v>
      </c>
    </row>
    <row r="125" s="6" customFormat="1" ht="33" customHeight="1" spans="1:56">
      <c r="A125" s="59">
        <f t="shared" si="10"/>
        <v>121</v>
      </c>
      <c r="B125" s="350"/>
      <c r="C125" s="47"/>
      <c r="D125" s="154"/>
      <c r="E125" s="60"/>
      <c r="F125" s="125">
        <f t="shared" si="11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12"/>
        <v>0</v>
      </c>
      <c r="T125" s="170"/>
      <c r="U125" s="80"/>
      <c r="V125" s="167"/>
      <c r="W125" s="168"/>
      <c r="X125" s="168"/>
      <c r="Y125" s="168"/>
      <c r="Z125" s="168"/>
      <c r="AA125" s="168"/>
      <c r="AB125" s="93"/>
      <c r="AC125" s="174">
        <f t="shared" si="13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14"/>
        <v>0</v>
      </c>
      <c r="AT125" s="174">
        <f t="shared" si="15"/>
        <v>0</v>
      </c>
      <c r="AU125" s="174">
        <f t="shared" si="16"/>
        <v>0</v>
      </c>
      <c r="AV125" s="99"/>
      <c r="AW125" s="106"/>
      <c r="AX125" s="106"/>
      <c r="AY125" s="106"/>
      <c r="AZ125" s="106"/>
      <c r="BA125" s="174">
        <f t="shared" si="17"/>
        <v>0</v>
      </c>
      <c r="BB125" s="178"/>
      <c r="BC125" s="180"/>
      <c r="BD125" s="163" t="str">
        <f t="shared" si="18"/>
        <v>正确</v>
      </c>
    </row>
    <row r="126" s="6" customFormat="1" ht="33" customHeight="1" spans="1:56">
      <c r="A126" s="59">
        <f t="shared" si="10"/>
        <v>122</v>
      </c>
      <c r="B126" s="350"/>
      <c r="C126" s="47"/>
      <c r="D126" s="154"/>
      <c r="E126" s="60"/>
      <c r="F126" s="125">
        <f t="shared" si="11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12"/>
        <v>0</v>
      </c>
      <c r="T126" s="170"/>
      <c r="U126" s="80"/>
      <c r="V126" s="167"/>
      <c r="W126" s="168"/>
      <c r="X126" s="168"/>
      <c r="Y126" s="168"/>
      <c r="Z126" s="168"/>
      <c r="AA126" s="168"/>
      <c r="AB126" s="93"/>
      <c r="AC126" s="174">
        <f t="shared" si="13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14"/>
        <v>0</v>
      </c>
      <c r="AT126" s="174">
        <f t="shared" si="15"/>
        <v>0</v>
      </c>
      <c r="AU126" s="174">
        <f t="shared" si="16"/>
        <v>0</v>
      </c>
      <c r="AV126" s="99"/>
      <c r="AW126" s="106"/>
      <c r="AX126" s="106"/>
      <c r="AY126" s="106"/>
      <c r="AZ126" s="106"/>
      <c r="BA126" s="174">
        <f t="shared" si="17"/>
        <v>0</v>
      </c>
      <c r="BB126" s="178"/>
      <c r="BC126" s="180"/>
      <c r="BD126" s="163" t="str">
        <f t="shared" si="18"/>
        <v>正确</v>
      </c>
    </row>
    <row r="127" s="6" customFormat="1" ht="33" customHeight="1" spans="1:56">
      <c r="A127" s="59">
        <f t="shared" si="10"/>
        <v>123</v>
      </c>
      <c r="B127" s="350"/>
      <c r="C127" s="47"/>
      <c r="D127" s="154"/>
      <c r="E127" s="60"/>
      <c r="F127" s="125">
        <f t="shared" si="11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12"/>
        <v>0</v>
      </c>
      <c r="T127" s="170"/>
      <c r="U127" s="80"/>
      <c r="V127" s="167"/>
      <c r="W127" s="168"/>
      <c r="X127" s="168"/>
      <c r="Y127" s="168"/>
      <c r="Z127" s="168"/>
      <c r="AA127" s="168"/>
      <c r="AB127" s="93"/>
      <c r="AC127" s="174">
        <f t="shared" si="13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14"/>
        <v>0</v>
      </c>
      <c r="AT127" s="174">
        <f t="shared" si="15"/>
        <v>0</v>
      </c>
      <c r="AU127" s="174">
        <f t="shared" si="16"/>
        <v>0</v>
      </c>
      <c r="AV127" s="99"/>
      <c r="AW127" s="106"/>
      <c r="AX127" s="106"/>
      <c r="AY127" s="106"/>
      <c r="AZ127" s="106"/>
      <c r="BA127" s="174">
        <f t="shared" si="17"/>
        <v>0</v>
      </c>
      <c r="BB127" s="178"/>
      <c r="BC127" s="180"/>
      <c r="BD127" s="163" t="str">
        <f t="shared" si="18"/>
        <v>正确</v>
      </c>
    </row>
    <row r="128" s="6" customFormat="1" ht="33" customHeight="1" spans="1:56">
      <c r="A128" s="59">
        <f t="shared" si="10"/>
        <v>124</v>
      </c>
      <c r="B128" s="350"/>
      <c r="C128" s="47"/>
      <c r="D128" s="154"/>
      <c r="E128" s="60"/>
      <c r="F128" s="125">
        <f t="shared" si="11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12"/>
        <v>0</v>
      </c>
      <c r="T128" s="170"/>
      <c r="U128" s="80"/>
      <c r="V128" s="167"/>
      <c r="W128" s="168"/>
      <c r="X128" s="168"/>
      <c r="Y128" s="168"/>
      <c r="Z128" s="168"/>
      <c r="AA128" s="168"/>
      <c r="AB128" s="93"/>
      <c r="AC128" s="174">
        <f t="shared" si="13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14"/>
        <v>0</v>
      </c>
      <c r="AT128" s="174">
        <f t="shared" si="15"/>
        <v>0</v>
      </c>
      <c r="AU128" s="174">
        <f t="shared" si="16"/>
        <v>0</v>
      </c>
      <c r="AV128" s="99"/>
      <c r="AW128" s="106"/>
      <c r="AX128" s="106"/>
      <c r="AY128" s="106"/>
      <c r="AZ128" s="106"/>
      <c r="BA128" s="174">
        <f t="shared" si="17"/>
        <v>0</v>
      </c>
      <c r="BB128" s="178"/>
      <c r="BC128" s="180"/>
      <c r="BD128" s="163" t="str">
        <f t="shared" si="18"/>
        <v>正确</v>
      </c>
    </row>
    <row r="129" s="6" customFormat="1" ht="33" customHeight="1" spans="1:56">
      <c r="A129" s="59">
        <f t="shared" si="10"/>
        <v>125</v>
      </c>
      <c r="B129" s="350"/>
      <c r="C129" s="47"/>
      <c r="D129" s="154"/>
      <c r="E129" s="60"/>
      <c r="F129" s="125">
        <f t="shared" si="11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12"/>
        <v>0</v>
      </c>
      <c r="T129" s="170"/>
      <c r="U129" s="80"/>
      <c r="V129" s="167"/>
      <c r="W129" s="168"/>
      <c r="X129" s="168"/>
      <c r="Y129" s="168"/>
      <c r="Z129" s="168"/>
      <c r="AA129" s="168"/>
      <c r="AB129" s="93"/>
      <c r="AC129" s="174">
        <f t="shared" si="13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14"/>
        <v>0</v>
      </c>
      <c r="AT129" s="174">
        <f t="shared" si="15"/>
        <v>0</v>
      </c>
      <c r="AU129" s="174">
        <f t="shared" si="16"/>
        <v>0</v>
      </c>
      <c r="AV129" s="99"/>
      <c r="AW129" s="106"/>
      <c r="AX129" s="106"/>
      <c r="AY129" s="106"/>
      <c r="AZ129" s="106"/>
      <c r="BA129" s="174">
        <f t="shared" si="17"/>
        <v>0</v>
      </c>
      <c r="BB129" s="178"/>
      <c r="BC129" s="180"/>
      <c r="BD129" s="163" t="str">
        <f t="shared" si="18"/>
        <v>正确</v>
      </c>
    </row>
    <row r="130" s="6" customFormat="1" ht="33" customHeight="1" spans="1:56">
      <c r="A130" s="59">
        <f t="shared" si="10"/>
        <v>126</v>
      </c>
      <c r="B130" s="350"/>
      <c r="C130" s="47"/>
      <c r="D130" s="154"/>
      <c r="E130" s="60"/>
      <c r="F130" s="125">
        <f t="shared" si="11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12"/>
        <v>0</v>
      </c>
      <c r="T130" s="170"/>
      <c r="U130" s="80"/>
      <c r="V130" s="167"/>
      <c r="W130" s="168"/>
      <c r="X130" s="168"/>
      <c r="Y130" s="168"/>
      <c r="Z130" s="168"/>
      <c r="AA130" s="168"/>
      <c r="AB130" s="93"/>
      <c r="AC130" s="174">
        <f t="shared" si="13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14"/>
        <v>0</v>
      </c>
      <c r="AT130" s="174">
        <f t="shared" si="15"/>
        <v>0</v>
      </c>
      <c r="AU130" s="174">
        <f t="shared" si="16"/>
        <v>0</v>
      </c>
      <c r="AV130" s="99"/>
      <c r="AW130" s="106"/>
      <c r="AX130" s="106"/>
      <c r="AY130" s="106"/>
      <c r="AZ130" s="106"/>
      <c r="BA130" s="174">
        <f t="shared" si="17"/>
        <v>0</v>
      </c>
      <c r="BB130" s="178"/>
      <c r="BC130" s="180"/>
      <c r="BD130" s="163" t="str">
        <f t="shared" si="18"/>
        <v>正确</v>
      </c>
    </row>
    <row r="131" s="6" customFormat="1" ht="33" customHeight="1" spans="1:56">
      <c r="A131" s="59">
        <f t="shared" si="10"/>
        <v>127</v>
      </c>
      <c r="B131" s="350"/>
      <c r="C131" s="47"/>
      <c r="D131" s="154"/>
      <c r="E131" s="60"/>
      <c r="F131" s="125">
        <f t="shared" si="11"/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si="12"/>
        <v>0</v>
      </c>
      <c r="T131" s="170"/>
      <c r="U131" s="80"/>
      <c r="V131" s="167"/>
      <c r="W131" s="168"/>
      <c r="X131" s="168"/>
      <c r="Y131" s="168"/>
      <c r="Z131" s="168"/>
      <c r="AA131" s="168"/>
      <c r="AB131" s="93"/>
      <c r="AC131" s="174">
        <f t="shared" si="13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si="14"/>
        <v>0</v>
      </c>
      <c r="AT131" s="174">
        <f t="shared" si="15"/>
        <v>0</v>
      </c>
      <c r="AU131" s="174">
        <f t="shared" si="16"/>
        <v>0</v>
      </c>
      <c r="AV131" s="99"/>
      <c r="AW131" s="106"/>
      <c r="AX131" s="106"/>
      <c r="AY131" s="106"/>
      <c r="AZ131" s="106"/>
      <c r="BA131" s="174">
        <f t="shared" si="17"/>
        <v>0</v>
      </c>
      <c r="BB131" s="178"/>
      <c r="BC131" s="180"/>
      <c r="BD131" s="163" t="str">
        <f t="shared" si="18"/>
        <v>正确</v>
      </c>
    </row>
    <row r="132" s="6" customFormat="1" ht="33" customHeight="1" spans="1:56">
      <c r="A132" s="59">
        <f t="shared" si="10"/>
        <v>128</v>
      </c>
      <c r="B132" s="350"/>
      <c r="C132" s="47"/>
      <c r="D132" s="154"/>
      <c r="E132" s="60"/>
      <c r="F132" s="125">
        <f t="shared" si="11"/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si="12"/>
        <v>0</v>
      </c>
      <c r="T132" s="170"/>
      <c r="U132" s="80"/>
      <c r="V132" s="167"/>
      <c r="W132" s="168"/>
      <c r="X132" s="168"/>
      <c r="Y132" s="168"/>
      <c r="Z132" s="168"/>
      <c r="AA132" s="168"/>
      <c r="AB132" s="93"/>
      <c r="AC132" s="174">
        <f t="shared" si="13"/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si="14"/>
        <v>0</v>
      </c>
      <c r="AT132" s="174">
        <f t="shared" si="15"/>
        <v>0</v>
      </c>
      <c r="AU132" s="174">
        <f t="shared" si="16"/>
        <v>0</v>
      </c>
      <c r="AV132" s="99"/>
      <c r="AW132" s="106"/>
      <c r="AX132" s="106"/>
      <c r="AY132" s="106"/>
      <c r="AZ132" s="106"/>
      <c r="BA132" s="174">
        <f t="shared" si="17"/>
        <v>0</v>
      </c>
      <c r="BB132" s="178"/>
      <c r="BC132" s="180"/>
      <c r="BD132" s="163" t="str">
        <f t="shared" si="18"/>
        <v>正确</v>
      </c>
    </row>
    <row r="133" s="6" customFormat="1" ht="33" customHeight="1" spans="1:56">
      <c r="A133" s="59">
        <f t="shared" ref="A133:A164" si="19">ROW()-4</f>
        <v>129</v>
      </c>
      <c r="B133" s="350"/>
      <c r="C133" s="47"/>
      <c r="D133" s="154"/>
      <c r="E133" s="60"/>
      <c r="F133" s="125">
        <f t="shared" ref="F133:F164" si="20">IF($C$2-D133+1&lt;$E$2,$C$2-D133+1,$E$2)</f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ref="S133:S164" si="21">P133+Q133-R133</f>
        <v>0</v>
      </c>
      <c r="T133" s="170"/>
      <c r="U133" s="80"/>
      <c r="V133" s="167"/>
      <c r="W133" s="168"/>
      <c r="X133" s="168"/>
      <c r="Y133" s="168"/>
      <c r="Z133" s="168"/>
      <c r="AA133" s="168"/>
      <c r="AB133" s="93"/>
      <c r="AC133" s="174">
        <f t="shared" ref="AC133:AC164" si="22">IF(G133="是",30,0)</f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ref="AS133:AS164" si="23">IFERROR(U133/$E$2*2*H133+I133*2,0)</f>
        <v>0</v>
      </c>
      <c r="AT133" s="174">
        <f t="shared" ref="AT133:AT164" si="24">IFERROR(U133/$E$2*(J133+K133*0.2+L133+M133*0.5),0)</f>
        <v>0</v>
      </c>
      <c r="AU133" s="174">
        <f t="shared" ref="AU133:AU164" si="25">ROUND(SUM(V133:AP133)-SUM(AQ133:AT133),2)</f>
        <v>0</v>
      </c>
      <c r="AV133" s="99"/>
      <c r="AW133" s="106"/>
      <c r="AX133" s="106"/>
      <c r="AY133" s="106"/>
      <c r="AZ133" s="106"/>
      <c r="BA133" s="174">
        <f t="shared" ref="BA133:BA164" si="26">ROUND(AU133-SUM(AV133:AZ133),2)</f>
        <v>0</v>
      </c>
      <c r="BB133" s="178"/>
      <c r="BC133" s="180"/>
      <c r="BD133" s="163" t="str">
        <f t="shared" ref="BD133:BD164" si="27">IF(U133-SUM(V133:AB133)=0,"正确","错误")</f>
        <v>正确</v>
      </c>
    </row>
    <row r="134" s="6" customFormat="1" ht="33" customHeight="1" spans="1:56">
      <c r="A134" s="59">
        <f t="shared" si="19"/>
        <v>130</v>
      </c>
      <c r="B134" s="350"/>
      <c r="C134" s="47"/>
      <c r="D134" s="154"/>
      <c r="E134" s="60"/>
      <c r="F134" s="125">
        <f t="shared" si="20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21"/>
        <v>0</v>
      </c>
      <c r="T134" s="170"/>
      <c r="U134" s="80"/>
      <c r="V134" s="167"/>
      <c r="W134" s="168"/>
      <c r="X134" s="168"/>
      <c r="Y134" s="168"/>
      <c r="Z134" s="168"/>
      <c r="AA134" s="168"/>
      <c r="AB134" s="93"/>
      <c r="AC134" s="174">
        <f t="shared" si="22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23"/>
        <v>0</v>
      </c>
      <c r="AT134" s="174">
        <f t="shared" si="24"/>
        <v>0</v>
      </c>
      <c r="AU134" s="174">
        <f t="shared" si="25"/>
        <v>0</v>
      </c>
      <c r="AV134" s="99"/>
      <c r="AW134" s="106"/>
      <c r="AX134" s="106"/>
      <c r="AY134" s="106"/>
      <c r="AZ134" s="106"/>
      <c r="BA134" s="174">
        <f t="shared" si="26"/>
        <v>0</v>
      </c>
      <c r="BB134" s="178"/>
      <c r="BC134" s="180"/>
      <c r="BD134" s="163" t="str">
        <f t="shared" si="27"/>
        <v>正确</v>
      </c>
    </row>
    <row r="135" s="6" customFormat="1" ht="33" customHeight="1" spans="1:56">
      <c r="A135" s="59">
        <f t="shared" si="19"/>
        <v>131</v>
      </c>
      <c r="B135" s="350"/>
      <c r="C135" s="47"/>
      <c r="D135" s="154"/>
      <c r="E135" s="60"/>
      <c r="F135" s="125">
        <f t="shared" si="20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21"/>
        <v>0</v>
      </c>
      <c r="T135" s="170"/>
      <c r="U135" s="80"/>
      <c r="V135" s="167"/>
      <c r="W135" s="168"/>
      <c r="X135" s="168"/>
      <c r="Y135" s="168"/>
      <c r="Z135" s="168"/>
      <c r="AA135" s="168"/>
      <c r="AB135" s="93"/>
      <c r="AC135" s="174">
        <f t="shared" si="22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23"/>
        <v>0</v>
      </c>
      <c r="AT135" s="174">
        <f t="shared" si="24"/>
        <v>0</v>
      </c>
      <c r="AU135" s="174">
        <f t="shared" si="25"/>
        <v>0</v>
      </c>
      <c r="AV135" s="99"/>
      <c r="AW135" s="106"/>
      <c r="AX135" s="106"/>
      <c r="AY135" s="106"/>
      <c r="AZ135" s="106"/>
      <c r="BA135" s="174">
        <f t="shared" si="26"/>
        <v>0</v>
      </c>
      <c r="BB135" s="178"/>
      <c r="BC135" s="180"/>
      <c r="BD135" s="163" t="str">
        <f t="shared" si="27"/>
        <v>正确</v>
      </c>
    </row>
    <row r="136" s="6" customFormat="1" ht="33" customHeight="1" spans="1:56">
      <c r="A136" s="59">
        <f t="shared" si="19"/>
        <v>132</v>
      </c>
      <c r="B136" s="350"/>
      <c r="C136" s="47"/>
      <c r="D136" s="154"/>
      <c r="E136" s="60"/>
      <c r="F136" s="125">
        <f t="shared" si="20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21"/>
        <v>0</v>
      </c>
      <c r="T136" s="170"/>
      <c r="U136" s="80"/>
      <c r="V136" s="167"/>
      <c r="W136" s="168"/>
      <c r="X136" s="168"/>
      <c r="Y136" s="168"/>
      <c r="Z136" s="168"/>
      <c r="AA136" s="168"/>
      <c r="AB136" s="93"/>
      <c r="AC136" s="174">
        <f t="shared" si="22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23"/>
        <v>0</v>
      </c>
      <c r="AT136" s="174">
        <f t="shared" si="24"/>
        <v>0</v>
      </c>
      <c r="AU136" s="174">
        <f t="shared" si="25"/>
        <v>0</v>
      </c>
      <c r="AV136" s="99"/>
      <c r="AW136" s="106"/>
      <c r="AX136" s="106"/>
      <c r="AY136" s="106"/>
      <c r="AZ136" s="106"/>
      <c r="BA136" s="174">
        <f t="shared" si="26"/>
        <v>0</v>
      </c>
      <c r="BB136" s="178"/>
      <c r="BC136" s="180"/>
      <c r="BD136" s="163" t="str">
        <f t="shared" si="27"/>
        <v>正确</v>
      </c>
    </row>
    <row r="137" s="6" customFormat="1" ht="33" customHeight="1" spans="1:56">
      <c r="A137" s="59">
        <f t="shared" si="19"/>
        <v>133</v>
      </c>
      <c r="B137" s="350"/>
      <c r="C137" s="47"/>
      <c r="D137" s="154"/>
      <c r="E137" s="60"/>
      <c r="F137" s="125">
        <f t="shared" si="20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21"/>
        <v>0</v>
      </c>
      <c r="T137" s="170"/>
      <c r="U137" s="80"/>
      <c r="V137" s="167"/>
      <c r="W137" s="168"/>
      <c r="X137" s="168"/>
      <c r="Y137" s="168"/>
      <c r="Z137" s="168"/>
      <c r="AA137" s="168"/>
      <c r="AB137" s="93"/>
      <c r="AC137" s="174">
        <f t="shared" si="22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23"/>
        <v>0</v>
      </c>
      <c r="AT137" s="174">
        <f t="shared" si="24"/>
        <v>0</v>
      </c>
      <c r="AU137" s="174">
        <f t="shared" si="25"/>
        <v>0</v>
      </c>
      <c r="AV137" s="99"/>
      <c r="AW137" s="106"/>
      <c r="AX137" s="106"/>
      <c r="AY137" s="106"/>
      <c r="AZ137" s="106"/>
      <c r="BA137" s="174">
        <f t="shared" si="26"/>
        <v>0</v>
      </c>
      <c r="BB137" s="178"/>
      <c r="BC137" s="180"/>
      <c r="BD137" s="163" t="str">
        <f t="shared" si="27"/>
        <v>正确</v>
      </c>
    </row>
    <row r="138" s="6" customFormat="1" ht="33" customHeight="1" spans="1:56">
      <c r="A138" s="59">
        <f t="shared" si="19"/>
        <v>134</v>
      </c>
      <c r="B138" s="350"/>
      <c r="C138" s="47"/>
      <c r="D138" s="154"/>
      <c r="E138" s="60"/>
      <c r="F138" s="125">
        <f t="shared" si="20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21"/>
        <v>0</v>
      </c>
      <c r="T138" s="170"/>
      <c r="U138" s="80"/>
      <c r="V138" s="167"/>
      <c r="W138" s="168"/>
      <c r="X138" s="168"/>
      <c r="Y138" s="168"/>
      <c r="Z138" s="168"/>
      <c r="AA138" s="168"/>
      <c r="AB138" s="93"/>
      <c r="AC138" s="174">
        <f t="shared" si="22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175">
        <f t="shared" si="23"/>
        <v>0</v>
      </c>
      <c r="AT138" s="174">
        <f t="shared" si="24"/>
        <v>0</v>
      </c>
      <c r="AU138" s="174">
        <f t="shared" si="25"/>
        <v>0</v>
      </c>
      <c r="AV138" s="99"/>
      <c r="AW138" s="106"/>
      <c r="AX138" s="106"/>
      <c r="AY138" s="106"/>
      <c r="AZ138" s="106"/>
      <c r="BA138" s="174">
        <f t="shared" si="26"/>
        <v>0</v>
      </c>
      <c r="BB138" s="178"/>
      <c r="BC138" s="180"/>
      <c r="BD138" s="163" t="str">
        <f t="shared" si="27"/>
        <v>正确</v>
      </c>
    </row>
    <row r="139" s="6" customFormat="1" ht="33" customHeight="1" spans="1:56">
      <c r="A139" s="59">
        <f t="shared" si="19"/>
        <v>135</v>
      </c>
      <c r="B139" s="350"/>
      <c r="C139" s="47"/>
      <c r="D139" s="154"/>
      <c r="E139" s="60"/>
      <c r="F139" s="125">
        <f t="shared" si="20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21"/>
        <v>0</v>
      </c>
      <c r="T139" s="170"/>
      <c r="U139" s="80"/>
      <c r="V139" s="167"/>
      <c r="W139" s="168"/>
      <c r="X139" s="168"/>
      <c r="Y139" s="168"/>
      <c r="Z139" s="168"/>
      <c r="AA139" s="168"/>
      <c r="AB139" s="93"/>
      <c r="AC139" s="174">
        <f t="shared" si="22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175">
        <f t="shared" si="23"/>
        <v>0</v>
      </c>
      <c r="AT139" s="174">
        <f t="shared" si="24"/>
        <v>0</v>
      </c>
      <c r="AU139" s="174">
        <f t="shared" si="25"/>
        <v>0</v>
      </c>
      <c r="AV139" s="99"/>
      <c r="AW139" s="106"/>
      <c r="AX139" s="106"/>
      <c r="AY139" s="106"/>
      <c r="AZ139" s="106"/>
      <c r="BA139" s="174">
        <f t="shared" si="26"/>
        <v>0</v>
      </c>
      <c r="BB139" s="178"/>
      <c r="BC139" s="180"/>
      <c r="BD139" s="163" t="str">
        <f t="shared" si="27"/>
        <v>正确</v>
      </c>
    </row>
    <row r="140" s="6" customFormat="1" ht="33" customHeight="1" spans="1:56">
      <c r="A140" s="59">
        <f t="shared" si="19"/>
        <v>136</v>
      </c>
      <c r="B140" s="350"/>
      <c r="C140" s="47"/>
      <c r="D140" s="154"/>
      <c r="E140" s="60"/>
      <c r="F140" s="125">
        <f t="shared" si="20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21"/>
        <v>0</v>
      </c>
      <c r="T140" s="170"/>
      <c r="U140" s="80"/>
      <c r="V140" s="167"/>
      <c r="W140" s="168"/>
      <c r="X140" s="168"/>
      <c r="Y140" s="168"/>
      <c r="Z140" s="168"/>
      <c r="AA140" s="168"/>
      <c r="AB140" s="93"/>
      <c r="AC140" s="174">
        <f t="shared" si="22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23"/>
        <v>0</v>
      </c>
      <c r="AT140" s="174">
        <f t="shared" si="24"/>
        <v>0</v>
      </c>
      <c r="AU140" s="174">
        <f t="shared" si="25"/>
        <v>0</v>
      </c>
      <c r="AV140" s="99"/>
      <c r="AW140" s="106"/>
      <c r="AX140" s="106"/>
      <c r="AY140" s="106"/>
      <c r="AZ140" s="106"/>
      <c r="BA140" s="174">
        <f t="shared" si="26"/>
        <v>0</v>
      </c>
      <c r="BB140" s="178"/>
      <c r="BC140" s="180"/>
      <c r="BD140" s="163" t="str">
        <f t="shared" si="27"/>
        <v>正确</v>
      </c>
    </row>
    <row r="141" s="6" customFormat="1" ht="33" customHeight="1" spans="1:56">
      <c r="A141" s="59">
        <f t="shared" si="19"/>
        <v>137</v>
      </c>
      <c r="B141" s="350"/>
      <c r="C141" s="47"/>
      <c r="D141" s="154"/>
      <c r="E141" s="60"/>
      <c r="F141" s="125">
        <f t="shared" si="20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21"/>
        <v>0</v>
      </c>
      <c r="T141" s="170"/>
      <c r="U141" s="80"/>
      <c r="V141" s="167"/>
      <c r="W141" s="168"/>
      <c r="X141" s="168"/>
      <c r="Y141" s="168"/>
      <c r="Z141" s="168"/>
      <c r="AA141" s="168"/>
      <c r="AB141" s="93"/>
      <c r="AC141" s="174">
        <f t="shared" si="22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23"/>
        <v>0</v>
      </c>
      <c r="AT141" s="174">
        <f t="shared" si="24"/>
        <v>0</v>
      </c>
      <c r="AU141" s="174">
        <f t="shared" si="25"/>
        <v>0</v>
      </c>
      <c r="AV141" s="99"/>
      <c r="AW141" s="106"/>
      <c r="AX141" s="106"/>
      <c r="AY141" s="106"/>
      <c r="AZ141" s="106"/>
      <c r="BA141" s="174">
        <f t="shared" si="26"/>
        <v>0</v>
      </c>
      <c r="BB141" s="178"/>
      <c r="BC141" s="180"/>
      <c r="BD141" s="163" t="str">
        <f t="shared" si="27"/>
        <v>正确</v>
      </c>
    </row>
    <row r="142" s="6" customFormat="1" ht="33" customHeight="1" spans="1:56">
      <c r="A142" s="59">
        <f t="shared" si="19"/>
        <v>138</v>
      </c>
      <c r="B142" s="350"/>
      <c r="C142" s="47"/>
      <c r="D142" s="154"/>
      <c r="E142" s="60"/>
      <c r="F142" s="125">
        <f t="shared" si="20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21"/>
        <v>0</v>
      </c>
      <c r="T142" s="170"/>
      <c r="U142" s="80"/>
      <c r="V142" s="167"/>
      <c r="W142" s="168"/>
      <c r="X142" s="168"/>
      <c r="Y142" s="168"/>
      <c r="Z142" s="168"/>
      <c r="AA142" s="168"/>
      <c r="AB142" s="93"/>
      <c r="AC142" s="174">
        <f t="shared" si="22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23"/>
        <v>0</v>
      </c>
      <c r="AT142" s="174">
        <f t="shared" si="24"/>
        <v>0</v>
      </c>
      <c r="AU142" s="174">
        <f t="shared" si="25"/>
        <v>0</v>
      </c>
      <c r="AV142" s="99"/>
      <c r="AW142" s="106"/>
      <c r="AX142" s="106"/>
      <c r="AY142" s="106"/>
      <c r="AZ142" s="106"/>
      <c r="BA142" s="174">
        <f t="shared" si="26"/>
        <v>0</v>
      </c>
      <c r="BB142" s="178"/>
      <c r="BC142" s="180"/>
      <c r="BD142" s="163" t="str">
        <f t="shared" si="27"/>
        <v>正确</v>
      </c>
    </row>
    <row r="143" s="6" customFormat="1" ht="33" customHeight="1" spans="1:56">
      <c r="A143" s="59">
        <f t="shared" si="19"/>
        <v>139</v>
      </c>
      <c r="B143" s="350"/>
      <c r="C143" s="47"/>
      <c r="D143" s="154"/>
      <c r="E143" s="60"/>
      <c r="F143" s="125">
        <f t="shared" si="20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21"/>
        <v>0</v>
      </c>
      <c r="T143" s="170"/>
      <c r="U143" s="80"/>
      <c r="V143" s="167"/>
      <c r="W143" s="168"/>
      <c r="X143" s="168"/>
      <c r="Y143" s="168"/>
      <c r="Z143" s="168"/>
      <c r="AA143" s="168"/>
      <c r="AB143" s="93"/>
      <c r="AC143" s="174">
        <f t="shared" si="22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23"/>
        <v>0</v>
      </c>
      <c r="AT143" s="174">
        <f t="shared" si="24"/>
        <v>0</v>
      </c>
      <c r="AU143" s="174">
        <f t="shared" si="25"/>
        <v>0</v>
      </c>
      <c r="AV143" s="99"/>
      <c r="AW143" s="106"/>
      <c r="AX143" s="106"/>
      <c r="AY143" s="106"/>
      <c r="AZ143" s="106"/>
      <c r="BA143" s="174">
        <f t="shared" si="26"/>
        <v>0</v>
      </c>
      <c r="BB143" s="178"/>
      <c r="BC143" s="180"/>
      <c r="BD143" s="163" t="str">
        <f t="shared" si="27"/>
        <v>正确</v>
      </c>
    </row>
    <row r="144" s="6" customFormat="1" ht="33" customHeight="1" spans="1:56">
      <c r="A144" s="59">
        <f t="shared" si="19"/>
        <v>140</v>
      </c>
      <c r="B144" s="350"/>
      <c r="C144" s="47"/>
      <c r="D144" s="154"/>
      <c r="E144" s="60"/>
      <c r="F144" s="125">
        <f t="shared" si="20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21"/>
        <v>0</v>
      </c>
      <c r="T144" s="170"/>
      <c r="U144" s="80"/>
      <c r="V144" s="167"/>
      <c r="W144" s="168"/>
      <c r="X144" s="168"/>
      <c r="Y144" s="168"/>
      <c r="Z144" s="168"/>
      <c r="AA144" s="168"/>
      <c r="AB144" s="93"/>
      <c r="AC144" s="174">
        <f t="shared" si="22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23"/>
        <v>0</v>
      </c>
      <c r="AT144" s="174">
        <f t="shared" si="24"/>
        <v>0</v>
      </c>
      <c r="AU144" s="174">
        <f t="shared" si="25"/>
        <v>0</v>
      </c>
      <c r="AV144" s="99"/>
      <c r="AW144" s="106"/>
      <c r="AX144" s="106"/>
      <c r="AY144" s="106"/>
      <c r="AZ144" s="106"/>
      <c r="BA144" s="174">
        <f t="shared" si="26"/>
        <v>0</v>
      </c>
      <c r="BB144" s="178"/>
      <c r="BC144" s="180"/>
      <c r="BD144" s="163" t="str">
        <f t="shared" si="27"/>
        <v>正确</v>
      </c>
    </row>
    <row r="145" s="6" customFormat="1" ht="33" customHeight="1" spans="1:56">
      <c r="A145" s="59">
        <f t="shared" si="19"/>
        <v>141</v>
      </c>
      <c r="B145" s="350"/>
      <c r="C145" s="47"/>
      <c r="D145" s="154"/>
      <c r="E145" s="60"/>
      <c r="F145" s="125">
        <f t="shared" si="20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21"/>
        <v>0</v>
      </c>
      <c r="T145" s="170"/>
      <c r="U145" s="80"/>
      <c r="V145" s="167"/>
      <c r="W145" s="168"/>
      <c r="X145" s="168"/>
      <c r="Y145" s="168"/>
      <c r="Z145" s="168"/>
      <c r="AA145" s="168"/>
      <c r="AB145" s="93"/>
      <c r="AC145" s="174">
        <f t="shared" si="22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23"/>
        <v>0</v>
      </c>
      <c r="AT145" s="174">
        <f t="shared" si="24"/>
        <v>0</v>
      </c>
      <c r="AU145" s="174">
        <f t="shared" si="25"/>
        <v>0</v>
      </c>
      <c r="AV145" s="99"/>
      <c r="AW145" s="106"/>
      <c r="AX145" s="106"/>
      <c r="AY145" s="106"/>
      <c r="AZ145" s="106"/>
      <c r="BA145" s="174">
        <f t="shared" si="26"/>
        <v>0</v>
      </c>
      <c r="BB145" s="178"/>
      <c r="BC145" s="180"/>
      <c r="BD145" s="163" t="str">
        <f t="shared" si="27"/>
        <v>正确</v>
      </c>
    </row>
    <row r="146" s="6" customFormat="1" ht="33" customHeight="1" spans="1:56">
      <c r="A146" s="59">
        <f t="shared" si="19"/>
        <v>142</v>
      </c>
      <c r="B146" s="350"/>
      <c r="C146" s="47"/>
      <c r="D146" s="154"/>
      <c r="E146" s="60"/>
      <c r="F146" s="125">
        <f t="shared" si="20"/>
        <v>30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21"/>
        <v>0</v>
      </c>
      <c r="T146" s="170"/>
      <c r="U146" s="80"/>
      <c r="V146" s="167"/>
      <c r="W146" s="168"/>
      <c r="X146" s="168"/>
      <c r="Y146" s="168"/>
      <c r="Z146" s="168"/>
      <c r="AA146" s="168"/>
      <c r="AB146" s="93"/>
      <c r="AC146" s="174">
        <f t="shared" si="22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23"/>
        <v>0</v>
      </c>
      <c r="AT146" s="174">
        <f t="shared" si="24"/>
        <v>0</v>
      </c>
      <c r="AU146" s="174">
        <f t="shared" si="25"/>
        <v>0</v>
      </c>
      <c r="AV146" s="99"/>
      <c r="AW146" s="106"/>
      <c r="AX146" s="106"/>
      <c r="AY146" s="106"/>
      <c r="AZ146" s="106"/>
      <c r="BA146" s="174">
        <f t="shared" si="26"/>
        <v>0</v>
      </c>
      <c r="BB146" s="178"/>
      <c r="BC146" s="180"/>
      <c r="BD146" s="163" t="str">
        <f t="shared" si="27"/>
        <v>正确</v>
      </c>
    </row>
    <row r="147" s="6" customFormat="1" ht="33" customHeight="1" spans="1:56">
      <c r="A147" s="59">
        <f t="shared" si="19"/>
        <v>143</v>
      </c>
      <c r="B147" s="350"/>
      <c r="C147" s="47"/>
      <c r="D147" s="154"/>
      <c r="E147" s="60"/>
      <c r="F147" s="125">
        <f t="shared" si="20"/>
        <v>30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21"/>
        <v>0</v>
      </c>
      <c r="T147" s="170"/>
      <c r="U147" s="80"/>
      <c r="V147" s="167"/>
      <c r="W147" s="168"/>
      <c r="X147" s="168"/>
      <c r="Y147" s="168"/>
      <c r="Z147" s="168"/>
      <c r="AA147" s="168"/>
      <c r="AB147" s="93"/>
      <c r="AC147" s="174">
        <f t="shared" si="22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23"/>
        <v>0</v>
      </c>
      <c r="AT147" s="174">
        <f t="shared" si="24"/>
        <v>0</v>
      </c>
      <c r="AU147" s="174">
        <f t="shared" si="25"/>
        <v>0</v>
      </c>
      <c r="AV147" s="99"/>
      <c r="AW147" s="106"/>
      <c r="AX147" s="106"/>
      <c r="AY147" s="106"/>
      <c r="AZ147" s="106"/>
      <c r="BA147" s="174">
        <f t="shared" si="26"/>
        <v>0</v>
      </c>
      <c r="BB147" s="178"/>
      <c r="BC147" s="180"/>
      <c r="BD147" s="163" t="str">
        <f t="shared" si="27"/>
        <v>正确</v>
      </c>
    </row>
    <row r="148" s="6" customFormat="1" ht="33" customHeight="1" spans="1:56">
      <c r="A148" s="59">
        <f t="shared" si="19"/>
        <v>144</v>
      </c>
      <c r="B148" s="350"/>
      <c r="C148" s="47"/>
      <c r="D148" s="154"/>
      <c r="E148" s="60"/>
      <c r="F148" s="125">
        <f t="shared" si="20"/>
        <v>30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21"/>
        <v>0</v>
      </c>
      <c r="T148" s="170"/>
      <c r="U148" s="80"/>
      <c r="V148" s="167"/>
      <c r="W148" s="168"/>
      <c r="X148" s="168"/>
      <c r="Y148" s="168"/>
      <c r="Z148" s="168"/>
      <c r="AA148" s="168"/>
      <c r="AB148" s="93"/>
      <c r="AC148" s="174">
        <f t="shared" si="22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23"/>
        <v>0</v>
      </c>
      <c r="AT148" s="174">
        <f t="shared" si="24"/>
        <v>0</v>
      </c>
      <c r="AU148" s="174">
        <f t="shared" si="25"/>
        <v>0</v>
      </c>
      <c r="AV148" s="99"/>
      <c r="AW148" s="106"/>
      <c r="AX148" s="106"/>
      <c r="AY148" s="106"/>
      <c r="AZ148" s="106"/>
      <c r="BA148" s="174">
        <f t="shared" si="26"/>
        <v>0</v>
      </c>
      <c r="BB148" s="178"/>
      <c r="BC148" s="180"/>
      <c r="BD148" s="163" t="str">
        <f t="shared" si="27"/>
        <v>正确</v>
      </c>
    </row>
    <row r="149" s="6" customFormat="1" ht="33" customHeight="1" spans="1:56">
      <c r="A149" s="59">
        <f t="shared" si="19"/>
        <v>145</v>
      </c>
      <c r="B149" s="350"/>
      <c r="C149" s="47"/>
      <c r="D149" s="154"/>
      <c r="E149" s="60"/>
      <c r="F149" s="125">
        <f t="shared" si="20"/>
        <v>30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21"/>
        <v>0</v>
      </c>
      <c r="T149" s="170"/>
      <c r="U149" s="80"/>
      <c r="V149" s="167"/>
      <c r="W149" s="168"/>
      <c r="X149" s="168"/>
      <c r="Y149" s="168"/>
      <c r="Z149" s="168"/>
      <c r="AA149" s="168"/>
      <c r="AB149" s="93"/>
      <c r="AC149" s="174">
        <f t="shared" si="22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23"/>
        <v>0</v>
      </c>
      <c r="AT149" s="174">
        <f t="shared" si="24"/>
        <v>0</v>
      </c>
      <c r="AU149" s="174">
        <f t="shared" si="25"/>
        <v>0</v>
      </c>
      <c r="AV149" s="99"/>
      <c r="AW149" s="106"/>
      <c r="AX149" s="106"/>
      <c r="AY149" s="106"/>
      <c r="AZ149" s="106"/>
      <c r="BA149" s="174">
        <f t="shared" si="26"/>
        <v>0</v>
      </c>
      <c r="BB149" s="178"/>
      <c r="BC149" s="180"/>
      <c r="BD149" s="163" t="str">
        <f t="shared" si="27"/>
        <v>正确</v>
      </c>
    </row>
    <row r="150" s="6" customFormat="1" ht="33" customHeight="1" spans="1:56">
      <c r="A150" s="59">
        <f t="shared" si="19"/>
        <v>146</v>
      </c>
      <c r="B150" s="350"/>
      <c r="C150" s="47"/>
      <c r="D150" s="154"/>
      <c r="E150" s="60"/>
      <c r="F150" s="125">
        <f t="shared" si="20"/>
        <v>30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21"/>
        <v>0</v>
      </c>
      <c r="T150" s="170"/>
      <c r="U150" s="80"/>
      <c r="V150" s="167"/>
      <c r="W150" s="168"/>
      <c r="X150" s="168"/>
      <c r="Y150" s="168"/>
      <c r="Z150" s="168"/>
      <c r="AA150" s="168"/>
      <c r="AB150" s="93"/>
      <c r="AC150" s="174">
        <f t="shared" si="22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23"/>
        <v>0</v>
      </c>
      <c r="AT150" s="174">
        <f t="shared" si="24"/>
        <v>0</v>
      </c>
      <c r="AU150" s="174">
        <f t="shared" si="25"/>
        <v>0</v>
      </c>
      <c r="AV150" s="99"/>
      <c r="AW150" s="106"/>
      <c r="AX150" s="106"/>
      <c r="AY150" s="106"/>
      <c r="AZ150" s="106"/>
      <c r="BA150" s="174">
        <f t="shared" si="26"/>
        <v>0</v>
      </c>
      <c r="BB150" s="178"/>
      <c r="BC150" s="180"/>
      <c r="BD150" s="163" t="str">
        <f t="shared" si="27"/>
        <v>正确</v>
      </c>
    </row>
    <row r="151" s="6" customFormat="1" ht="33" customHeight="1" spans="1:56">
      <c r="A151" s="59">
        <f t="shared" si="19"/>
        <v>147</v>
      </c>
      <c r="B151" s="350"/>
      <c r="C151" s="47"/>
      <c r="D151" s="154"/>
      <c r="E151" s="60"/>
      <c r="F151" s="125">
        <f t="shared" si="20"/>
        <v>30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21"/>
        <v>0</v>
      </c>
      <c r="T151" s="170"/>
      <c r="U151" s="80"/>
      <c r="V151" s="167"/>
      <c r="W151" s="168"/>
      <c r="X151" s="168"/>
      <c r="Y151" s="168"/>
      <c r="Z151" s="168"/>
      <c r="AA151" s="168"/>
      <c r="AB151" s="93"/>
      <c r="AC151" s="174">
        <f t="shared" si="22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23"/>
        <v>0</v>
      </c>
      <c r="AT151" s="174">
        <f t="shared" si="24"/>
        <v>0</v>
      </c>
      <c r="AU151" s="174">
        <f t="shared" si="25"/>
        <v>0</v>
      </c>
      <c r="AV151" s="99"/>
      <c r="AW151" s="106"/>
      <c r="AX151" s="106"/>
      <c r="AY151" s="106"/>
      <c r="AZ151" s="106"/>
      <c r="BA151" s="174">
        <f t="shared" si="26"/>
        <v>0</v>
      </c>
      <c r="BB151" s="178"/>
      <c r="BC151" s="180"/>
      <c r="BD151" s="163" t="str">
        <f t="shared" si="27"/>
        <v>正确</v>
      </c>
    </row>
    <row r="152" s="6" customFormat="1" ht="33" customHeight="1" spans="1:56">
      <c r="A152" s="59">
        <f t="shared" si="19"/>
        <v>148</v>
      </c>
      <c r="B152" s="350"/>
      <c r="C152" s="47"/>
      <c r="D152" s="154"/>
      <c r="E152" s="60"/>
      <c r="F152" s="125">
        <f t="shared" si="20"/>
        <v>30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21"/>
        <v>0</v>
      </c>
      <c r="T152" s="170"/>
      <c r="U152" s="80"/>
      <c r="V152" s="167"/>
      <c r="W152" s="168"/>
      <c r="X152" s="168"/>
      <c r="Y152" s="168"/>
      <c r="Z152" s="168"/>
      <c r="AA152" s="168"/>
      <c r="AB152" s="93"/>
      <c r="AC152" s="174">
        <f t="shared" si="22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23"/>
        <v>0</v>
      </c>
      <c r="AT152" s="174">
        <f t="shared" si="24"/>
        <v>0</v>
      </c>
      <c r="AU152" s="174">
        <f t="shared" si="25"/>
        <v>0</v>
      </c>
      <c r="AV152" s="99"/>
      <c r="AW152" s="106"/>
      <c r="AX152" s="106"/>
      <c r="AY152" s="106"/>
      <c r="AZ152" s="106"/>
      <c r="BA152" s="174">
        <f t="shared" si="26"/>
        <v>0</v>
      </c>
      <c r="BB152" s="178"/>
      <c r="BC152" s="180"/>
      <c r="BD152" s="163" t="str">
        <f t="shared" si="27"/>
        <v>正确</v>
      </c>
    </row>
    <row r="153" s="6" customFormat="1" ht="33" customHeight="1" spans="1:56">
      <c r="A153" s="59">
        <f t="shared" si="19"/>
        <v>149</v>
      </c>
      <c r="B153" s="350"/>
      <c r="C153" s="47"/>
      <c r="D153" s="154"/>
      <c r="E153" s="60"/>
      <c r="F153" s="125">
        <f t="shared" si="20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21"/>
        <v>0</v>
      </c>
      <c r="T153" s="170"/>
      <c r="U153" s="80"/>
      <c r="V153" s="167"/>
      <c r="W153" s="168"/>
      <c r="X153" s="168"/>
      <c r="Y153" s="168"/>
      <c r="Z153" s="168"/>
      <c r="AA153" s="168"/>
      <c r="AB153" s="93"/>
      <c r="AC153" s="174">
        <f t="shared" si="22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23"/>
        <v>0</v>
      </c>
      <c r="AT153" s="174">
        <f t="shared" si="24"/>
        <v>0</v>
      </c>
      <c r="AU153" s="174">
        <f t="shared" si="25"/>
        <v>0</v>
      </c>
      <c r="AV153" s="99"/>
      <c r="AW153" s="106"/>
      <c r="AX153" s="106"/>
      <c r="AY153" s="106"/>
      <c r="AZ153" s="106"/>
      <c r="BA153" s="174">
        <f t="shared" si="26"/>
        <v>0</v>
      </c>
      <c r="BB153" s="178"/>
      <c r="BC153" s="180"/>
      <c r="BD153" s="163" t="str">
        <f t="shared" si="27"/>
        <v>正确</v>
      </c>
    </row>
    <row r="154" s="6" customFormat="1" ht="33" customHeight="1" spans="1:56">
      <c r="A154" s="59">
        <f t="shared" si="19"/>
        <v>150</v>
      </c>
      <c r="B154" s="350"/>
      <c r="C154" s="47"/>
      <c r="D154" s="154"/>
      <c r="E154" s="60"/>
      <c r="F154" s="125">
        <f t="shared" si="20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21"/>
        <v>0</v>
      </c>
      <c r="T154" s="170"/>
      <c r="U154" s="80"/>
      <c r="V154" s="167"/>
      <c r="W154" s="168"/>
      <c r="X154" s="168"/>
      <c r="Y154" s="168"/>
      <c r="Z154" s="168"/>
      <c r="AA154" s="168"/>
      <c r="AB154" s="93"/>
      <c r="AC154" s="174">
        <f t="shared" si="22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175">
        <f t="shared" si="23"/>
        <v>0</v>
      </c>
      <c r="AT154" s="174">
        <f t="shared" si="24"/>
        <v>0</v>
      </c>
      <c r="AU154" s="174">
        <f t="shared" si="25"/>
        <v>0</v>
      </c>
      <c r="AV154" s="99"/>
      <c r="AW154" s="106"/>
      <c r="AX154" s="106"/>
      <c r="AY154" s="106"/>
      <c r="AZ154" s="106"/>
      <c r="BA154" s="174">
        <f t="shared" si="26"/>
        <v>0</v>
      </c>
      <c r="BB154" s="178"/>
      <c r="BC154" s="180"/>
      <c r="BD154" s="163" t="str">
        <f t="shared" si="27"/>
        <v>正确</v>
      </c>
    </row>
    <row r="155" s="6" customFormat="1" ht="33" customHeight="1" spans="1:56">
      <c r="A155" s="59">
        <f t="shared" si="19"/>
        <v>151</v>
      </c>
      <c r="B155" s="350"/>
      <c r="C155" s="47"/>
      <c r="D155" s="154"/>
      <c r="E155" s="60"/>
      <c r="F155" s="125">
        <f t="shared" si="20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21"/>
        <v>0</v>
      </c>
      <c r="T155" s="170"/>
      <c r="U155" s="80"/>
      <c r="V155" s="167"/>
      <c r="W155" s="168"/>
      <c r="X155" s="168"/>
      <c r="Y155" s="168"/>
      <c r="Z155" s="168"/>
      <c r="AA155" s="168"/>
      <c r="AB155" s="93"/>
      <c r="AC155" s="174">
        <f t="shared" si="22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23"/>
        <v>0</v>
      </c>
      <c r="AT155" s="174">
        <f t="shared" si="24"/>
        <v>0</v>
      </c>
      <c r="AU155" s="174">
        <f t="shared" si="25"/>
        <v>0</v>
      </c>
      <c r="AV155" s="99"/>
      <c r="AW155" s="106"/>
      <c r="AX155" s="106"/>
      <c r="AY155" s="106"/>
      <c r="AZ155" s="106"/>
      <c r="BA155" s="174">
        <f t="shared" si="26"/>
        <v>0</v>
      </c>
      <c r="BB155" s="178"/>
      <c r="BC155" s="180"/>
      <c r="BD155" s="163" t="str">
        <f t="shared" si="27"/>
        <v>正确</v>
      </c>
    </row>
    <row r="156" s="6" customFormat="1" ht="33" customHeight="1" spans="1:56">
      <c r="A156" s="59">
        <f t="shared" si="19"/>
        <v>152</v>
      </c>
      <c r="B156" s="350"/>
      <c r="C156" s="47"/>
      <c r="D156" s="154"/>
      <c r="E156" s="60"/>
      <c r="F156" s="125">
        <f t="shared" si="20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21"/>
        <v>0</v>
      </c>
      <c r="T156" s="170"/>
      <c r="U156" s="80"/>
      <c r="V156" s="167"/>
      <c r="W156" s="168"/>
      <c r="X156" s="168"/>
      <c r="Y156" s="168"/>
      <c r="Z156" s="168"/>
      <c r="AA156" s="168"/>
      <c r="AB156" s="93"/>
      <c r="AC156" s="174">
        <f t="shared" si="22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23"/>
        <v>0</v>
      </c>
      <c r="AT156" s="174">
        <f t="shared" si="24"/>
        <v>0</v>
      </c>
      <c r="AU156" s="174">
        <f t="shared" si="25"/>
        <v>0</v>
      </c>
      <c r="AV156" s="99"/>
      <c r="AW156" s="106"/>
      <c r="AX156" s="106"/>
      <c r="AY156" s="106"/>
      <c r="AZ156" s="106"/>
      <c r="BA156" s="174">
        <f t="shared" si="26"/>
        <v>0</v>
      </c>
      <c r="BB156" s="178"/>
      <c r="BC156" s="180"/>
      <c r="BD156" s="163" t="str">
        <f t="shared" si="27"/>
        <v>正确</v>
      </c>
    </row>
    <row r="157" s="6" customFormat="1" ht="33" customHeight="1" spans="1:56">
      <c r="A157" s="59">
        <f t="shared" si="19"/>
        <v>153</v>
      </c>
      <c r="B157" s="350"/>
      <c r="C157" s="47"/>
      <c r="D157" s="154"/>
      <c r="E157" s="60"/>
      <c r="F157" s="125">
        <f t="shared" si="20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21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22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23"/>
        <v>0</v>
      </c>
      <c r="AT157" s="174">
        <f t="shared" si="24"/>
        <v>0</v>
      </c>
      <c r="AU157" s="174">
        <f t="shared" si="25"/>
        <v>0</v>
      </c>
      <c r="AV157" s="99"/>
      <c r="AW157" s="106"/>
      <c r="AX157" s="106"/>
      <c r="AY157" s="106"/>
      <c r="AZ157" s="106"/>
      <c r="BA157" s="174">
        <f t="shared" si="26"/>
        <v>0</v>
      </c>
      <c r="BB157" s="178"/>
      <c r="BC157" s="180"/>
      <c r="BD157" s="163" t="str">
        <f t="shared" si="27"/>
        <v>正确</v>
      </c>
    </row>
    <row r="158" s="6" customFormat="1" ht="33" customHeight="1" spans="1:56">
      <c r="A158" s="59">
        <f t="shared" si="19"/>
        <v>154</v>
      </c>
      <c r="B158" s="350"/>
      <c r="C158" s="47"/>
      <c r="D158" s="154"/>
      <c r="E158" s="60"/>
      <c r="F158" s="125">
        <f t="shared" si="20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21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22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23"/>
        <v>0</v>
      </c>
      <c r="AT158" s="174">
        <f t="shared" si="24"/>
        <v>0</v>
      </c>
      <c r="AU158" s="174">
        <f t="shared" si="25"/>
        <v>0</v>
      </c>
      <c r="AV158" s="99"/>
      <c r="AW158" s="106"/>
      <c r="AX158" s="106"/>
      <c r="AY158" s="106"/>
      <c r="AZ158" s="106"/>
      <c r="BA158" s="174">
        <f t="shared" si="26"/>
        <v>0</v>
      </c>
      <c r="BB158" s="178"/>
      <c r="BC158" s="180"/>
      <c r="BD158" s="163" t="str">
        <f t="shared" si="27"/>
        <v>正确</v>
      </c>
    </row>
    <row r="159" s="6" customFormat="1" ht="33" customHeight="1" spans="1:56">
      <c r="A159" s="59">
        <f t="shared" si="19"/>
        <v>155</v>
      </c>
      <c r="B159" s="350"/>
      <c r="C159" s="47"/>
      <c r="D159" s="154"/>
      <c r="E159" s="60"/>
      <c r="F159" s="125">
        <f t="shared" si="20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21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22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23"/>
        <v>0</v>
      </c>
      <c r="AT159" s="174">
        <f t="shared" si="24"/>
        <v>0</v>
      </c>
      <c r="AU159" s="174">
        <f t="shared" si="25"/>
        <v>0</v>
      </c>
      <c r="AV159" s="99"/>
      <c r="AW159" s="106"/>
      <c r="AX159" s="106"/>
      <c r="AY159" s="106"/>
      <c r="AZ159" s="106"/>
      <c r="BA159" s="174">
        <f t="shared" si="26"/>
        <v>0</v>
      </c>
      <c r="BB159" s="178"/>
      <c r="BC159" s="180"/>
      <c r="BD159" s="163" t="str">
        <f t="shared" si="27"/>
        <v>正确</v>
      </c>
    </row>
    <row r="160" s="6" customFormat="1" ht="33" customHeight="1" spans="1:56">
      <c r="A160" s="59">
        <f t="shared" si="19"/>
        <v>156</v>
      </c>
      <c r="B160" s="350"/>
      <c r="C160" s="47"/>
      <c r="D160" s="154"/>
      <c r="E160" s="60"/>
      <c r="F160" s="125">
        <f t="shared" si="20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21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22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23"/>
        <v>0</v>
      </c>
      <c r="AT160" s="174">
        <f t="shared" si="24"/>
        <v>0</v>
      </c>
      <c r="AU160" s="174">
        <f t="shared" si="25"/>
        <v>0</v>
      </c>
      <c r="AV160" s="99"/>
      <c r="AW160" s="106"/>
      <c r="AX160" s="106"/>
      <c r="AY160" s="106"/>
      <c r="AZ160" s="106"/>
      <c r="BA160" s="174">
        <f t="shared" si="26"/>
        <v>0</v>
      </c>
      <c r="BB160" s="178"/>
      <c r="BC160" s="180"/>
      <c r="BD160" s="163" t="str">
        <f t="shared" si="27"/>
        <v>正确</v>
      </c>
    </row>
    <row r="161" s="6" customFormat="1" ht="33" customHeight="1" spans="1:56">
      <c r="A161" s="59">
        <f t="shared" si="19"/>
        <v>157</v>
      </c>
      <c r="B161" s="350"/>
      <c r="C161" s="47"/>
      <c r="D161" s="154"/>
      <c r="E161" s="60"/>
      <c r="F161" s="125">
        <f t="shared" si="20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21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22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23"/>
        <v>0</v>
      </c>
      <c r="AT161" s="174">
        <f t="shared" si="24"/>
        <v>0</v>
      </c>
      <c r="AU161" s="174">
        <f t="shared" si="25"/>
        <v>0</v>
      </c>
      <c r="AV161" s="99"/>
      <c r="AW161" s="106"/>
      <c r="AX161" s="106"/>
      <c r="AY161" s="106"/>
      <c r="AZ161" s="106"/>
      <c r="BA161" s="174">
        <f t="shared" si="26"/>
        <v>0</v>
      </c>
      <c r="BB161" s="178"/>
      <c r="BC161" s="180"/>
      <c r="BD161" s="163" t="str">
        <f t="shared" si="27"/>
        <v>正确</v>
      </c>
    </row>
    <row r="162" s="6" customFormat="1" ht="33" customHeight="1" spans="1:56">
      <c r="A162" s="59">
        <f t="shared" si="19"/>
        <v>158</v>
      </c>
      <c r="B162" s="350"/>
      <c r="C162" s="47"/>
      <c r="D162" s="154"/>
      <c r="E162" s="60"/>
      <c r="F162" s="125">
        <f t="shared" si="20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21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22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23"/>
        <v>0</v>
      </c>
      <c r="AT162" s="174">
        <f t="shared" si="24"/>
        <v>0</v>
      </c>
      <c r="AU162" s="174">
        <f t="shared" si="25"/>
        <v>0</v>
      </c>
      <c r="AV162" s="99"/>
      <c r="AW162" s="106"/>
      <c r="AX162" s="106"/>
      <c r="AY162" s="106"/>
      <c r="AZ162" s="106"/>
      <c r="BA162" s="174">
        <f t="shared" si="26"/>
        <v>0</v>
      </c>
      <c r="BB162" s="178"/>
      <c r="BC162" s="180"/>
      <c r="BD162" s="163" t="str">
        <f t="shared" si="27"/>
        <v>正确</v>
      </c>
    </row>
    <row r="163" s="6" customFormat="1" ht="33" customHeight="1" spans="1:56">
      <c r="A163" s="59">
        <f t="shared" si="19"/>
        <v>159</v>
      </c>
      <c r="B163" s="350"/>
      <c r="C163" s="47"/>
      <c r="D163" s="154"/>
      <c r="E163" s="60"/>
      <c r="F163" s="125">
        <f t="shared" si="20"/>
        <v>30</v>
      </c>
      <c r="G163" s="57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64">
        <f t="shared" si="21"/>
        <v>0</v>
      </c>
      <c r="T163" s="170"/>
      <c r="U163" s="80"/>
      <c r="V163" s="167"/>
      <c r="W163" s="168"/>
      <c r="X163" s="168"/>
      <c r="Y163" s="168"/>
      <c r="Z163" s="168"/>
      <c r="AA163" s="168"/>
      <c r="AB163" s="93"/>
      <c r="AC163" s="174">
        <f t="shared" si="22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175">
        <f t="shared" si="23"/>
        <v>0</v>
      </c>
      <c r="AT163" s="174">
        <f t="shared" si="24"/>
        <v>0</v>
      </c>
      <c r="AU163" s="174">
        <f t="shared" si="25"/>
        <v>0</v>
      </c>
      <c r="AV163" s="99"/>
      <c r="AW163" s="106"/>
      <c r="AX163" s="106"/>
      <c r="AY163" s="106"/>
      <c r="AZ163" s="106"/>
      <c r="BA163" s="174">
        <f t="shared" si="26"/>
        <v>0</v>
      </c>
      <c r="BB163" s="178"/>
      <c r="BC163" s="180"/>
      <c r="BD163" s="163" t="str">
        <f t="shared" si="27"/>
        <v>正确</v>
      </c>
    </row>
    <row r="164" s="6" customFormat="1" ht="33" customHeight="1" spans="1:56">
      <c r="A164" s="59">
        <f t="shared" si="19"/>
        <v>160</v>
      </c>
      <c r="B164" s="350"/>
      <c r="C164" s="47"/>
      <c r="D164" s="154"/>
      <c r="E164" s="60"/>
      <c r="F164" s="125">
        <f t="shared" si="20"/>
        <v>30</v>
      </c>
      <c r="G164" s="57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64">
        <f t="shared" si="21"/>
        <v>0</v>
      </c>
      <c r="T164" s="170"/>
      <c r="U164" s="80"/>
      <c r="V164" s="167"/>
      <c r="W164" s="168"/>
      <c r="X164" s="168"/>
      <c r="Y164" s="168"/>
      <c r="Z164" s="168"/>
      <c r="AA164" s="168"/>
      <c r="AB164" s="93"/>
      <c r="AC164" s="174">
        <f t="shared" si="22"/>
        <v>0</v>
      </c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175">
        <f t="shared" si="23"/>
        <v>0</v>
      </c>
      <c r="AT164" s="174">
        <f t="shared" si="24"/>
        <v>0</v>
      </c>
      <c r="AU164" s="174">
        <f t="shared" si="25"/>
        <v>0</v>
      </c>
      <c r="AV164" s="99"/>
      <c r="AW164" s="106"/>
      <c r="AX164" s="106"/>
      <c r="AY164" s="106"/>
      <c r="AZ164" s="106"/>
      <c r="BA164" s="174">
        <f t="shared" si="26"/>
        <v>0</v>
      </c>
      <c r="BB164" s="178"/>
      <c r="BC164" s="180"/>
      <c r="BD164" s="163" t="str">
        <f t="shared" si="27"/>
        <v>正确</v>
      </c>
    </row>
  </sheetData>
  <sheetProtection algorithmName="SHA-512" hashValue="U7VYQJAls6XyXlI8JKj2wvRdg3oJ4dYysXwlcEOLDcst8KkXlUIk7JtuzAa0VCnBCPbrNxZUHxVtui5lFQmuWg==" saltValue="yCcmwOdh/jJKBsdAzkn6+A==" spinCount="100000" sheet="1" objects="1"/>
  <mergeCells count="2">
    <mergeCell ref="A1:BB1"/>
    <mergeCell ref="A4:E4"/>
  </mergeCells>
  <conditionalFormatting sqref="B40:B43">
    <cfRule type="duplicateValues" dxfId="0" priority="2"/>
  </conditionalFormatting>
  <conditionalFormatting sqref="B66:B164">
    <cfRule type="duplicateValues" dxfId="0" priority="4"/>
  </conditionalFormatting>
  <conditionalFormatting sqref="C66:C164">
    <cfRule type="duplicateValues" dxfId="0" priority="3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85" zoomScaleNormal="85" workbookViewId="0">
      <pane xSplit="6" ySplit="4" topLeftCell="G55" activePane="bottomRight" state="frozen"/>
      <selection/>
      <selection pane="topRight"/>
      <selection pane="bottomLeft"/>
      <selection pane="bottomRight" activeCell="H69" sqref="H69"/>
    </sheetView>
  </sheetViews>
  <sheetFormatPr defaultColWidth="12.7583333333333" defaultRowHeight="16.5"/>
  <cols>
    <col min="1" max="1" width="8.5" style="5" customWidth="1"/>
    <col min="2" max="2" width="16.5" style="6" customWidth="1"/>
    <col min="3" max="3" width="11.5" style="6" customWidth="1"/>
    <col min="4" max="4" width="11.125" style="110" customWidth="1"/>
    <col min="5" max="5" width="9.875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75" style="6" customWidth="1"/>
    <col min="10" max="10" width="11.875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75" style="6" customWidth="1"/>
    <col min="15" max="15" width="8.75833333333333" style="6" customWidth="1"/>
    <col min="16" max="16" width="7.875" style="6" customWidth="1"/>
    <col min="17" max="17" width="8.375" style="6" customWidth="1"/>
    <col min="18" max="18" width="7.875" style="6" customWidth="1"/>
    <col min="19" max="19" width="8.5" style="6" customWidth="1"/>
    <col min="20" max="20" width="36" style="112" customWidth="1"/>
    <col min="21" max="21" width="13.5" style="113" customWidth="1"/>
    <col min="22" max="28" width="10.125" style="6" customWidth="1"/>
    <col min="29" max="29" width="10.125" style="114" customWidth="1"/>
    <col min="30" max="32" width="10" style="6" customWidth="1"/>
    <col min="33" max="33" width="10.125" style="6" customWidth="1"/>
    <col min="34" max="34" width="11.375" style="6" customWidth="1"/>
    <col min="35" max="35" width="14.5" style="6" customWidth="1"/>
    <col min="36" max="36" width="15" style="6" customWidth="1"/>
    <col min="37" max="37" width="10" style="6" customWidth="1"/>
    <col min="38" max="38" width="9.625" style="6" customWidth="1"/>
    <col min="39" max="39" width="8.875" style="6" customWidth="1"/>
    <col min="40" max="40" width="9.5" style="6" customWidth="1"/>
    <col min="41" max="41" width="9.125" style="6" customWidth="1"/>
    <col min="42" max="42" width="12.125" style="6" customWidth="1"/>
    <col min="43" max="43" width="16" style="6" customWidth="1"/>
    <col min="44" max="44" width="20.2583333333333" style="6" customWidth="1"/>
    <col min="45" max="45" width="13.875" style="6" customWidth="1"/>
    <col min="46" max="46" width="14" style="6" customWidth="1"/>
    <col min="47" max="47" width="16.375" style="6" customWidth="1"/>
    <col min="48" max="48" width="10.375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2916666666667" style="6" customWidth="1"/>
    <col min="57" max="62" width="12.7583333333333" style="116" customWidth="1"/>
    <col min="63" max="16382" width="12.7583333333333" style="116" hidden="1" customWidth="1"/>
    <col min="16383" max="16384" width="12.7583333333333" style="116"/>
  </cols>
  <sheetData>
    <row r="1" s="6" customFormat="1" ht="38" customHeight="1" spans="1:56">
      <c r="A1" s="13" t="s">
        <v>373</v>
      </c>
      <c r="B1" s="14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160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18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23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28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 t="shared" ref="V4:BA4" si="0">SUBTOTAL(9,V5:V164)</f>
        <v>62280</v>
      </c>
      <c r="W4" s="163">
        <f t="shared" si="0"/>
        <v>11500</v>
      </c>
      <c r="X4" s="163">
        <f t="shared" si="0"/>
        <v>8200</v>
      </c>
      <c r="Y4" s="163">
        <f t="shared" si="0"/>
        <v>8000</v>
      </c>
      <c r="Z4" s="163">
        <f t="shared" si="0"/>
        <v>7900</v>
      </c>
      <c r="AA4" s="163">
        <f t="shared" si="0"/>
        <v>5550</v>
      </c>
      <c r="AB4" s="163">
        <f t="shared" si="0"/>
        <v>5300</v>
      </c>
      <c r="AC4" s="163">
        <f t="shared" si="0"/>
        <v>0</v>
      </c>
      <c r="AD4" s="163">
        <f t="shared" si="0"/>
        <v>0</v>
      </c>
      <c r="AE4" s="163">
        <f t="shared" si="0"/>
        <v>0</v>
      </c>
      <c r="AF4" s="163">
        <f t="shared" si="0"/>
        <v>0</v>
      </c>
      <c r="AG4" s="163">
        <f t="shared" si="0"/>
        <v>0</v>
      </c>
      <c r="AH4" s="163">
        <f t="shared" si="0"/>
        <v>0</v>
      </c>
      <c r="AI4" s="163">
        <f t="shared" si="0"/>
        <v>300</v>
      </c>
      <c r="AJ4" s="163">
        <f t="shared" si="0"/>
        <v>0</v>
      </c>
      <c r="AK4" s="163">
        <f t="shared" si="0"/>
        <v>0</v>
      </c>
      <c r="AL4" s="163">
        <f t="shared" si="0"/>
        <v>0</v>
      </c>
      <c r="AM4" s="163">
        <f t="shared" si="0"/>
        <v>0</v>
      </c>
      <c r="AN4" s="163">
        <f t="shared" si="0"/>
        <v>600</v>
      </c>
      <c r="AO4" s="163">
        <f t="shared" si="0"/>
        <v>0</v>
      </c>
      <c r="AP4" s="163">
        <f t="shared" si="0"/>
        <v>0</v>
      </c>
      <c r="AQ4" s="163">
        <f t="shared" si="0"/>
        <v>0</v>
      </c>
      <c r="AR4" s="163">
        <f t="shared" si="0"/>
        <v>0</v>
      </c>
      <c r="AS4" s="163">
        <f t="shared" si="0"/>
        <v>0</v>
      </c>
      <c r="AT4" s="163">
        <f t="shared" si="0"/>
        <v>2193.33333333334</v>
      </c>
      <c r="AU4" s="163">
        <f t="shared" si="0"/>
        <v>107436.67</v>
      </c>
      <c r="AV4" s="163">
        <f t="shared" si="0"/>
        <v>2112.2</v>
      </c>
      <c r="AW4" s="163">
        <f t="shared" si="0"/>
        <v>0</v>
      </c>
      <c r="AX4" s="163">
        <f t="shared" si="0"/>
        <v>0</v>
      </c>
      <c r="AY4" s="163">
        <f t="shared" si="0"/>
        <v>0</v>
      </c>
      <c r="AZ4" s="163">
        <f t="shared" si="0"/>
        <v>0</v>
      </c>
      <c r="BA4" s="163">
        <f t="shared" si="0"/>
        <v>105324.47</v>
      </c>
      <c r="BB4" s="163"/>
      <c r="BC4" s="177"/>
      <c r="BD4" s="163"/>
    </row>
    <row r="5" s="6" customFormat="1" ht="31" customHeight="1" spans="1:56">
      <c r="A5" s="186">
        <f t="shared" ref="A5:A68" si="1">ROW()-4</f>
        <v>1</v>
      </c>
      <c r="B5" s="265" t="s">
        <v>374</v>
      </c>
      <c r="C5" s="307" t="s">
        <v>139</v>
      </c>
      <c r="D5" s="267">
        <v>45597</v>
      </c>
      <c r="E5" s="266" t="s">
        <v>74</v>
      </c>
      <c r="F5" s="191">
        <f t="shared" ref="F5:F68" si="2">IF($C$2-D5+1&lt;$E$2,$C$2-D5+1,$E$2)</f>
        <v>30</v>
      </c>
      <c r="G5" s="192" t="s">
        <v>75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64">
        <f t="shared" ref="S5:S68" si="3">P5+Q5-R5</f>
        <v>0</v>
      </c>
      <c r="T5" s="170"/>
      <c r="U5" s="80" t="s">
        <v>370</v>
      </c>
      <c r="V5" s="280">
        <v>1200</v>
      </c>
      <c r="W5" s="281">
        <v>300</v>
      </c>
      <c r="X5" s="281">
        <v>200</v>
      </c>
      <c r="Y5" s="281">
        <v>200</v>
      </c>
      <c r="Z5" s="281">
        <v>200</v>
      </c>
      <c r="AA5" s="281">
        <v>100</v>
      </c>
      <c r="AB5" s="281">
        <v>100</v>
      </c>
      <c r="AC5" s="174">
        <f t="shared" ref="AC5:AC68" si="4">IF(G5="是",30,0)</f>
        <v>0</v>
      </c>
      <c r="AD5" s="93"/>
      <c r="AE5" s="93"/>
      <c r="AF5" s="93"/>
      <c r="AG5" s="93"/>
      <c r="AH5" s="93"/>
      <c r="AI5" s="93"/>
      <c r="AJ5" s="170"/>
      <c r="AK5" s="93"/>
      <c r="AL5" s="93"/>
      <c r="AM5" s="93"/>
      <c r="AN5" s="93"/>
      <c r="AO5" s="93"/>
      <c r="AP5" s="93"/>
      <c r="AQ5" s="93"/>
      <c r="AR5" s="93"/>
      <c r="AS5" s="175">
        <f t="shared" ref="AS5:AS68" si="5">IFERROR(U5/$E$2*2*H5+I5*2,0)</f>
        <v>0</v>
      </c>
      <c r="AT5" s="174">
        <f t="shared" ref="AT5:AT68" si="6">IFERROR(U5/$E$2*(J5+K5*0.2+L5+M5*0.5),0)</f>
        <v>0</v>
      </c>
      <c r="AU5" s="174">
        <f t="shared" ref="AU5:AU68" si="7">ROUND(SUM(V5:AP5)-SUM(AQ5:AT5),2)</f>
        <v>2300</v>
      </c>
      <c r="AV5" s="99">
        <v>537.4</v>
      </c>
      <c r="AW5" s="106"/>
      <c r="AX5" s="106"/>
      <c r="AY5" s="106"/>
      <c r="AZ5" s="106"/>
      <c r="BA5" s="174">
        <f t="shared" ref="BA5:BA68" si="8">ROUND(AU5-SUM(AV5:AZ5),2)</f>
        <v>1762.6</v>
      </c>
      <c r="BB5" s="178"/>
      <c r="BC5" s="170"/>
      <c r="BD5" s="163" t="str">
        <f t="shared" ref="BD5:BD68" si="9">IF(U5-SUM(V5:AB5)=0,"正确","错误")</f>
        <v>正确</v>
      </c>
    </row>
    <row r="6" s="6" customFormat="1" ht="31" customHeight="1" spans="1:56">
      <c r="A6" s="59">
        <f t="shared" si="1"/>
        <v>2</v>
      </c>
      <c r="B6" s="265" t="s">
        <v>375</v>
      </c>
      <c r="C6" s="307" t="s">
        <v>139</v>
      </c>
      <c r="D6" s="267">
        <v>45597</v>
      </c>
      <c r="E6" s="266" t="s">
        <v>74</v>
      </c>
      <c r="F6" s="125">
        <f t="shared" si="2"/>
        <v>30</v>
      </c>
      <c r="G6" s="192" t="s">
        <v>75</v>
      </c>
      <c r="H6" s="126"/>
      <c r="I6" s="126"/>
      <c r="J6" s="126"/>
      <c r="K6" s="126"/>
      <c r="L6" s="126"/>
      <c r="M6" s="126"/>
      <c r="N6" s="126"/>
      <c r="O6" s="208"/>
      <c r="P6" s="126"/>
      <c r="Q6" s="126"/>
      <c r="R6" s="126"/>
      <c r="S6" s="164">
        <f t="shared" si="3"/>
        <v>0</v>
      </c>
      <c r="T6" s="170"/>
      <c r="U6" s="80" t="s">
        <v>376</v>
      </c>
      <c r="V6" s="280">
        <v>1100</v>
      </c>
      <c r="W6" s="281">
        <v>300</v>
      </c>
      <c r="X6" s="281">
        <v>200</v>
      </c>
      <c r="Y6" s="281">
        <v>200</v>
      </c>
      <c r="Z6" s="281">
        <v>200</v>
      </c>
      <c r="AA6" s="281">
        <v>100</v>
      </c>
      <c r="AB6" s="281">
        <v>100</v>
      </c>
      <c r="AC6" s="174">
        <f t="shared" si="4"/>
        <v>0</v>
      </c>
      <c r="AD6" s="93"/>
      <c r="AE6" s="93"/>
      <c r="AF6" s="93"/>
      <c r="AG6" s="93"/>
      <c r="AH6" s="93"/>
      <c r="AI6" s="93"/>
      <c r="AJ6" s="170"/>
      <c r="AK6" s="93"/>
      <c r="AL6" s="93"/>
      <c r="AM6" s="93"/>
      <c r="AN6" s="93"/>
      <c r="AO6" s="93"/>
      <c r="AP6" s="93"/>
      <c r="AQ6" s="93"/>
      <c r="AR6" s="93"/>
      <c r="AS6" s="175">
        <f t="shared" si="5"/>
        <v>0</v>
      </c>
      <c r="AT6" s="174">
        <f t="shared" si="6"/>
        <v>0</v>
      </c>
      <c r="AU6" s="174">
        <f t="shared" si="7"/>
        <v>2200</v>
      </c>
      <c r="AV6" s="99">
        <v>537.4</v>
      </c>
      <c r="AW6" s="106"/>
      <c r="AX6" s="106"/>
      <c r="AY6" s="106"/>
      <c r="AZ6" s="106"/>
      <c r="BA6" s="174">
        <f t="shared" si="8"/>
        <v>1662.6</v>
      </c>
      <c r="BB6" s="178"/>
      <c r="BC6" s="170"/>
      <c r="BD6" s="163" t="str">
        <f t="shared" si="9"/>
        <v>正确</v>
      </c>
    </row>
    <row r="7" s="6" customFormat="1" ht="33" customHeight="1" spans="1:56">
      <c r="A7" s="41">
        <f t="shared" si="1"/>
        <v>3</v>
      </c>
      <c r="B7" s="265" t="s">
        <v>377</v>
      </c>
      <c r="C7" s="307" t="s">
        <v>139</v>
      </c>
      <c r="D7" s="267">
        <v>45597</v>
      </c>
      <c r="E7" s="266" t="s">
        <v>74</v>
      </c>
      <c r="F7" s="125">
        <f t="shared" si="2"/>
        <v>30</v>
      </c>
      <c r="G7" s="192" t="s">
        <v>75</v>
      </c>
      <c r="H7" s="126"/>
      <c r="I7" s="126"/>
      <c r="J7" s="126"/>
      <c r="K7" s="126"/>
      <c r="L7" s="126"/>
      <c r="M7" s="126"/>
      <c r="N7" s="126"/>
      <c r="O7" s="157"/>
      <c r="P7" s="126"/>
      <c r="Q7" s="126"/>
      <c r="R7" s="126"/>
      <c r="S7" s="164">
        <f t="shared" si="3"/>
        <v>0</v>
      </c>
      <c r="T7" s="322"/>
      <c r="U7" s="80" t="s">
        <v>367</v>
      </c>
      <c r="V7" s="280">
        <v>1200</v>
      </c>
      <c r="W7" s="281">
        <v>200</v>
      </c>
      <c r="X7" s="281">
        <v>100</v>
      </c>
      <c r="Y7" s="281">
        <v>100</v>
      </c>
      <c r="Z7" s="281">
        <v>100</v>
      </c>
      <c r="AA7" s="281">
        <v>100</v>
      </c>
      <c r="AB7" s="281">
        <v>100</v>
      </c>
      <c r="AC7" s="174">
        <f t="shared" si="4"/>
        <v>0</v>
      </c>
      <c r="AD7" s="93"/>
      <c r="AE7" s="93"/>
      <c r="AF7" s="93"/>
      <c r="AG7" s="93"/>
      <c r="AH7" s="93"/>
      <c r="AI7" s="93"/>
      <c r="AJ7" s="322"/>
      <c r="AK7" s="93"/>
      <c r="AL7" s="93"/>
      <c r="AM7" s="93"/>
      <c r="AN7" s="93">
        <v>100</v>
      </c>
      <c r="AO7" s="93"/>
      <c r="AP7" s="93"/>
      <c r="AQ7" s="93"/>
      <c r="AR7" s="93"/>
      <c r="AS7" s="175">
        <f t="shared" si="5"/>
        <v>0</v>
      </c>
      <c r="AT7" s="174">
        <f t="shared" si="6"/>
        <v>0</v>
      </c>
      <c r="AU7" s="174">
        <f t="shared" si="7"/>
        <v>2000</v>
      </c>
      <c r="AV7" s="99">
        <v>537.4</v>
      </c>
      <c r="AW7" s="106"/>
      <c r="AX7" s="106"/>
      <c r="AY7" s="106"/>
      <c r="AZ7" s="106"/>
      <c r="BA7" s="174">
        <f t="shared" si="8"/>
        <v>1462.6</v>
      </c>
      <c r="BB7" s="178"/>
      <c r="BC7" s="322" t="s">
        <v>294</v>
      </c>
      <c r="BD7" s="163" t="str">
        <f t="shared" si="9"/>
        <v>正确</v>
      </c>
    </row>
    <row r="8" s="6" customFormat="1" ht="33" customHeight="1" spans="1:56">
      <c r="A8" s="59">
        <f t="shared" si="1"/>
        <v>4</v>
      </c>
      <c r="B8" s="273" t="s">
        <v>378</v>
      </c>
      <c r="C8" s="307" t="s">
        <v>139</v>
      </c>
      <c r="D8" s="267">
        <v>45597</v>
      </c>
      <c r="E8" s="266" t="s">
        <v>74</v>
      </c>
      <c r="F8" s="125">
        <f t="shared" si="2"/>
        <v>30</v>
      </c>
      <c r="G8" s="192" t="s">
        <v>75</v>
      </c>
      <c r="H8" s="126"/>
      <c r="I8" s="126"/>
      <c r="J8" s="126"/>
      <c r="K8" s="126"/>
      <c r="L8" s="126"/>
      <c r="M8" s="126"/>
      <c r="N8" s="126"/>
      <c r="O8" s="158"/>
      <c r="P8" s="126"/>
      <c r="Q8" s="126"/>
      <c r="R8" s="126"/>
      <c r="S8" s="164">
        <f t="shared" si="3"/>
        <v>0</v>
      </c>
      <c r="T8" s="170"/>
      <c r="U8" s="80" t="s">
        <v>376</v>
      </c>
      <c r="V8" s="280">
        <v>1100</v>
      </c>
      <c r="W8" s="281">
        <v>300</v>
      </c>
      <c r="X8" s="281">
        <v>200</v>
      </c>
      <c r="Y8" s="281">
        <v>200</v>
      </c>
      <c r="Z8" s="281">
        <v>200</v>
      </c>
      <c r="AA8" s="281">
        <v>100</v>
      </c>
      <c r="AB8" s="281">
        <v>100</v>
      </c>
      <c r="AC8" s="174">
        <f t="shared" si="4"/>
        <v>0</v>
      </c>
      <c r="AD8" s="93"/>
      <c r="AE8" s="93"/>
      <c r="AF8" s="93"/>
      <c r="AG8" s="93"/>
      <c r="AH8" s="93"/>
      <c r="AI8" s="93"/>
      <c r="AJ8" s="170"/>
      <c r="AK8" s="93"/>
      <c r="AL8" s="93"/>
      <c r="AM8" s="93"/>
      <c r="AN8" s="93"/>
      <c r="AO8" s="93"/>
      <c r="AP8" s="93"/>
      <c r="AQ8" s="93"/>
      <c r="AR8" s="93"/>
      <c r="AS8" s="175">
        <f t="shared" si="5"/>
        <v>0</v>
      </c>
      <c r="AT8" s="174">
        <f t="shared" si="6"/>
        <v>0</v>
      </c>
      <c r="AU8" s="174">
        <f t="shared" si="7"/>
        <v>2200</v>
      </c>
      <c r="AV8" s="99"/>
      <c r="AW8" s="106"/>
      <c r="AX8" s="106"/>
      <c r="AY8" s="106"/>
      <c r="AZ8" s="106"/>
      <c r="BA8" s="174">
        <f t="shared" si="8"/>
        <v>2200</v>
      </c>
      <c r="BB8" s="178"/>
      <c r="BC8" s="170"/>
      <c r="BD8" s="163" t="str">
        <f t="shared" si="9"/>
        <v>正确</v>
      </c>
    </row>
    <row r="9" s="6" customFormat="1" ht="33" customHeight="1" spans="1:56">
      <c r="A9" s="59">
        <f t="shared" si="1"/>
        <v>5</v>
      </c>
      <c r="B9" s="308" t="s">
        <v>379</v>
      </c>
      <c r="C9" s="309" t="s">
        <v>139</v>
      </c>
      <c r="D9" s="310">
        <v>45597</v>
      </c>
      <c r="E9" s="311" t="s">
        <v>74</v>
      </c>
      <c r="F9" s="125">
        <f t="shared" si="2"/>
        <v>30</v>
      </c>
      <c r="G9" s="192" t="s">
        <v>75</v>
      </c>
      <c r="H9" s="126"/>
      <c r="I9" s="126"/>
      <c r="J9" s="126"/>
      <c r="L9" s="126"/>
      <c r="M9" s="126"/>
      <c r="N9" s="126"/>
      <c r="O9" s="158"/>
      <c r="P9" s="126"/>
      <c r="Q9" s="126"/>
      <c r="R9" s="126"/>
      <c r="S9" s="164">
        <f t="shared" si="3"/>
        <v>0</v>
      </c>
      <c r="T9" s="170"/>
      <c r="U9" s="80" t="s">
        <v>370</v>
      </c>
      <c r="V9" s="280">
        <v>1200</v>
      </c>
      <c r="W9" s="281">
        <v>300</v>
      </c>
      <c r="X9" s="281">
        <v>200</v>
      </c>
      <c r="Y9" s="281">
        <v>200</v>
      </c>
      <c r="Z9" s="281">
        <v>200</v>
      </c>
      <c r="AA9" s="281">
        <v>100</v>
      </c>
      <c r="AB9" s="281">
        <v>100</v>
      </c>
      <c r="AC9" s="174">
        <f t="shared" si="4"/>
        <v>0</v>
      </c>
      <c r="AD9" s="93"/>
      <c r="AE9" s="93"/>
      <c r="AF9" s="93"/>
      <c r="AG9" s="93"/>
      <c r="AH9" s="93"/>
      <c r="AI9" s="93"/>
      <c r="AJ9" s="170"/>
      <c r="AK9" s="93"/>
      <c r="AL9" s="93"/>
      <c r="AM9" s="93"/>
      <c r="AN9" s="93"/>
      <c r="AO9" s="93"/>
      <c r="AP9" s="93"/>
      <c r="AQ9" s="93"/>
      <c r="AR9" s="93"/>
      <c r="AS9" s="175">
        <f t="shared" si="5"/>
        <v>0</v>
      </c>
      <c r="AT9" s="174">
        <f t="shared" si="6"/>
        <v>0</v>
      </c>
      <c r="AU9" s="174">
        <f t="shared" si="7"/>
        <v>2300</v>
      </c>
      <c r="AV9" s="99">
        <v>500</v>
      </c>
      <c r="AW9" s="106"/>
      <c r="AX9" s="106"/>
      <c r="AY9" s="106"/>
      <c r="AZ9" s="106"/>
      <c r="BA9" s="174">
        <f t="shared" si="8"/>
        <v>1800</v>
      </c>
      <c r="BB9" s="178"/>
      <c r="BC9" s="170"/>
      <c r="BD9" s="163" t="str">
        <f t="shared" si="9"/>
        <v>正确</v>
      </c>
    </row>
    <row r="10" s="6" customFormat="1" ht="33" customHeight="1" spans="1:56">
      <c r="A10" s="59">
        <f t="shared" si="1"/>
        <v>6</v>
      </c>
      <c r="B10" s="312" t="s">
        <v>380</v>
      </c>
      <c r="C10" s="309" t="s">
        <v>381</v>
      </c>
      <c r="D10" s="310">
        <v>45597</v>
      </c>
      <c r="E10" s="311" t="s">
        <v>74</v>
      </c>
      <c r="F10" s="125">
        <f t="shared" si="2"/>
        <v>30</v>
      </c>
      <c r="G10" s="192" t="s">
        <v>75</v>
      </c>
      <c r="H10" s="126"/>
      <c r="I10" s="126"/>
      <c r="J10" s="126"/>
      <c r="K10" s="126"/>
      <c r="L10" s="126"/>
      <c r="M10" s="126"/>
      <c r="N10" s="126"/>
      <c r="O10" s="156"/>
      <c r="P10" s="126"/>
      <c r="Q10" s="126"/>
      <c r="R10" s="126"/>
      <c r="S10" s="164">
        <f t="shared" si="3"/>
        <v>0</v>
      </c>
      <c r="T10" s="170"/>
      <c r="U10" s="80" t="s">
        <v>382</v>
      </c>
      <c r="V10" s="280">
        <v>1100</v>
      </c>
      <c r="W10" s="281">
        <v>300</v>
      </c>
      <c r="X10" s="281">
        <v>200</v>
      </c>
      <c r="Y10" s="281">
        <v>200</v>
      </c>
      <c r="Z10" s="281">
        <v>200</v>
      </c>
      <c r="AA10" s="281">
        <v>150</v>
      </c>
      <c r="AB10" s="281">
        <v>100</v>
      </c>
      <c r="AC10" s="174">
        <f t="shared" si="4"/>
        <v>0</v>
      </c>
      <c r="AD10" s="93"/>
      <c r="AE10" s="93"/>
      <c r="AF10" s="93"/>
      <c r="AG10" s="93"/>
      <c r="AH10" s="93"/>
      <c r="AI10" s="93">
        <v>300</v>
      </c>
      <c r="AJ10" s="170"/>
      <c r="AK10" s="93"/>
      <c r="AL10" s="93"/>
      <c r="AM10" s="93"/>
      <c r="AN10" s="93"/>
      <c r="AO10" s="93"/>
      <c r="AP10" s="93"/>
      <c r="AQ10" s="93"/>
      <c r="AR10" s="93"/>
      <c r="AS10" s="175">
        <f t="shared" si="5"/>
        <v>0</v>
      </c>
      <c r="AT10" s="174">
        <f t="shared" si="6"/>
        <v>0</v>
      </c>
      <c r="AU10" s="174">
        <f t="shared" si="7"/>
        <v>2550</v>
      </c>
      <c r="AV10" s="99"/>
      <c r="AW10" s="106"/>
      <c r="AX10" s="106"/>
      <c r="AY10" s="106"/>
      <c r="AZ10" s="106"/>
      <c r="BA10" s="174">
        <f t="shared" si="8"/>
        <v>2550</v>
      </c>
      <c r="BB10" s="178"/>
      <c r="BC10" s="170" t="s">
        <v>383</v>
      </c>
      <c r="BD10" s="163" t="str">
        <f t="shared" si="9"/>
        <v>正确</v>
      </c>
    </row>
    <row r="11" s="6" customFormat="1" ht="33" customHeight="1" spans="1:56">
      <c r="A11" s="59">
        <f t="shared" si="1"/>
        <v>7</v>
      </c>
      <c r="B11" s="312" t="s">
        <v>384</v>
      </c>
      <c r="C11" s="307" t="s">
        <v>139</v>
      </c>
      <c r="D11" s="267">
        <v>45597</v>
      </c>
      <c r="E11" s="266" t="s">
        <v>74</v>
      </c>
      <c r="F11" s="125">
        <f t="shared" si="2"/>
        <v>30</v>
      </c>
      <c r="G11" s="192" t="s">
        <v>75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64">
        <f t="shared" si="3"/>
        <v>0</v>
      </c>
      <c r="T11" s="170"/>
      <c r="U11" s="80" t="s">
        <v>385</v>
      </c>
      <c r="V11" s="280">
        <v>1200</v>
      </c>
      <c r="W11" s="281">
        <v>300</v>
      </c>
      <c r="X11" s="281">
        <v>200</v>
      </c>
      <c r="Y11" s="281">
        <v>200</v>
      </c>
      <c r="Z11" s="281">
        <v>200</v>
      </c>
      <c r="AA11" s="281">
        <v>200</v>
      </c>
      <c r="AB11" s="281">
        <v>100</v>
      </c>
      <c r="AC11" s="174">
        <f t="shared" si="4"/>
        <v>0</v>
      </c>
      <c r="AD11" s="93"/>
      <c r="AE11" s="93"/>
      <c r="AF11" s="93"/>
      <c r="AG11" s="93"/>
      <c r="AH11" s="93"/>
      <c r="AI11" s="93"/>
      <c r="AJ11" s="170"/>
      <c r="AK11" s="93"/>
      <c r="AL11" s="93"/>
      <c r="AM11" s="93"/>
      <c r="AN11" s="93"/>
      <c r="AO11" s="93"/>
      <c r="AP11" s="93"/>
      <c r="AQ11" s="93"/>
      <c r="AR11" s="93"/>
      <c r="AS11" s="175">
        <f t="shared" si="5"/>
        <v>0</v>
      </c>
      <c r="AT11" s="174">
        <f t="shared" si="6"/>
        <v>0</v>
      </c>
      <c r="AU11" s="174">
        <f t="shared" si="7"/>
        <v>2400</v>
      </c>
      <c r="AV11" s="99"/>
      <c r="AW11" s="106"/>
      <c r="AX11" s="106"/>
      <c r="AY11" s="106"/>
      <c r="AZ11" s="106"/>
      <c r="BA11" s="174">
        <f t="shared" si="8"/>
        <v>2400</v>
      </c>
      <c r="BB11" s="178"/>
      <c r="BC11" s="170"/>
      <c r="BD11" s="163" t="str">
        <f t="shared" si="9"/>
        <v>正确</v>
      </c>
    </row>
    <row r="12" s="6" customFormat="1" ht="33" customHeight="1" spans="1:56">
      <c r="A12" s="59">
        <f t="shared" si="1"/>
        <v>8</v>
      </c>
      <c r="B12" s="312" t="s">
        <v>386</v>
      </c>
      <c r="C12" s="307" t="s">
        <v>297</v>
      </c>
      <c r="D12" s="267">
        <v>45597</v>
      </c>
      <c r="E12" s="266" t="s">
        <v>74</v>
      </c>
      <c r="F12" s="125">
        <f t="shared" si="2"/>
        <v>30</v>
      </c>
      <c r="G12" s="192" t="s">
        <v>75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64">
        <f t="shared" si="3"/>
        <v>0</v>
      </c>
      <c r="T12" s="170"/>
      <c r="U12" s="80" t="s">
        <v>387</v>
      </c>
      <c r="V12" s="280">
        <v>900</v>
      </c>
      <c r="W12" s="281">
        <v>200</v>
      </c>
      <c r="X12" s="281">
        <v>100</v>
      </c>
      <c r="Y12" s="281">
        <v>100</v>
      </c>
      <c r="Z12" s="281">
        <v>100</v>
      </c>
      <c r="AA12" s="281">
        <v>100</v>
      </c>
      <c r="AB12" s="281">
        <v>100</v>
      </c>
      <c r="AC12" s="174">
        <f t="shared" si="4"/>
        <v>0</v>
      </c>
      <c r="AD12" s="93"/>
      <c r="AE12" s="93"/>
      <c r="AF12" s="93"/>
      <c r="AG12" s="93"/>
      <c r="AH12" s="93"/>
      <c r="AI12" s="93"/>
      <c r="AJ12" s="170"/>
      <c r="AK12" s="93"/>
      <c r="AL12" s="93"/>
      <c r="AM12" s="93"/>
      <c r="AN12" s="93"/>
      <c r="AO12" s="93"/>
      <c r="AP12" s="93"/>
      <c r="AQ12" s="93"/>
      <c r="AR12" s="93"/>
      <c r="AS12" s="175">
        <f t="shared" si="5"/>
        <v>0</v>
      </c>
      <c r="AT12" s="174">
        <f t="shared" si="6"/>
        <v>0</v>
      </c>
      <c r="AU12" s="174">
        <f t="shared" si="7"/>
        <v>1600</v>
      </c>
      <c r="AV12" s="99"/>
      <c r="AW12" s="106"/>
      <c r="AX12" s="106"/>
      <c r="AY12" s="106"/>
      <c r="AZ12" s="106"/>
      <c r="BA12" s="174">
        <f t="shared" si="8"/>
        <v>1600</v>
      </c>
      <c r="BB12" s="178"/>
      <c r="BC12" s="170"/>
      <c r="BD12" s="163" t="str">
        <f t="shared" si="9"/>
        <v>正确</v>
      </c>
    </row>
    <row r="13" s="6" customFormat="1" ht="33" customHeight="1" spans="1:56">
      <c r="A13" s="59">
        <f t="shared" si="1"/>
        <v>9</v>
      </c>
      <c r="B13" s="312" t="s">
        <v>388</v>
      </c>
      <c r="C13" s="309" t="s">
        <v>297</v>
      </c>
      <c r="D13" s="267">
        <v>45597</v>
      </c>
      <c r="E13" s="266" t="s">
        <v>74</v>
      </c>
      <c r="F13" s="125">
        <f t="shared" si="2"/>
        <v>30</v>
      </c>
      <c r="G13" s="192" t="s">
        <v>75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64">
        <f t="shared" si="3"/>
        <v>0</v>
      </c>
      <c r="T13" s="170"/>
      <c r="U13" s="80" t="s">
        <v>387</v>
      </c>
      <c r="V13" s="280">
        <v>900</v>
      </c>
      <c r="W13" s="281">
        <v>200</v>
      </c>
      <c r="X13" s="281">
        <v>100</v>
      </c>
      <c r="Y13" s="281">
        <v>100</v>
      </c>
      <c r="Z13" s="281">
        <v>100</v>
      </c>
      <c r="AA13" s="281">
        <v>100</v>
      </c>
      <c r="AB13" s="281">
        <v>100</v>
      </c>
      <c r="AC13" s="174">
        <f t="shared" si="4"/>
        <v>0</v>
      </c>
      <c r="AD13" s="93"/>
      <c r="AE13" s="93"/>
      <c r="AF13" s="93"/>
      <c r="AG13" s="93"/>
      <c r="AH13" s="93"/>
      <c r="AI13" s="93"/>
      <c r="AJ13" s="170"/>
      <c r="AK13" s="93"/>
      <c r="AL13" s="93"/>
      <c r="AM13" s="93"/>
      <c r="AN13" s="93"/>
      <c r="AO13" s="93"/>
      <c r="AP13" s="93"/>
      <c r="AQ13" s="93"/>
      <c r="AR13" s="93"/>
      <c r="AS13" s="175">
        <f t="shared" si="5"/>
        <v>0</v>
      </c>
      <c r="AT13" s="174">
        <f t="shared" si="6"/>
        <v>0</v>
      </c>
      <c r="AU13" s="174">
        <f t="shared" si="7"/>
        <v>1600</v>
      </c>
      <c r="AV13" s="99"/>
      <c r="AW13" s="106"/>
      <c r="AX13" s="106"/>
      <c r="AY13" s="106"/>
      <c r="AZ13" s="106"/>
      <c r="BA13" s="174">
        <f t="shared" si="8"/>
        <v>1600</v>
      </c>
      <c r="BB13" s="178"/>
      <c r="BC13" s="170"/>
      <c r="BD13" s="163" t="str">
        <f t="shared" si="9"/>
        <v>正确</v>
      </c>
    </row>
    <row r="14" s="6" customFormat="1" ht="33" customHeight="1" spans="1:56">
      <c r="A14" s="59">
        <f t="shared" si="1"/>
        <v>10</v>
      </c>
      <c r="B14" s="312" t="s">
        <v>389</v>
      </c>
      <c r="C14" s="307" t="s">
        <v>297</v>
      </c>
      <c r="D14" s="267">
        <v>45597</v>
      </c>
      <c r="E14" s="266" t="s">
        <v>74</v>
      </c>
      <c r="F14" s="125">
        <f t="shared" si="2"/>
        <v>30</v>
      </c>
      <c r="G14" s="192" t="s">
        <v>75</v>
      </c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64">
        <f t="shared" si="3"/>
        <v>0</v>
      </c>
      <c r="T14" s="170"/>
      <c r="U14" s="80" t="s">
        <v>387</v>
      </c>
      <c r="V14" s="280">
        <v>900</v>
      </c>
      <c r="W14" s="281">
        <v>200</v>
      </c>
      <c r="X14" s="281">
        <v>100</v>
      </c>
      <c r="Y14" s="281">
        <v>100</v>
      </c>
      <c r="Z14" s="281">
        <v>100</v>
      </c>
      <c r="AA14" s="281">
        <v>100</v>
      </c>
      <c r="AB14" s="281">
        <v>100</v>
      </c>
      <c r="AC14" s="174">
        <f t="shared" si="4"/>
        <v>0</v>
      </c>
      <c r="AD14" s="93"/>
      <c r="AE14" s="93"/>
      <c r="AF14" s="93"/>
      <c r="AG14" s="93"/>
      <c r="AH14" s="93"/>
      <c r="AI14" s="93"/>
      <c r="AJ14" s="170"/>
      <c r="AK14" s="93"/>
      <c r="AL14" s="93"/>
      <c r="AM14" s="93"/>
      <c r="AN14" s="93">
        <v>100</v>
      </c>
      <c r="AO14" s="93"/>
      <c r="AP14" s="93"/>
      <c r="AQ14" s="93"/>
      <c r="AR14" s="93"/>
      <c r="AS14" s="175">
        <f t="shared" si="5"/>
        <v>0</v>
      </c>
      <c r="AT14" s="174">
        <f t="shared" si="6"/>
        <v>0</v>
      </c>
      <c r="AU14" s="174">
        <f t="shared" si="7"/>
        <v>1700</v>
      </c>
      <c r="AV14" s="99"/>
      <c r="AW14" s="106"/>
      <c r="AX14" s="106"/>
      <c r="AY14" s="106"/>
      <c r="AZ14" s="106"/>
      <c r="BA14" s="174">
        <f t="shared" si="8"/>
        <v>1700</v>
      </c>
      <c r="BB14" s="178"/>
      <c r="BC14" s="170" t="s">
        <v>294</v>
      </c>
      <c r="BD14" s="163" t="str">
        <f t="shared" si="9"/>
        <v>正确</v>
      </c>
    </row>
    <row r="15" s="6" customFormat="1" ht="33" customHeight="1" spans="1:56">
      <c r="A15" s="59">
        <f t="shared" si="1"/>
        <v>11</v>
      </c>
      <c r="B15" s="312" t="s">
        <v>390</v>
      </c>
      <c r="C15" s="307" t="s">
        <v>297</v>
      </c>
      <c r="D15" s="267">
        <v>45597</v>
      </c>
      <c r="E15" s="266" t="s">
        <v>74</v>
      </c>
      <c r="F15" s="125">
        <f t="shared" si="2"/>
        <v>30</v>
      </c>
      <c r="G15" s="192" t="s">
        <v>75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64">
        <f t="shared" si="3"/>
        <v>0</v>
      </c>
      <c r="T15" s="170"/>
      <c r="U15" s="80" t="s">
        <v>387</v>
      </c>
      <c r="V15" s="280">
        <v>900</v>
      </c>
      <c r="W15" s="281">
        <v>200</v>
      </c>
      <c r="X15" s="281">
        <v>100</v>
      </c>
      <c r="Y15" s="281">
        <v>100</v>
      </c>
      <c r="Z15" s="281">
        <v>100</v>
      </c>
      <c r="AA15" s="281">
        <v>100</v>
      </c>
      <c r="AB15" s="281">
        <v>100</v>
      </c>
      <c r="AC15" s="174">
        <f t="shared" si="4"/>
        <v>0</v>
      </c>
      <c r="AD15" s="93"/>
      <c r="AE15" s="93"/>
      <c r="AF15" s="93"/>
      <c r="AG15" s="93"/>
      <c r="AH15" s="93"/>
      <c r="AI15" s="93"/>
      <c r="AJ15" s="170"/>
      <c r="AK15" s="93"/>
      <c r="AL15" s="93"/>
      <c r="AM15" s="93"/>
      <c r="AN15" s="93"/>
      <c r="AO15" s="93"/>
      <c r="AP15" s="93"/>
      <c r="AQ15" s="93"/>
      <c r="AR15" s="93"/>
      <c r="AS15" s="175">
        <f t="shared" si="5"/>
        <v>0</v>
      </c>
      <c r="AT15" s="174">
        <f t="shared" si="6"/>
        <v>0</v>
      </c>
      <c r="AU15" s="174">
        <f t="shared" si="7"/>
        <v>1600</v>
      </c>
      <c r="AV15" s="99"/>
      <c r="AW15" s="106"/>
      <c r="AX15" s="106"/>
      <c r="AY15" s="106"/>
      <c r="AZ15" s="106"/>
      <c r="BA15" s="174">
        <f t="shared" si="8"/>
        <v>1600</v>
      </c>
      <c r="BB15" s="178"/>
      <c r="BC15" s="170"/>
      <c r="BD15" s="163" t="str">
        <f t="shared" si="9"/>
        <v>正确</v>
      </c>
    </row>
    <row r="16" s="6" customFormat="1" ht="33" customHeight="1" spans="1:56">
      <c r="A16" s="59">
        <f t="shared" si="1"/>
        <v>12</v>
      </c>
      <c r="B16" s="312" t="s">
        <v>391</v>
      </c>
      <c r="C16" s="307" t="s">
        <v>297</v>
      </c>
      <c r="D16" s="267">
        <v>45597</v>
      </c>
      <c r="E16" s="266" t="s">
        <v>74</v>
      </c>
      <c r="F16" s="125">
        <f t="shared" si="2"/>
        <v>30</v>
      </c>
      <c r="G16" s="192" t="s">
        <v>75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64">
        <f t="shared" si="3"/>
        <v>0</v>
      </c>
      <c r="T16" s="170"/>
      <c r="U16" s="80" t="s">
        <v>387</v>
      </c>
      <c r="V16" s="280">
        <v>900</v>
      </c>
      <c r="W16" s="281">
        <v>200</v>
      </c>
      <c r="X16" s="281">
        <v>100</v>
      </c>
      <c r="Y16" s="281">
        <v>100</v>
      </c>
      <c r="Z16" s="281">
        <v>100</v>
      </c>
      <c r="AA16" s="281">
        <v>100</v>
      </c>
      <c r="AB16" s="281">
        <v>100</v>
      </c>
      <c r="AC16" s="174">
        <f t="shared" si="4"/>
        <v>0</v>
      </c>
      <c r="AD16" s="93"/>
      <c r="AE16" s="93"/>
      <c r="AF16" s="93"/>
      <c r="AG16" s="93"/>
      <c r="AH16" s="93"/>
      <c r="AI16" s="93"/>
      <c r="AJ16" s="170"/>
      <c r="AK16" s="93"/>
      <c r="AL16" s="93"/>
      <c r="AM16" s="93"/>
      <c r="AN16" s="93"/>
      <c r="AO16" s="93"/>
      <c r="AP16" s="93"/>
      <c r="AQ16" s="93"/>
      <c r="AR16" s="93"/>
      <c r="AS16" s="175">
        <f t="shared" si="5"/>
        <v>0</v>
      </c>
      <c r="AT16" s="174">
        <f t="shared" si="6"/>
        <v>0</v>
      </c>
      <c r="AU16" s="174">
        <f t="shared" si="7"/>
        <v>1600</v>
      </c>
      <c r="AV16" s="99"/>
      <c r="AW16" s="106"/>
      <c r="AX16" s="106"/>
      <c r="AY16" s="106"/>
      <c r="AZ16" s="106"/>
      <c r="BA16" s="174">
        <f t="shared" si="8"/>
        <v>1600</v>
      </c>
      <c r="BB16" s="178"/>
      <c r="BC16" s="170"/>
      <c r="BD16" s="163" t="str">
        <f t="shared" si="9"/>
        <v>正确</v>
      </c>
    </row>
    <row r="17" s="6" customFormat="1" ht="33" customHeight="1" spans="1:56">
      <c r="A17" s="59">
        <f t="shared" si="1"/>
        <v>13</v>
      </c>
      <c r="B17" s="312" t="s">
        <v>392</v>
      </c>
      <c r="C17" s="307" t="s">
        <v>297</v>
      </c>
      <c r="D17" s="267">
        <v>45597</v>
      </c>
      <c r="E17" s="266" t="s">
        <v>74</v>
      </c>
      <c r="F17" s="125">
        <f t="shared" si="2"/>
        <v>30</v>
      </c>
      <c r="G17" s="192" t="s">
        <v>75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64">
        <f t="shared" si="3"/>
        <v>0</v>
      </c>
      <c r="T17" s="170"/>
      <c r="U17" s="80" t="s">
        <v>387</v>
      </c>
      <c r="V17" s="280">
        <v>900</v>
      </c>
      <c r="W17" s="281">
        <v>200</v>
      </c>
      <c r="X17" s="281">
        <v>100</v>
      </c>
      <c r="Y17" s="281">
        <v>100</v>
      </c>
      <c r="Z17" s="281">
        <v>100</v>
      </c>
      <c r="AA17" s="281">
        <v>100</v>
      </c>
      <c r="AB17" s="281">
        <v>100</v>
      </c>
      <c r="AC17" s="174">
        <f t="shared" si="4"/>
        <v>0</v>
      </c>
      <c r="AD17" s="93"/>
      <c r="AE17" s="93"/>
      <c r="AF17" s="93"/>
      <c r="AG17" s="93"/>
      <c r="AH17" s="93"/>
      <c r="AI17" s="93"/>
      <c r="AJ17" s="170"/>
      <c r="AK17" s="93"/>
      <c r="AL17" s="93"/>
      <c r="AM17" s="93"/>
      <c r="AN17" s="93"/>
      <c r="AO17" s="93"/>
      <c r="AP17" s="93"/>
      <c r="AQ17" s="93"/>
      <c r="AR17" s="93"/>
      <c r="AS17" s="175">
        <f t="shared" si="5"/>
        <v>0</v>
      </c>
      <c r="AT17" s="174">
        <f t="shared" si="6"/>
        <v>0</v>
      </c>
      <c r="AU17" s="174">
        <f t="shared" si="7"/>
        <v>1600</v>
      </c>
      <c r="AV17" s="99"/>
      <c r="AW17" s="106"/>
      <c r="AX17" s="106"/>
      <c r="AY17" s="106"/>
      <c r="AZ17" s="106"/>
      <c r="BA17" s="174">
        <f t="shared" si="8"/>
        <v>1600</v>
      </c>
      <c r="BB17" s="178"/>
      <c r="BC17" s="170"/>
      <c r="BD17" s="163" t="str">
        <f t="shared" si="9"/>
        <v>正确</v>
      </c>
    </row>
    <row r="18" s="6" customFormat="1" ht="33" customHeight="1" spans="1:56">
      <c r="A18" s="59">
        <f t="shared" si="1"/>
        <v>14</v>
      </c>
      <c r="B18" s="312" t="s">
        <v>393</v>
      </c>
      <c r="C18" s="307" t="s">
        <v>297</v>
      </c>
      <c r="D18" s="267">
        <v>45597</v>
      </c>
      <c r="E18" s="266" t="s">
        <v>74</v>
      </c>
      <c r="F18" s="125">
        <f t="shared" si="2"/>
        <v>30</v>
      </c>
      <c r="G18" s="192" t="s">
        <v>75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64">
        <f t="shared" si="3"/>
        <v>0</v>
      </c>
      <c r="T18" s="170"/>
      <c r="U18" s="80" t="s">
        <v>365</v>
      </c>
      <c r="V18" s="280">
        <v>900</v>
      </c>
      <c r="W18" s="281">
        <v>200</v>
      </c>
      <c r="X18" s="281">
        <v>200</v>
      </c>
      <c r="Y18" s="281">
        <v>100</v>
      </c>
      <c r="Z18" s="281">
        <v>100</v>
      </c>
      <c r="AA18" s="281">
        <v>100</v>
      </c>
      <c r="AB18" s="281">
        <v>100</v>
      </c>
      <c r="AC18" s="174">
        <f t="shared" si="4"/>
        <v>0</v>
      </c>
      <c r="AD18" s="93"/>
      <c r="AE18" s="93"/>
      <c r="AF18" s="93"/>
      <c r="AG18" s="93"/>
      <c r="AH18" s="93"/>
      <c r="AI18" s="93"/>
      <c r="AJ18" s="170"/>
      <c r="AK18" s="93"/>
      <c r="AL18" s="93"/>
      <c r="AM18" s="93"/>
      <c r="AN18" s="93"/>
      <c r="AO18" s="93"/>
      <c r="AP18" s="93"/>
      <c r="AQ18" s="93"/>
      <c r="AR18" s="93"/>
      <c r="AS18" s="175">
        <f t="shared" si="5"/>
        <v>0</v>
      </c>
      <c r="AT18" s="174">
        <f t="shared" si="6"/>
        <v>0</v>
      </c>
      <c r="AU18" s="174">
        <f t="shared" si="7"/>
        <v>1700</v>
      </c>
      <c r="AV18" s="99"/>
      <c r="AW18" s="106"/>
      <c r="AX18" s="106"/>
      <c r="AY18" s="106"/>
      <c r="AZ18" s="106"/>
      <c r="BA18" s="174">
        <f t="shared" si="8"/>
        <v>1700</v>
      </c>
      <c r="BB18" s="178"/>
      <c r="BC18" s="170"/>
      <c r="BD18" s="163" t="str">
        <f t="shared" si="9"/>
        <v>正确</v>
      </c>
    </row>
    <row r="19" s="6" customFormat="1" ht="33" customHeight="1" spans="1:56">
      <c r="A19" s="59">
        <f t="shared" si="1"/>
        <v>15</v>
      </c>
      <c r="B19" s="312" t="s">
        <v>394</v>
      </c>
      <c r="C19" s="307" t="s">
        <v>297</v>
      </c>
      <c r="D19" s="267">
        <v>45597</v>
      </c>
      <c r="E19" s="266" t="s">
        <v>74</v>
      </c>
      <c r="F19" s="125">
        <f t="shared" si="2"/>
        <v>30</v>
      </c>
      <c r="G19" s="192" t="s">
        <v>75</v>
      </c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64">
        <f t="shared" si="3"/>
        <v>0</v>
      </c>
      <c r="T19" s="170" t="s">
        <v>395</v>
      </c>
      <c r="U19" s="80" t="s">
        <v>396</v>
      </c>
      <c r="V19" s="280">
        <v>800</v>
      </c>
      <c r="W19" s="281">
        <v>100</v>
      </c>
      <c r="X19" s="281">
        <v>100</v>
      </c>
      <c r="Y19" s="281">
        <v>100</v>
      </c>
      <c r="Z19" s="281">
        <v>100</v>
      </c>
      <c r="AA19" s="281">
        <v>100</v>
      </c>
      <c r="AB19" s="281">
        <v>100</v>
      </c>
      <c r="AC19" s="174">
        <f t="shared" si="4"/>
        <v>0</v>
      </c>
      <c r="AD19" s="93"/>
      <c r="AE19" s="93"/>
      <c r="AF19" s="93"/>
      <c r="AG19" s="93"/>
      <c r="AH19" s="93"/>
      <c r="AI19" s="93"/>
      <c r="AJ19" s="170"/>
      <c r="AK19" s="93"/>
      <c r="AL19" s="93"/>
      <c r="AM19" s="93"/>
      <c r="AN19" s="93"/>
      <c r="AO19" s="93"/>
      <c r="AP19" s="93"/>
      <c r="AQ19" s="93"/>
      <c r="AR19" s="93"/>
      <c r="AS19" s="175">
        <f t="shared" si="5"/>
        <v>0</v>
      </c>
      <c r="AT19" s="174">
        <f t="shared" si="6"/>
        <v>0</v>
      </c>
      <c r="AU19" s="174">
        <f t="shared" si="7"/>
        <v>1400</v>
      </c>
      <c r="AV19" s="99"/>
      <c r="AW19" s="106"/>
      <c r="AX19" s="106"/>
      <c r="AY19" s="106"/>
      <c r="AZ19" s="106"/>
      <c r="BA19" s="174">
        <f t="shared" si="8"/>
        <v>1400</v>
      </c>
      <c r="BB19" s="178"/>
      <c r="BC19" s="170"/>
      <c r="BD19" s="163" t="str">
        <f t="shared" si="9"/>
        <v>正确</v>
      </c>
    </row>
    <row r="20" s="6" customFormat="1" ht="33" customHeight="1" spans="1:56">
      <c r="A20" s="59">
        <f t="shared" si="1"/>
        <v>16</v>
      </c>
      <c r="B20" s="312" t="s">
        <v>397</v>
      </c>
      <c r="C20" s="307" t="s">
        <v>297</v>
      </c>
      <c r="D20" s="267">
        <v>45597</v>
      </c>
      <c r="E20" s="266" t="s">
        <v>74</v>
      </c>
      <c r="F20" s="125">
        <f t="shared" si="2"/>
        <v>30</v>
      </c>
      <c r="G20" s="192" t="s">
        <v>75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64">
        <f t="shared" si="3"/>
        <v>0</v>
      </c>
      <c r="T20" s="170" t="s">
        <v>395</v>
      </c>
      <c r="U20" s="80" t="s">
        <v>396</v>
      </c>
      <c r="V20" s="280">
        <v>800</v>
      </c>
      <c r="W20" s="281">
        <v>100</v>
      </c>
      <c r="X20" s="281">
        <v>100</v>
      </c>
      <c r="Y20" s="281">
        <v>100</v>
      </c>
      <c r="Z20" s="281">
        <v>100</v>
      </c>
      <c r="AA20" s="281">
        <v>100</v>
      </c>
      <c r="AB20" s="281">
        <v>100</v>
      </c>
      <c r="AC20" s="174">
        <f t="shared" si="4"/>
        <v>0</v>
      </c>
      <c r="AD20" s="93"/>
      <c r="AE20" s="93"/>
      <c r="AF20" s="93"/>
      <c r="AG20" s="93"/>
      <c r="AH20" s="93"/>
      <c r="AI20" s="93"/>
      <c r="AJ20" s="170"/>
      <c r="AK20" s="93"/>
      <c r="AL20" s="93"/>
      <c r="AM20" s="93"/>
      <c r="AN20" s="93"/>
      <c r="AO20" s="93"/>
      <c r="AP20" s="93"/>
      <c r="AQ20" s="93"/>
      <c r="AR20" s="93"/>
      <c r="AS20" s="175">
        <f t="shared" si="5"/>
        <v>0</v>
      </c>
      <c r="AT20" s="174">
        <f t="shared" si="6"/>
        <v>0</v>
      </c>
      <c r="AU20" s="174">
        <f t="shared" si="7"/>
        <v>1400</v>
      </c>
      <c r="AV20" s="99"/>
      <c r="AW20" s="106"/>
      <c r="AX20" s="106"/>
      <c r="AY20" s="106"/>
      <c r="AZ20" s="106"/>
      <c r="BA20" s="174">
        <f t="shared" si="8"/>
        <v>1400</v>
      </c>
      <c r="BB20" s="178"/>
      <c r="BC20" s="170"/>
      <c r="BD20" s="163" t="str">
        <f t="shared" si="9"/>
        <v>正确</v>
      </c>
    </row>
    <row r="21" s="6" customFormat="1" ht="33" customHeight="1" spans="1:56">
      <c r="A21" s="59">
        <f t="shared" si="1"/>
        <v>17</v>
      </c>
      <c r="B21" s="312" t="s">
        <v>398</v>
      </c>
      <c r="C21" s="307" t="s">
        <v>297</v>
      </c>
      <c r="D21" s="267">
        <v>45597</v>
      </c>
      <c r="E21" s="266" t="s">
        <v>74</v>
      </c>
      <c r="F21" s="125">
        <f t="shared" si="2"/>
        <v>30</v>
      </c>
      <c r="G21" s="192" t="s">
        <v>75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64">
        <f t="shared" si="3"/>
        <v>0</v>
      </c>
      <c r="T21" s="170" t="s">
        <v>395</v>
      </c>
      <c r="U21" s="80" t="s">
        <v>396</v>
      </c>
      <c r="V21" s="280">
        <v>800</v>
      </c>
      <c r="W21" s="281">
        <v>100</v>
      </c>
      <c r="X21" s="281">
        <v>100</v>
      </c>
      <c r="Y21" s="281">
        <v>100</v>
      </c>
      <c r="Z21" s="281">
        <v>100</v>
      </c>
      <c r="AA21" s="281">
        <v>100</v>
      </c>
      <c r="AB21" s="281">
        <v>100</v>
      </c>
      <c r="AC21" s="174">
        <f t="shared" si="4"/>
        <v>0</v>
      </c>
      <c r="AD21" s="93"/>
      <c r="AE21" s="93"/>
      <c r="AF21" s="93"/>
      <c r="AG21" s="93"/>
      <c r="AH21" s="93"/>
      <c r="AI21" s="93"/>
      <c r="AJ21" s="170"/>
      <c r="AK21" s="93"/>
      <c r="AL21" s="93"/>
      <c r="AM21" s="93"/>
      <c r="AN21" s="93"/>
      <c r="AO21" s="93"/>
      <c r="AP21" s="93"/>
      <c r="AQ21" s="93"/>
      <c r="AR21" s="93"/>
      <c r="AS21" s="175">
        <f t="shared" si="5"/>
        <v>0</v>
      </c>
      <c r="AT21" s="174">
        <f t="shared" si="6"/>
        <v>0</v>
      </c>
      <c r="AU21" s="174">
        <f t="shared" si="7"/>
        <v>1400</v>
      </c>
      <c r="AV21" s="99"/>
      <c r="AW21" s="106"/>
      <c r="AX21" s="106"/>
      <c r="AY21" s="106"/>
      <c r="AZ21" s="106"/>
      <c r="BA21" s="174">
        <f t="shared" si="8"/>
        <v>1400</v>
      </c>
      <c r="BB21" s="178"/>
      <c r="BC21" s="170"/>
      <c r="BD21" s="163" t="str">
        <f t="shared" si="9"/>
        <v>正确</v>
      </c>
    </row>
    <row r="22" s="6" customFormat="1" ht="33" customHeight="1" spans="1:56">
      <c r="A22" s="59">
        <f t="shared" si="1"/>
        <v>18</v>
      </c>
      <c r="B22" s="312" t="s">
        <v>399</v>
      </c>
      <c r="C22" s="307" t="s">
        <v>297</v>
      </c>
      <c r="D22" s="267">
        <v>45597</v>
      </c>
      <c r="E22" s="266" t="s">
        <v>74</v>
      </c>
      <c r="F22" s="125">
        <f t="shared" si="2"/>
        <v>30</v>
      </c>
      <c r="G22" s="192" t="s">
        <v>75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64">
        <f t="shared" si="3"/>
        <v>0</v>
      </c>
      <c r="T22" s="170" t="s">
        <v>395</v>
      </c>
      <c r="U22" s="80" t="s">
        <v>396</v>
      </c>
      <c r="V22" s="280">
        <v>800</v>
      </c>
      <c r="W22" s="281">
        <v>100</v>
      </c>
      <c r="X22" s="281">
        <v>100</v>
      </c>
      <c r="Y22" s="281">
        <v>100</v>
      </c>
      <c r="Z22" s="281">
        <v>100</v>
      </c>
      <c r="AA22" s="281">
        <v>100</v>
      </c>
      <c r="AB22" s="281">
        <v>100</v>
      </c>
      <c r="AC22" s="174">
        <f t="shared" si="4"/>
        <v>0</v>
      </c>
      <c r="AD22" s="93"/>
      <c r="AE22" s="93"/>
      <c r="AF22" s="93"/>
      <c r="AG22" s="93"/>
      <c r="AH22" s="93"/>
      <c r="AI22" s="93"/>
      <c r="AJ22" s="170"/>
      <c r="AK22" s="93"/>
      <c r="AL22" s="93"/>
      <c r="AM22" s="93"/>
      <c r="AN22" s="93"/>
      <c r="AO22" s="93"/>
      <c r="AP22" s="93"/>
      <c r="AQ22" s="93"/>
      <c r="AR22" s="93"/>
      <c r="AS22" s="175">
        <f t="shared" si="5"/>
        <v>0</v>
      </c>
      <c r="AT22" s="174">
        <f t="shared" si="6"/>
        <v>0</v>
      </c>
      <c r="AU22" s="174">
        <f t="shared" si="7"/>
        <v>1400</v>
      </c>
      <c r="AV22" s="99"/>
      <c r="AW22" s="106"/>
      <c r="AX22" s="106"/>
      <c r="AY22" s="106"/>
      <c r="AZ22" s="106"/>
      <c r="BA22" s="174">
        <f t="shared" si="8"/>
        <v>1400</v>
      </c>
      <c r="BB22" s="178"/>
      <c r="BC22" s="170"/>
      <c r="BD22" s="163" t="str">
        <f t="shared" si="9"/>
        <v>正确</v>
      </c>
    </row>
    <row r="23" s="6" customFormat="1" ht="33" customHeight="1" spans="1:56">
      <c r="A23" s="59">
        <f t="shared" si="1"/>
        <v>19</v>
      </c>
      <c r="B23" s="312" t="s">
        <v>400</v>
      </c>
      <c r="C23" s="307" t="s">
        <v>297</v>
      </c>
      <c r="D23" s="267">
        <v>45597</v>
      </c>
      <c r="E23" s="266" t="s">
        <v>74</v>
      </c>
      <c r="F23" s="125">
        <f t="shared" si="2"/>
        <v>30</v>
      </c>
      <c r="G23" s="192" t="s">
        <v>75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64">
        <f t="shared" si="3"/>
        <v>0</v>
      </c>
      <c r="T23" s="170" t="s">
        <v>395</v>
      </c>
      <c r="U23" s="80" t="s">
        <v>396</v>
      </c>
      <c r="V23" s="280">
        <v>800</v>
      </c>
      <c r="W23" s="281">
        <v>100</v>
      </c>
      <c r="X23" s="281">
        <v>100</v>
      </c>
      <c r="Y23" s="281">
        <v>100</v>
      </c>
      <c r="Z23" s="281">
        <v>100</v>
      </c>
      <c r="AA23" s="281">
        <v>100</v>
      </c>
      <c r="AB23" s="281">
        <v>100</v>
      </c>
      <c r="AC23" s="174">
        <f t="shared" si="4"/>
        <v>0</v>
      </c>
      <c r="AD23" s="93"/>
      <c r="AE23" s="93"/>
      <c r="AF23" s="93"/>
      <c r="AG23" s="93"/>
      <c r="AH23" s="93"/>
      <c r="AI23" s="93"/>
      <c r="AJ23" s="170"/>
      <c r="AK23" s="93"/>
      <c r="AL23" s="93"/>
      <c r="AM23" s="93"/>
      <c r="AN23" s="93"/>
      <c r="AO23" s="93"/>
      <c r="AP23" s="93"/>
      <c r="AQ23" s="93"/>
      <c r="AR23" s="93"/>
      <c r="AS23" s="175">
        <f t="shared" si="5"/>
        <v>0</v>
      </c>
      <c r="AT23" s="174">
        <f t="shared" si="6"/>
        <v>0</v>
      </c>
      <c r="AU23" s="174">
        <f t="shared" si="7"/>
        <v>1400</v>
      </c>
      <c r="AV23" s="99"/>
      <c r="AW23" s="106"/>
      <c r="AX23" s="106"/>
      <c r="AY23" s="106"/>
      <c r="AZ23" s="106"/>
      <c r="BA23" s="174">
        <f t="shared" si="8"/>
        <v>1400</v>
      </c>
      <c r="BB23" s="178"/>
      <c r="BC23" s="170"/>
      <c r="BD23" s="163" t="str">
        <f t="shared" si="9"/>
        <v>正确</v>
      </c>
    </row>
    <row r="24" s="6" customFormat="1" ht="33" customHeight="1" spans="1:56">
      <c r="A24" s="59">
        <f t="shared" si="1"/>
        <v>20</v>
      </c>
      <c r="B24" s="312" t="s">
        <v>401</v>
      </c>
      <c r="C24" s="307" t="s">
        <v>297</v>
      </c>
      <c r="D24" s="267">
        <v>45597</v>
      </c>
      <c r="E24" s="266" t="s">
        <v>74</v>
      </c>
      <c r="F24" s="125">
        <f t="shared" si="2"/>
        <v>30</v>
      </c>
      <c r="G24" s="192" t="s">
        <v>75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64">
        <f t="shared" si="3"/>
        <v>0</v>
      </c>
      <c r="T24" s="170" t="s">
        <v>395</v>
      </c>
      <c r="U24" s="80" t="s">
        <v>396</v>
      </c>
      <c r="V24" s="280">
        <v>800</v>
      </c>
      <c r="W24" s="281">
        <v>100</v>
      </c>
      <c r="X24" s="281">
        <v>100</v>
      </c>
      <c r="Y24" s="281">
        <v>100</v>
      </c>
      <c r="Z24" s="281">
        <v>100</v>
      </c>
      <c r="AA24" s="281">
        <v>100</v>
      </c>
      <c r="AB24" s="281">
        <v>100</v>
      </c>
      <c r="AC24" s="174">
        <f t="shared" si="4"/>
        <v>0</v>
      </c>
      <c r="AD24" s="93"/>
      <c r="AE24" s="93"/>
      <c r="AF24" s="93"/>
      <c r="AG24" s="93"/>
      <c r="AH24" s="93"/>
      <c r="AI24" s="93"/>
      <c r="AJ24" s="170"/>
      <c r="AK24" s="93"/>
      <c r="AL24" s="93"/>
      <c r="AM24" s="93"/>
      <c r="AN24" s="93">
        <v>100</v>
      </c>
      <c r="AO24" s="93"/>
      <c r="AP24" s="93"/>
      <c r="AQ24" s="93"/>
      <c r="AR24" s="93"/>
      <c r="AS24" s="175">
        <f t="shared" si="5"/>
        <v>0</v>
      </c>
      <c r="AT24" s="174">
        <f t="shared" si="6"/>
        <v>0</v>
      </c>
      <c r="AU24" s="174">
        <f t="shared" si="7"/>
        <v>1500</v>
      </c>
      <c r="AV24" s="99"/>
      <c r="AW24" s="106"/>
      <c r="AX24" s="106"/>
      <c r="AY24" s="106"/>
      <c r="AZ24" s="106"/>
      <c r="BA24" s="174">
        <f t="shared" si="8"/>
        <v>1500</v>
      </c>
      <c r="BB24" s="178"/>
      <c r="BC24" s="170" t="s">
        <v>294</v>
      </c>
      <c r="BD24" s="163" t="str">
        <f t="shared" si="9"/>
        <v>正确</v>
      </c>
    </row>
    <row r="25" s="6" customFormat="1" ht="33" customHeight="1" spans="1:56">
      <c r="A25" s="59">
        <f t="shared" si="1"/>
        <v>21</v>
      </c>
      <c r="B25" s="312" t="s">
        <v>402</v>
      </c>
      <c r="C25" s="307" t="s">
        <v>297</v>
      </c>
      <c r="D25" s="267">
        <v>45597</v>
      </c>
      <c r="E25" s="266" t="s">
        <v>74</v>
      </c>
      <c r="F25" s="125">
        <f t="shared" si="2"/>
        <v>30</v>
      </c>
      <c r="G25" s="192" t="s">
        <v>75</v>
      </c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64">
        <f t="shared" si="3"/>
        <v>0</v>
      </c>
      <c r="T25" s="170" t="s">
        <v>395</v>
      </c>
      <c r="U25" s="80" t="s">
        <v>396</v>
      </c>
      <c r="V25" s="280">
        <v>800</v>
      </c>
      <c r="W25" s="281">
        <v>100</v>
      </c>
      <c r="X25" s="281">
        <v>100</v>
      </c>
      <c r="Y25" s="281">
        <v>100</v>
      </c>
      <c r="Z25" s="281">
        <v>100</v>
      </c>
      <c r="AA25" s="281">
        <v>100</v>
      </c>
      <c r="AB25" s="281">
        <v>100</v>
      </c>
      <c r="AC25" s="174">
        <f t="shared" si="4"/>
        <v>0</v>
      </c>
      <c r="AD25" s="93"/>
      <c r="AE25" s="93"/>
      <c r="AF25" s="93"/>
      <c r="AG25" s="93"/>
      <c r="AH25" s="93"/>
      <c r="AI25" s="93"/>
      <c r="AJ25" s="170"/>
      <c r="AK25" s="93"/>
      <c r="AL25" s="93"/>
      <c r="AM25" s="93"/>
      <c r="AN25" s="93"/>
      <c r="AO25" s="93"/>
      <c r="AP25" s="93"/>
      <c r="AQ25" s="93"/>
      <c r="AR25" s="93"/>
      <c r="AS25" s="175">
        <f t="shared" si="5"/>
        <v>0</v>
      </c>
      <c r="AT25" s="174">
        <f t="shared" si="6"/>
        <v>0</v>
      </c>
      <c r="AU25" s="174">
        <f t="shared" si="7"/>
        <v>1400</v>
      </c>
      <c r="AV25" s="99"/>
      <c r="AW25" s="106"/>
      <c r="AX25" s="106"/>
      <c r="AY25" s="106"/>
      <c r="AZ25" s="106"/>
      <c r="BA25" s="174">
        <f t="shared" si="8"/>
        <v>1400</v>
      </c>
      <c r="BB25" s="178"/>
      <c r="BC25" s="170"/>
      <c r="BD25" s="163" t="str">
        <f t="shared" si="9"/>
        <v>正确</v>
      </c>
    </row>
    <row r="26" s="6" customFormat="1" ht="33" customHeight="1" spans="1:56">
      <c r="A26" s="59">
        <f t="shared" si="1"/>
        <v>22</v>
      </c>
      <c r="B26" s="313" t="s">
        <v>403</v>
      </c>
      <c r="C26" s="307" t="s">
        <v>297</v>
      </c>
      <c r="D26" s="267">
        <v>45597</v>
      </c>
      <c r="E26" s="266" t="s">
        <v>74</v>
      </c>
      <c r="F26" s="125">
        <f t="shared" si="2"/>
        <v>30</v>
      </c>
      <c r="G26" s="192" t="s">
        <v>75</v>
      </c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64">
        <f t="shared" si="3"/>
        <v>0</v>
      </c>
      <c r="T26" s="170" t="s">
        <v>404</v>
      </c>
      <c r="U26" s="323" t="s">
        <v>405</v>
      </c>
      <c r="V26" s="280">
        <f>1900/30*10+1400/30*20</f>
        <v>1566.66666666667</v>
      </c>
      <c r="W26" s="281">
        <v>0</v>
      </c>
      <c r="X26" s="281">
        <v>0</v>
      </c>
      <c r="Y26" s="281">
        <v>0</v>
      </c>
      <c r="Z26" s="281">
        <v>0</v>
      </c>
      <c r="AA26" s="281">
        <v>0</v>
      </c>
      <c r="AB26" s="281">
        <v>0</v>
      </c>
      <c r="AC26" s="174">
        <f t="shared" si="4"/>
        <v>0</v>
      </c>
      <c r="AD26" s="93"/>
      <c r="AE26" s="93"/>
      <c r="AF26" s="93"/>
      <c r="AG26" s="93"/>
      <c r="AH26" s="93"/>
      <c r="AI26" s="93"/>
      <c r="AJ26" s="170"/>
      <c r="AK26" s="93"/>
      <c r="AL26" s="93"/>
      <c r="AM26" s="93"/>
      <c r="AN26" s="93"/>
      <c r="AO26" s="93"/>
      <c r="AP26" s="93"/>
      <c r="AQ26" s="93"/>
      <c r="AR26" s="93"/>
      <c r="AS26" s="175">
        <f t="shared" si="5"/>
        <v>0</v>
      </c>
      <c r="AT26" s="174">
        <f t="shared" si="6"/>
        <v>0</v>
      </c>
      <c r="AU26" s="174">
        <f t="shared" si="7"/>
        <v>1566.67</v>
      </c>
      <c r="AV26" s="99"/>
      <c r="AW26" s="106"/>
      <c r="AX26" s="106"/>
      <c r="AY26" s="106"/>
      <c r="AZ26" s="106"/>
      <c r="BA26" s="174">
        <f t="shared" si="8"/>
        <v>1566.67</v>
      </c>
      <c r="BB26" s="178"/>
      <c r="BC26" s="170" t="s">
        <v>404</v>
      </c>
      <c r="BD26" s="163" t="e">
        <f t="shared" si="9"/>
        <v>#VALUE!</v>
      </c>
    </row>
    <row r="27" s="6" customFormat="1" ht="33" customHeight="1" spans="1:56">
      <c r="A27" s="59">
        <f t="shared" si="1"/>
        <v>23</v>
      </c>
      <c r="B27" s="312" t="s">
        <v>406</v>
      </c>
      <c r="C27" s="307" t="s">
        <v>297</v>
      </c>
      <c r="D27" s="267">
        <v>45597</v>
      </c>
      <c r="E27" s="266" t="s">
        <v>74</v>
      </c>
      <c r="F27" s="125">
        <f t="shared" si="2"/>
        <v>30</v>
      </c>
      <c r="G27" s="192" t="s">
        <v>75</v>
      </c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64">
        <f t="shared" si="3"/>
        <v>0</v>
      </c>
      <c r="T27" s="170" t="s">
        <v>395</v>
      </c>
      <c r="U27" s="80" t="s">
        <v>396</v>
      </c>
      <c r="V27" s="280">
        <v>800</v>
      </c>
      <c r="W27" s="281">
        <v>100</v>
      </c>
      <c r="X27" s="281">
        <v>100</v>
      </c>
      <c r="Y27" s="281">
        <v>100</v>
      </c>
      <c r="Z27" s="281">
        <v>100</v>
      </c>
      <c r="AA27" s="281">
        <v>100</v>
      </c>
      <c r="AB27" s="281">
        <v>100</v>
      </c>
      <c r="AC27" s="174">
        <f t="shared" si="4"/>
        <v>0</v>
      </c>
      <c r="AD27" s="93"/>
      <c r="AE27" s="93"/>
      <c r="AF27" s="93"/>
      <c r="AG27" s="93"/>
      <c r="AH27" s="93"/>
      <c r="AI27" s="93"/>
      <c r="AJ27" s="170"/>
      <c r="AK27" s="93"/>
      <c r="AL27" s="93"/>
      <c r="AM27" s="93"/>
      <c r="AN27" s="93"/>
      <c r="AO27" s="93"/>
      <c r="AP27" s="93"/>
      <c r="AQ27" s="93"/>
      <c r="AR27" s="93"/>
      <c r="AS27" s="175">
        <f t="shared" si="5"/>
        <v>0</v>
      </c>
      <c r="AT27" s="174">
        <f t="shared" si="6"/>
        <v>0</v>
      </c>
      <c r="AU27" s="174">
        <f t="shared" si="7"/>
        <v>1400</v>
      </c>
      <c r="AV27" s="99"/>
      <c r="AW27" s="106"/>
      <c r="AX27" s="106"/>
      <c r="AY27" s="106"/>
      <c r="AZ27" s="106"/>
      <c r="BA27" s="174">
        <f t="shared" si="8"/>
        <v>1400</v>
      </c>
      <c r="BB27" s="178"/>
      <c r="BC27" s="170"/>
      <c r="BD27" s="163" t="str">
        <f t="shared" si="9"/>
        <v>正确</v>
      </c>
    </row>
    <row r="28" s="6" customFormat="1" ht="33" customHeight="1" spans="1:56">
      <c r="A28" s="59">
        <f t="shared" si="1"/>
        <v>24</v>
      </c>
      <c r="B28" s="271" t="s">
        <v>407</v>
      </c>
      <c r="C28" s="307" t="s">
        <v>139</v>
      </c>
      <c r="D28" s="267">
        <v>45601</v>
      </c>
      <c r="E28" s="266" t="s">
        <v>74</v>
      </c>
      <c r="F28" s="125">
        <f t="shared" si="2"/>
        <v>30</v>
      </c>
      <c r="G28" s="192" t="s">
        <v>75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64">
        <f t="shared" si="3"/>
        <v>0</v>
      </c>
      <c r="T28" s="170"/>
      <c r="U28" s="80" t="s">
        <v>370</v>
      </c>
      <c r="V28" s="280">
        <v>1200</v>
      </c>
      <c r="W28" s="281">
        <v>300</v>
      </c>
      <c r="X28" s="281">
        <v>200</v>
      </c>
      <c r="Y28" s="281">
        <v>200</v>
      </c>
      <c r="Z28" s="281">
        <v>200</v>
      </c>
      <c r="AA28" s="281">
        <v>100</v>
      </c>
      <c r="AB28" s="281">
        <v>100</v>
      </c>
      <c r="AC28" s="174">
        <f t="shared" si="4"/>
        <v>0</v>
      </c>
      <c r="AD28" s="93"/>
      <c r="AE28" s="93"/>
      <c r="AF28" s="93"/>
      <c r="AG28" s="93"/>
      <c r="AH28" s="93"/>
      <c r="AI28" s="93"/>
      <c r="AJ28" s="170"/>
      <c r="AK28" s="93"/>
      <c r="AL28" s="93"/>
      <c r="AM28" s="93"/>
      <c r="AN28" s="93"/>
      <c r="AO28" s="93"/>
      <c r="AP28" s="93"/>
      <c r="AQ28" s="93"/>
      <c r="AR28" s="93"/>
      <c r="AS28" s="175">
        <f t="shared" si="5"/>
        <v>0</v>
      </c>
      <c r="AT28" s="174">
        <f t="shared" si="6"/>
        <v>0</v>
      </c>
      <c r="AU28" s="174">
        <f t="shared" si="7"/>
        <v>2300</v>
      </c>
      <c r="AV28" s="99"/>
      <c r="AW28" s="106"/>
      <c r="AX28" s="106"/>
      <c r="AY28" s="106"/>
      <c r="AZ28" s="106"/>
      <c r="BA28" s="174">
        <f t="shared" si="8"/>
        <v>2300</v>
      </c>
      <c r="BB28" s="178"/>
      <c r="BC28" s="170"/>
      <c r="BD28" s="163" t="str">
        <f t="shared" si="9"/>
        <v>正确</v>
      </c>
    </row>
    <row r="29" s="6" customFormat="1" ht="33" customHeight="1" spans="1:56">
      <c r="A29" s="59">
        <f t="shared" si="1"/>
        <v>25</v>
      </c>
      <c r="B29" s="271" t="s">
        <v>408</v>
      </c>
      <c r="C29" s="307" t="s">
        <v>139</v>
      </c>
      <c r="D29" s="267">
        <v>45613</v>
      </c>
      <c r="E29" s="266" t="s">
        <v>74</v>
      </c>
      <c r="F29" s="125">
        <f t="shared" si="2"/>
        <v>30</v>
      </c>
      <c r="G29" s="192" t="s">
        <v>75</v>
      </c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64">
        <f t="shared" si="3"/>
        <v>0</v>
      </c>
      <c r="T29" s="170"/>
      <c r="U29" s="80" t="s">
        <v>376</v>
      </c>
      <c r="V29" s="280">
        <v>1100</v>
      </c>
      <c r="W29" s="281">
        <v>300</v>
      </c>
      <c r="X29" s="281">
        <v>200</v>
      </c>
      <c r="Y29" s="281">
        <v>200</v>
      </c>
      <c r="Z29" s="281">
        <v>200</v>
      </c>
      <c r="AA29" s="281">
        <v>100</v>
      </c>
      <c r="AB29" s="281">
        <v>100</v>
      </c>
      <c r="AC29" s="174">
        <f t="shared" si="4"/>
        <v>0</v>
      </c>
      <c r="AD29" s="93"/>
      <c r="AE29" s="93"/>
      <c r="AF29" s="93"/>
      <c r="AG29" s="93"/>
      <c r="AH29" s="93"/>
      <c r="AI29" s="93"/>
      <c r="AJ29" s="170"/>
      <c r="AK29" s="93"/>
      <c r="AL29" s="93"/>
      <c r="AM29" s="93"/>
      <c r="AN29" s="93"/>
      <c r="AO29" s="93"/>
      <c r="AP29" s="93"/>
      <c r="AQ29" s="93"/>
      <c r="AR29" s="93"/>
      <c r="AS29" s="175">
        <f t="shared" si="5"/>
        <v>0</v>
      </c>
      <c r="AT29" s="174">
        <f t="shared" si="6"/>
        <v>0</v>
      </c>
      <c r="AU29" s="174">
        <f t="shared" si="7"/>
        <v>2200</v>
      </c>
      <c r="AV29" s="99"/>
      <c r="AW29" s="106"/>
      <c r="AX29" s="106"/>
      <c r="AY29" s="106"/>
      <c r="AZ29" s="106"/>
      <c r="BA29" s="174">
        <f t="shared" si="8"/>
        <v>2200</v>
      </c>
      <c r="BB29" s="178"/>
      <c r="BC29" s="170"/>
      <c r="BD29" s="163" t="str">
        <f t="shared" si="9"/>
        <v>正确</v>
      </c>
    </row>
    <row r="30" s="6" customFormat="1" ht="33" customHeight="1" spans="1:56">
      <c r="A30" s="59">
        <f t="shared" si="1"/>
        <v>26</v>
      </c>
      <c r="B30" s="314" t="s">
        <v>409</v>
      </c>
      <c r="C30" s="307" t="s">
        <v>139</v>
      </c>
      <c r="D30" s="267">
        <v>45619</v>
      </c>
      <c r="E30" s="266" t="s">
        <v>74</v>
      </c>
      <c r="F30" s="125">
        <f t="shared" si="2"/>
        <v>30</v>
      </c>
      <c r="G30" s="192" t="s">
        <v>75</v>
      </c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64">
        <f t="shared" si="3"/>
        <v>0</v>
      </c>
      <c r="T30" s="170"/>
      <c r="U30" s="80" t="s">
        <v>370</v>
      </c>
      <c r="V30" s="280">
        <v>1200</v>
      </c>
      <c r="W30" s="281">
        <v>300</v>
      </c>
      <c r="X30" s="281">
        <v>200</v>
      </c>
      <c r="Y30" s="281">
        <v>200</v>
      </c>
      <c r="Z30" s="281">
        <v>200</v>
      </c>
      <c r="AA30" s="281">
        <v>100</v>
      </c>
      <c r="AB30" s="281">
        <v>100</v>
      </c>
      <c r="AC30" s="174">
        <f t="shared" si="4"/>
        <v>0</v>
      </c>
      <c r="AD30" s="93"/>
      <c r="AE30" s="93"/>
      <c r="AF30" s="93"/>
      <c r="AG30" s="93"/>
      <c r="AH30" s="93"/>
      <c r="AI30" s="93"/>
      <c r="AJ30" s="170"/>
      <c r="AK30" s="93"/>
      <c r="AL30" s="93"/>
      <c r="AM30" s="93"/>
      <c r="AN30" s="93"/>
      <c r="AO30" s="93"/>
      <c r="AP30" s="93"/>
      <c r="AQ30" s="93"/>
      <c r="AR30" s="93"/>
      <c r="AS30" s="175">
        <f t="shared" si="5"/>
        <v>0</v>
      </c>
      <c r="AT30" s="174">
        <f t="shared" si="6"/>
        <v>0</v>
      </c>
      <c r="AU30" s="174">
        <f t="shared" si="7"/>
        <v>2300</v>
      </c>
      <c r="AV30" s="99"/>
      <c r="AW30" s="106"/>
      <c r="AX30" s="106"/>
      <c r="AY30" s="106"/>
      <c r="AZ30" s="106"/>
      <c r="BA30" s="174">
        <f t="shared" si="8"/>
        <v>2300</v>
      </c>
      <c r="BB30" s="178"/>
      <c r="BC30" s="170"/>
      <c r="BD30" s="163" t="str">
        <f t="shared" si="9"/>
        <v>正确</v>
      </c>
    </row>
    <row r="31" s="6" customFormat="1" ht="33" customHeight="1" spans="1:56">
      <c r="A31" s="59">
        <f t="shared" si="1"/>
        <v>27</v>
      </c>
      <c r="B31" s="314" t="s">
        <v>410</v>
      </c>
      <c r="C31" s="307" t="s">
        <v>139</v>
      </c>
      <c r="D31" s="267">
        <v>45614</v>
      </c>
      <c r="E31" s="266" t="s">
        <v>74</v>
      </c>
      <c r="F31" s="125">
        <f t="shared" si="2"/>
        <v>30</v>
      </c>
      <c r="G31" s="192" t="s">
        <v>75</v>
      </c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64">
        <f t="shared" si="3"/>
        <v>0</v>
      </c>
      <c r="T31" s="170"/>
      <c r="U31" s="80" t="s">
        <v>370</v>
      </c>
      <c r="V31" s="280">
        <v>1200</v>
      </c>
      <c r="W31" s="281">
        <v>300</v>
      </c>
      <c r="X31" s="281">
        <v>200</v>
      </c>
      <c r="Y31" s="281">
        <v>200</v>
      </c>
      <c r="Z31" s="281">
        <v>200</v>
      </c>
      <c r="AA31" s="281">
        <v>100</v>
      </c>
      <c r="AB31" s="281">
        <v>100</v>
      </c>
      <c r="AC31" s="174">
        <f t="shared" si="4"/>
        <v>0</v>
      </c>
      <c r="AD31" s="93"/>
      <c r="AE31" s="93"/>
      <c r="AF31" s="93"/>
      <c r="AG31" s="93"/>
      <c r="AH31" s="93"/>
      <c r="AI31" s="93"/>
      <c r="AJ31" s="170"/>
      <c r="AK31" s="93"/>
      <c r="AL31" s="93"/>
      <c r="AM31" s="93"/>
      <c r="AN31" s="93"/>
      <c r="AO31" s="93"/>
      <c r="AP31" s="93"/>
      <c r="AQ31" s="93"/>
      <c r="AR31" s="93"/>
      <c r="AS31" s="175">
        <f t="shared" si="5"/>
        <v>0</v>
      </c>
      <c r="AT31" s="174">
        <f t="shared" si="6"/>
        <v>0</v>
      </c>
      <c r="AU31" s="174">
        <f t="shared" si="7"/>
        <v>2300</v>
      </c>
      <c r="AV31" s="99"/>
      <c r="AW31" s="106"/>
      <c r="AX31" s="106"/>
      <c r="AY31" s="106"/>
      <c r="AZ31" s="106"/>
      <c r="BA31" s="174">
        <f t="shared" si="8"/>
        <v>2300</v>
      </c>
      <c r="BB31" s="178"/>
      <c r="BC31" s="170"/>
      <c r="BD31" s="163" t="str">
        <f t="shared" si="9"/>
        <v>正确</v>
      </c>
    </row>
    <row r="32" s="6" customFormat="1" ht="33" customHeight="1" spans="1:56">
      <c r="A32" s="59">
        <f t="shared" si="1"/>
        <v>28</v>
      </c>
      <c r="B32" s="315" t="s">
        <v>411</v>
      </c>
      <c r="C32" s="307" t="s">
        <v>139</v>
      </c>
      <c r="D32" s="267">
        <v>45612</v>
      </c>
      <c r="E32" s="316" t="s">
        <v>74</v>
      </c>
      <c r="F32" s="125">
        <f t="shared" si="2"/>
        <v>30</v>
      </c>
      <c r="G32" s="192" t="s">
        <v>75</v>
      </c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64">
        <f t="shared" si="3"/>
        <v>0</v>
      </c>
      <c r="T32" s="170"/>
      <c r="U32" s="80" t="s">
        <v>370</v>
      </c>
      <c r="V32" s="280">
        <v>1200</v>
      </c>
      <c r="W32" s="281">
        <v>300</v>
      </c>
      <c r="X32" s="281">
        <v>200</v>
      </c>
      <c r="Y32" s="281">
        <v>200</v>
      </c>
      <c r="Z32" s="281">
        <v>200</v>
      </c>
      <c r="AA32" s="281">
        <v>100</v>
      </c>
      <c r="AB32" s="281">
        <v>100</v>
      </c>
      <c r="AC32" s="174">
        <f t="shared" si="4"/>
        <v>0</v>
      </c>
      <c r="AD32" s="93"/>
      <c r="AE32" s="93"/>
      <c r="AF32" s="93"/>
      <c r="AG32" s="93"/>
      <c r="AH32" s="93"/>
      <c r="AI32" s="93"/>
      <c r="AJ32" s="170"/>
      <c r="AK32" s="93"/>
      <c r="AL32" s="93"/>
      <c r="AM32" s="93"/>
      <c r="AN32" s="93"/>
      <c r="AO32" s="93"/>
      <c r="AP32" s="93"/>
      <c r="AQ32" s="93"/>
      <c r="AR32" s="93"/>
      <c r="AS32" s="175">
        <f t="shared" si="5"/>
        <v>0</v>
      </c>
      <c r="AT32" s="174">
        <f t="shared" si="6"/>
        <v>0</v>
      </c>
      <c r="AU32" s="174">
        <f t="shared" si="7"/>
        <v>2300</v>
      </c>
      <c r="AV32" s="99"/>
      <c r="AW32" s="106"/>
      <c r="AX32" s="106"/>
      <c r="AY32" s="106"/>
      <c r="AZ32" s="106"/>
      <c r="BA32" s="174">
        <f t="shared" si="8"/>
        <v>2300</v>
      </c>
      <c r="BB32" s="178"/>
      <c r="BC32" s="170"/>
      <c r="BD32" s="163" t="str">
        <f t="shared" si="9"/>
        <v>正确</v>
      </c>
    </row>
    <row r="33" s="6" customFormat="1" ht="33" customHeight="1" spans="1:56">
      <c r="A33" s="59">
        <f t="shared" si="1"/>
        <v>29</v>
      </c>
      <c r="B33" s="271" t="s">
        <v>412</v>
      </c>
      <c r="C33" s="307" t="s">
        <v>297</v>
      </c>
      <c r="D33" s="267">
        <v>45627</v>
      </c>
      <c r="E33" s="266" t="s">
        <v>413</v>
      </c>
      <c r="F33" s="125">
        <f t="shared" si="2"/>
        <v>30</v>
      </c>
      <c r="G33" s="192" t="s">
        <v>75</v>
      </c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64">
        <f t="shared" si="3"/>
        <v>0</v>
      </c>
      <c r="T33" s="170"/>
      <c r="U33" s="80" t="s">
        <v>387</v>
      </c>
      <c r="V33" s="280">
        <v>900</v>
      </c>
      <c r="W33" s="281">
        <v>200</v>
      </c>
      <c r="X33" s="281">
        <v>100</v>
      </c>
      <c r="Y33" s="281">
        <v>100</v>
      </c>
      <c r="Z33" s="281">
        <v>100</v>
      </c>
      <c r="AA33" s="281">
        <v>100</v>
      </c>
      <c r="AB33" s="281">
        <v>100</v>
      </c>
      <c r="AC33" s="174">
        <f t="shared" si="4"/>
        <v>0</v>
      </c>
      <c r="AD33" s="93"/>
      <c r="AE33" s="93"/>
      <c r="AF33" s="93"/>
      <c r="AG33" s="93"/>
      <c r="AH33" s="93"/>
      <c r="AI33" s="93"/>
      <c r="AJ33" s="170"/>
      <c r="AK33" s="93"/>
      <c r="AL33" s="93"/>
      <c r="AM33" s="93"/>
      <c r="AN33" s="93"/>
      <c r="AO33" s="93"/>
      <c r="AP33" s="93"/>
      <c r="AQ33" s="93"/>
      <c r="AR33" s="93"/>
      <c r="AS33" s="175">
        <f t="shared" si="5"/>
        <v>0</v>
      </c>
      <c r="AT33" s="174">
        <f t="shared" si="6"/>
        <v>0</v>
      </c>
      <c r="AU33" s="174">
        <f t="shared" si="7"/>
        <v>1600</v>
      </c>
      <c r="AV33" s="99"/>
      <c r="AW33" s="106"/>
      <c r="AX33" s="106"/>
      <c r="AY33" s="106"/>
      <c r="AZ33" s="106"/>
      <c r="BA33" s="174">
        <f t="shared" si="8"/>
        <v>1600</v>
      </c>
      <c r="BB33" s="178"/>
      <c r="BC33" s="170"/>
      <c r="BD33" s="163" t="str">
        <f t="shared" si="9"/>
        <v>正确</v>
      </c>
    </row>
    <row r="34" s="6" customFormat="1" ht="33" customHeight="1" spans="1:56">
      <c r="A34" s="59">
        <f t="shared" si="1"/>
        <v>30</v>
      </c>
      <c r="B34" s="271" t="s">
        <v>414</v>
      </c>
      <c r="C34" s="307" t="s">
        <v>139</v>
      </c>
      <c r="D34" s="267">
        <v>45636</v>
      </c>
      <c r="E34" s="266" t="s">
        <v>74</v>
      </c>
      <c r="F34" s="125">
        <f t="shared" si="2"/>
        <v>30</v>
      </c>
      <c r="G34" s="192" t="s">
        <v>75</v>
      </c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64">
        <f t="shared" si="3"/>
        <v>0</v>
      </c>
      <c r="T34" s="170"/>
      <c r="U34" s="80" t="s">
        <v>370</v>
      </c>
      <c r="V34" s="280">
        <v>1200</v>
      </c>
      <c r="W34" s="281">
        <v>300</v>
      </c>
      <c r="X34" s="281">
        <v>200</v>
      </c>
      <c r="Y34" s="281">
        <v>200</v>
      </c>
      <c r="Z34" s="281">
        <v>200</v>
      </c>
      <c r="AA34" s="281">
        <v>100</v>
      </c>
      <c r="AB34" s="281">
        <v>100</v>
      </c>
      <c r="AC34" s="174">
        <f t="shared" si="4"/>
        <v>0</v>
      </c>
      <c r="AD34" s="93"/>
      <c r="AE34" s="93"/>
      <c r="AF34" s="93"/>
      <c r="AG34" s="93"/>
      <c r="AH34" s="93"/>
      <c r="AI34" s="93"/>
      <c r="AJ34" s="170"/>
      <c r="AK34" s="93"/>
      <c r="AL34" s="93"/>
      <c r="AM34" s="93"/>
      <c r="AN34" s="93"/>
      <c r="AO34" s="93"/>
      <c r="AP34" s="93"/>
      <c r="AQ34" s="93"/>
      <c r="AR34" s="93"/>
      <c r="AS34" s="175">
        <f t="shared" si="5"/>
        <v>0</v>
      </c>
      <c r="AT34" s="174">
        <f t="shared" si="6"/>
        <v>0</v>
      </c>
      <c r="AU34" s="174">
        <f t="shared" si="7"/>
        <v>2300</v>
      </c>
      <c r="AV34" s="99"/>
      <c r="AW34" s="106"/>
      <c r="AX34" s="106"/>
      <c r="AY34" s="106"/>
      <c r="AZ34" s="106"/>
      <c r="BA34" s="174">
        <f t="shared" si="8"/>
        <v>2300</v>
      </c>
      <c r="BB34" s="178"/>
      <c r="BC34" s="170"/>
      <c r="BD34" s="163" t="str">
        <f t="shared" si="9"/>
        <v>正确</v>
      </c>
    </row>
    <row r="35" s="6" customFormat="1" ht="33" customHeight="1" spans="1:56">
      <c r="A35" s="59">
        <f t="shared" si="1"/>
        <v>31</v>
      </c>
      <c r="B35" s="271" t="s">
        <v>415</v>
      </c>
      <c r="C35" s="307" t="s">
        <v>297</v>
      </c>
      <c r="D35" s="267">
        <v>45658</v>
      </c>
      <c r="E35" s="266" t="s">
        <v>74</v>
      </c>
      <c r="F35" s="125">
        <f t="shared" si="2"/>
        <v>30</v>
      </c>
      <c r="G35" s="192" t="s">
        <v>75</v>
      </c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64">
        <f t="shared" si="3"/>
        <v>0</v>
      </c>
      <c r="T35" s="170" t="s">
        <v>395</v>
      </c>
      <c r="U35" s="80" t="s">
        <v>396</v>
      </c>
      <c r="V35" s="280">
        <v>800</v>
      </c>
      <c r="W35" s="281">
        <v>100</v>
      </c>
      <c r="X35" s="281">
        <v>100</v>
      </c>
      <c r="Y35" s="281">
        <v>100</v>
      </c>
      <c r="Z35" s="281">
        <v>100</v>
      </c>
      <c r="AA35" s="281">
        <v>100</v>
      </c>
      <c r="AB35" s="281">
        <v>100</v>
      </c>
      <c r="AC35" s="174">
        <f t="shared" si="4"/>
        <v>0</v>
      </c>
      <c r="AD35" s="93"/>
      <c r="AE35" s="93"/>
      <c r="AF35" s="93"/>
      <c r="AG35" s="93"/>
      <c r="AH35" s="93"/>
      <c r="AI35" s="93"/>
      <c r="AJ35" s="170"/>
      <c r="AK35" s="93"/>
      <c r="AL35" s="93"/>
      <c r="AM35" s="93"/>
      <c r="AN35" s="93"/>
      <c r="AO35" s="93"/>
      <c r="AP35" s="93"/>
      <c r="AQ35" s="93"/>
      <c r="AR35" s="93"/>
      <c r="AS35" s="175">
        <f t="shared" si="5"/>
        <v>0</v>
      </c>
      <c r="AT35" s="174">
        <f t="shared" si="6"/>
        <v>0</v>
      </c>
      <c r="AU35" s="174">
        <f t="shared" si="7"/>
        <v>1400</v>
      </c>
      <c r="AV35" s="99"/>
      <c r="AW35" s="106"/>
      <c r="AX35" s="106"/>
      <c r="AY35" s="106"/>
      <c r="AZ35" s="106"/>
      <c r="BA35" s="174">
        <f t="shared" si="8"/>
        <v>1400</v>
      </c>
      <c r="BB35" s="178"/>
      <c r="BC35" s="170"/>
      <c r="BD35" s="163" t="str">
        <f t="shared" si="9"/>
        <v>正确</v>
      </c>
    </row>
    <row r="36" s="6" customFormat="1" ht="33" customHeight="1" spans="1:56">
      <c r="A36" s="59">
        <f t="shared" si="1"/>
        <v>32</v>
      </c>
      <c r="B36" s="271" t="s">
        <v>416</v>
      </c>
      <c r="C36" s="307" t="s">
        <v>139</v>
      </c>
      <c r="D36" s="267">
        <v>45698</v>
      </c>
      <c r="E36" s="266" t="s">
        <v>74</v>
      </c>
      <c r="F36" s="125">
        <f t="shared" si="2"/>
        <v>30</v>
      </c>
      <c r="G36" s="192" t="s">
        <v>75</v>
      </c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64">
        <f t="shared" si="3"/>
        <v>0</v>
      </c>
      <c r="T36" s="170"/>
      <c r="U36" s="80" t="s">
        <v>417</v>
      </c>
      <c r="V36" s="280">
        <v>1200</v>
      </c>
      <c r="W36" s="281">
        <v>300</v>
      </c>
      <c r="X36" s="281">
        <v>300</v>
      </c>
      <c r="Y36" s="281">
        <v>200</v>
      </c>
      <c r="Z36" s="281">
        <v>200</v>
      </c>
      <c r="AA36" s="281">
        <v>200</v>
      </c>
      <c r="AB36" s="281">
        <v>100</v>
      </c>
      <c r="AC36" s="174">
        <f t="shared" si="4"/>
        <v>0</v>
      </c>
      <c r="AD36" s="93"/>
      <c r="AE36" s="93"/>
      <c r="AF36" s="93"/>
      <c r="AG36" s="93"/>
      <c r="AH36" s="93"/>
      <c r="AI36" s="93"/>
      <c r="AJ36" s="170"/>
      <c r="AK36" s="93"/>
      <c r="AL36" s="93"/>
      <c r="AM36" s="93"/>
      <c r="AN36" s="93"/>
      <c r="AO36" s="93"/>
      <c r="AP36" s="93"/>
      <c r="AQ36" s="93"/>
      <c r="AR36" s="93"/>
      <c r="AS36" s="175">
        <f t="shared" si="5"/>
        <v>0</v>
      </c>
      <c r="AT36" s="174">
        <f t="shared" si="6"/>
        <v>0</v>
      </c>
      <c r="AU36" s="174">
        <f t="shared" si="7"/>
        <v>2500</v>
      </c>
      <c r="AV36" s="99"/>
      <c r="AW36" s="106"/>
      <c r="AX36" s="106"/>
      <c r="AY36" s="106"/>
      <c r="AZ36" s="106"/>
      <c r="BA36" s="174">
        <f t="shared" si="8"/>
        <v>2500</v>
      </c>
      <c r="BB36" s="178"/>
      <c r="BC36" s="170"/>
      <c r="BD36" s="163" t="str">
        <f t="shared" si="9"/>
        <v>正确</v>
      </c>
    </row>
    <row r="37" s="6" customFormat="1" ht="33" customHeight="1" spans="1:56">
      <c r="A37" s="59">
        <f t="shared" si="1"/>
        <v>33</v>
      </c>
      <c r="B37" s="294" t="s">
        <v>418</v>
      </c>
      <c r="C37" s="307" t="s">
        <v>139</v>
      </c>
      <c r="D37" s="267">
        <v>45712</v>
      </c>
      <c r="E37" s="266" t="s">
        <v>74</v>
      </c>
      <c r="F37" s="125">
        <f t="shared" si="2"/>
        <v>30</v>
      </c>
      <c r="G37" s="192" t="s">
        <v>75</v>
      </c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64">
        <f t="shared" si="3"/>
        <v>0</v>
      </c>
      <c r="T37" s="170"/>
      <c r="U37" s="80" t="s">
        <v>370</v>
      </c>
      <c r="V37" s="280">
        <v>1200</v>
      </c>
      <c r="W37" s="281">
        <v>300</v>
      </c>
      <c r="X37" s="281">
        <v>200</v>
      </c>
      <c r="Y37" s="281">
        <v>200</v>
      </c>
      <c r="Z37" s="281">
        <v>200</v>
      </c>
      <c r="AA37" s="281">
        <v>100</v>
      </c>
      <c r="AB37" s="281">
        <v>100</v>
      </c>
      <c r="AC37" s="174">
        <f t="shared" si="4"/>
        <v>0</v>
      </c>
      <c r="AD37" s="93"/>
      <c r="AE37" s="93"/>
      <c r="AF37" s="93"/>
      <c r="AG37" s="93"/>
      <c r="AH37" s="93"/>
      <c r="AI37" s="93"/>
      <c r="AJ37" s="170"/>
      <c r="AK37" s="93"/>
      <c r="AL37" s="93"/>
      <c r="AM37" s="93"/>
      <c r="AN37" s="93"/>
      <c r="AO37" s="93"/>
      <c r="AP37" s="93"/>
      <c r="AQ37" s="93"/>
      <c r="AR37" s="93"/>
      <c r="AS37" s="175">
        <f t="shared" si="5"/>
        <v>0</v>
      </c>
      <c r="AT37" s="174">
        <f t="shared" si="6"/>
        <v>0</v>
      </c>
      <c r="AU37" s="174">
        <f t="shared" si="7"/>
        <v>2300</v>
      </c>
      <c r="AV37" s="99"/>
      <c r="AW37" s="106"/>
      <c r="AX37" s="106"/>
      <c r="AY37" s="106"/>
      <c r="AZ37" s="106"/>
      <c r="BA37" s="174">
        <f t="shared" si="8"/>
        <v>2300</v>
      </c>
      <c r="BB37" s="178"/>
      <c r="BC37" s="170"/>
      <c r="BD37" s="163" t="str">
        <f t="shared" si="9"/>
        <v>正确</v>
      </c>
    </row>
    <row r="38" s="6" customFormat="1" ht="33" customHeight="1" spans="1:56">
      <c r="A38" s="59">
        <f t="shared" si="1"/>
        <v>34</v>
      </c>
      <c r="B38" s="294" t="s">
        <v>419</v>
      </c>
      <c r="C38" s="307" t="s">
        <v>139</v>
      </c>
      <c r="D38" s="267">
        <v>45721</v>
      </c>
      <c r="E38" s="266" t="s">
        <v>74</v>
      </c>
      <c r="F38" s="125">
        <f t="shared" si="2"/>
        <v>30</v>
      </c>
      <c r="G38" s="192" t="s">
        <v>75</v>
      </c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64">
        <f t="shared" si="3"/>
        <v>0</v>
      </c>
      <c r="T38" s="170"/>
      <c r="U38" s="80" t="s">
        <v>370</v>
      </c>
      <c r="V38" s="280">
        <v>1200</v>
      </c>
      <c r="W38" s="281">
        <v>300</v>
      </c>
      <c r="X38" s="281">
        <v>200</v>
      </c>
      <c r="Y38" s="281">
        <v>200</v>
      </c>
      <c r="Z38" s="281">
        <v>200</v>
      </c>
      <c r="AA38" s="281">
        <v>100</v>
      </c>
      <c r="AB38" s="281">
        <v>100</v>
      </c>
      <c r="AC38" s="174">
        <f t="shared" si="4"/>
        <v>0</v>
      </c>
      <c r="AD38" s="93"/>
      <c r="AE38" s="93"/>
      <c r="AF38" s="93"/>
      <c r="AG38" s="93"/>
      <c r="AH38" s="93"/>
      <c r="AI38" s="93"/>
      <c r="AJ38" s="170"/>
      <c r="AK38" s="93"/>
      <c r="AL38" s="93"/>
      <c r="AM38" s="93"/>
      <c r="AN38" s="93"/>
      <c r="AO38" s="93"/>
      <c r="AP38" s="93"/>
      <c r="AQ38" s="93"/>
      <c r="AR38" s="93"/>
      <c r="AS38" s="175">
        <f t="shared" si="5"/>
        <v>0</v>
      </c>
      <c r="AT38" s="174">
        <f t="shared" si="6"/>
        <v>0</v>
      </c>
      <c r="AU38" s="174">
        <f t="shared" si="7"/>
        <v>2300</v>
      </c>
      <c r="AV38" s="99"/>
      <c r="AW38" s="106"/>
      <c r="AX38" s="106"/>
      <c r="AY38" s="106"/>
      <c r="AZ38" s="106"/>
      <c r="BA38" s="174">
        <f t="shared" si="8"/>
        <v>2300</v>
      </c>
      <c r="BB38" s="178"/>
      <c r="BC38" s="170"/>
      <c r="BD38" s="163" t="str">
        <f t="shared" si="9"/>
        <v>正确</v>
      </c>
    </row>
    <row r="39" s="6" customFormat="1" ht="33" customHeight="1" spans="1:56">
      <c r="A39" s="59">
        <f t="shared" si="1"/>
        <v>35</v>
      </c>
      <c r="B39" s="294" t="s">
        <v>420</v>
      </c>
      <c r="C39" s="307" t="s">
        <v>139</v>
      </c>
      <c r="D39" s="267">
        <v>45734</v>
      </c>
      <c r="E39" s="266" t="s">
        <v>74</v>
      </c>
      <c r="F39" s="125">
        <f t="shared" si="2"/>
        <v>30</v>
      </c>
      <c r="G39" s="192" t="s">
        <v>75</v>
      </c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64">
        <f t="shared" si="3"/>
        <v>0</v>
      </c>
      <c r="T39" s="170"/>
      <c r="U39" s="80" t="s">
        <v>370</v>
      </c>
      <c r="V39" s="280">
        <v>1200</v>
      </c>
      <c r="W39" s="281">
        <v>300</v>
      </c>
      <c r="X39" s="281">
        <v>200</v>
      </c>
      <c r="Y39" s="281">
        <v>200</v>
      </c>
      <c r="Z39" s="281">
        <v>200</v>
      </c>
      <c r="AA39" s="281">
        <v>100</v>
      </c>
      <c r="AB39" s="281">
        <v>100</v>
      </c>
      <c r="AC39" s="174">
        <f t="shared" si="4"/>
        <v>0</v>
      </c>
      <c r="AD39" s="93"/>
      <c r="AE39" s="93"/>
      <c r="AF39" s="93"/>
      <c r="AG39" s="93"/>
      <c r="AH39" s="93"/>
      <c r="AI39" s="93"/>
      <c r="AJ39" s="170"/>
      <c r="AK39" s="93"/>
      <c r="AL39" s="93"/>
      <c r="AM39" s="93"/>
      <c r="AN39" s="93"/>
      <c r="AO39" s="93"/>
      <c r="AP39" s="93"/>
      <c r="AQ39" s="93"/>
      <c r="AR39" s="93"/>
      <c r="AS39" s="175">
        <f t="shared" si="5"/>
        <v>0</v>
      </c>
      <c r="AT39" s="174">
        <f t="shared" si="6"/>
        <v>0</v>
      </c>
      <c r="AU39" s="174">
        <f t="shared" si="7"/>
        <v>2300</v>
      </c>
      <c r="AV39" s="99"/>
      <c r="AW39" s="106"/>
      <c r="AX39" s="106"/>
      <c r="AY39" s="106"/>
      <c r="AZ39" s="106"/>
      <c r="BA39" s="174">
        <f t="shared" si="8"/>
        <v>2300</v>
      </c>
      <c r="BB39" s="178"/>
      <c r="BC39" s="170"/>
      <c r="BD39" s="163" t="str">
        <f t="shared" si="9"/>
        <v>正确</v>
      </c>
    </row>
    <row r="40" s="6" customFormat="1" ht="33" customHeight="1" spans="1:56">
      <c r="A40" s="59">
        <f t="shared" si="1"/>
        <v>36</v>
      </c>
      <c r="B40" s="294" t="s">
        <v>421</v>
      </c>
      <c r="C40" s="307" t="s">
        <v>297</v>
      </c>
      <c r="D40" s="267">
        <v>45723</v>
      </c>
      <c r="E40" s="266" t="s">
        <v>74</v>
      </c>
      <c r="F40" s="125">
        <f t="shared" si="2"/>
        <v>30</v>
      </c>
      <c r="G40" s="192" t="s">
        <v>75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64">
        <f t="shared" si="3"/>
        <v>0</v>
      </c>
      <c r="T40" s="170" t="s">
        <v>395</v>
      </c>
      <c r="U40" s="80" t="s">
        <v>396</v>
      </c>
      <c r="V40" s="280">
        <v>800</v>
      </c>
      <c r="W40" s="281">
        <v>100</v>
      </c>
      <c r="X40" s="281">
        <v>100</v>
      </c>
      <c r="Y40" s="281">
        <v>100</v>
      </c>
      <c r="Z40" s="281">
        <v>100</v>
      </c>
      <c r="AA40" s="281">
        <v>100</v>
      </c>
      <c r="AB40" s="281">
        <v>100</v>
      </c>
      <c r="AC40" s="174">
        <f t="shared" si="4"/>
        <v>0</v>
      </c>
      <c r="AD40" s="93"/>
      <c r="AE40" s="93"/>
      <c r="AF40" s="93"/>
      <c r="AG40" s="93"/>
      <c r="AH40" s="93"/>
      <c r="AI40" s="93"/>
      <c r="AJ40" s="170"/>
      <c r="AK40" s="93"/>
      <c r="AL40" s="93"/>
      <c r="AM40" s="93"/>
      <c r="AN40" s="93"/>
      <c r="AO40" s="93"/>
      <c r="AP40" s="93"/>
      <c r="AQ40" s="93"/>
      <c r="AR40" s="93"/>
      <c r="AS40" s="175">
        <f t="shared" si="5"/>
        <v>0</v>
      </c>
      <c r="AT40" s="174">
        <f t="shared" si="6"/>
        <v>0</v>
      </c>
      <c r="AU40" s="174">
        <f t="shared" si="7"/>
        <v>1400</v>
      </c>
      <c r="AV40" s="99"/>
      <c r="AW40" s="106"/>
      <c r="AX40" s="106"/>
      <c r="AY40" s="106"/>
      <c r="AZ40" s="106"/>
      <c r="BA40" s="174">
        <f t="shared" si="8"/>
        <v>1400</v>
      </c>
      <c r="BB40" s="178"/>
      <c r="BC40" s="170"/>
      <c r="BD40" s="163" t="str">
        <f t="shared" si="9"/>
        <v>正确</v>
      </c>
    </row>
    <row r="41" s="6" customFormat="1" ht="33" customHeight="1" spans="1:56">
      <c r="A41" s="59">
        <f t="shared" si="1"/>
        <v>37</v>
      </c>
      <c r="B41" s="312" t="s">
        <v>422</v>
      </c>
      <c r="C41" s="307" t="s">
        <v>297</v>
      </c>
      <c r="D41" s="267">
        <v>45720</v>
      </c>
      <c r="E41" s="266" t="s">
        <v>74</v>
      </c>
      <c r="F41" s="125">
        <f t="shared" si="2"/>
        <v>30</v>
      </c>
      <c r="G41" s="192" t="s">
        <v>75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64">
        <f t="shared" si="3"/>
        <v>0</v>
      </c>
      <c r="T41" s="170" t="s">
        <v>395</v>
      </c>
      <c r="U41" s="80" t="s">
        <v>396</v>
      </c>
      <c r="V41" s="280">
        <v>800</v>
      </c>
      <c r="W41" s="281">
        <v>100</v>
      </c>
      <c r="X41" s="281">
        <v>100</v>
      </c>
      <c r="Y41" s="281">
        <v>100</v>
      </c>
      <c r="Z41" s="281">
        <v>100</v>
      </c>
      <c r="AA41" s="281">
        <v>100</v>
      </c>
      <c r="AB41" s="281">
        <v>100</v>
      </c>
      <c r="AC41" s="174">
        <f t="shared" si="4"/>
        <v>0</v>
      </c>
      <c r="AD41" s="93"/>
      <c r="AE41" s="93"/>
      <c r="AF41" s="93"/>
      <c r="AG41" s="93"/>
      <c r="AH41" s="93"/>
      <c r="AI41" s="93"/>
      <c r="AJ41" s="170"/>
      <c r="AK41" s="93"/>
      <c r="AL41" s="93"/>
      <c r="AM41" s="93"/>
      <c r="AN41" s="93"/>
      <c r="AO41" s="93"/>
      <c r="AP41" s="93"/>
      <c r="AQ41" s="93"/>
      <c r="AR41" s="93"/>
      <c r="AS41" s="175">
        <f t="shared" si="5"/>
        <v>0</v>
      </c>
      <c r="AT41" s="174">
        <f t="shared" si="6"/>
        <v>0</v>
      </c>
      <c r="AU41" s="174">
        <f t="shared" si="7"/>
        <v>1400</v>
      </c>
      <c r="AV41" s="99"/>
      <c r="AW41" s="106"/>
      <c r="AX41" s="106"/>
      <c r="AY41" s="106"/>
      <c r="AZ41" s="106"/>
      <c r="BA41" s="174">
        <f t="shared" si="8"/>
        <v>1400</v>
      </c>
      <c r="BB41" s="178"/>
      <c r="BC41" s="170"/>
      <c r="BD41" s="163" t="str">
        <f t="shared" si="9"/>
        <v>正确</v>
      </c>
    </row>
    <row r="42" s="6" customFormat="1" ht="33" customHeight="1" spans="1:56">
      <c r="A42" s="59">
        <f t="shared" si="1"/>
        <v>38</v>
      </c>
      <c r="B42" s="312" t="s">
        <v>423</v>
      </c>
      <c r="C42" s="307" t="s">
        <v>139</v>
      </c>
      <c r="D42" s="267">
        <v>45750</v>
      </c>
      <c r="E42" s="266" t="s">
        <v>74</v>
      </c>
      <c r="F42" s="125">
        <f t="shared" si="2"/>
        <v>30</v>
      </c>
      <c r="G42" s="192" t="s">
        <v>75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64">
        <f t="shared" si="3"/>
        <v>0</v>
      </c>
      <c r="T42" s="170" t="s">
        <v>294</v>
      </c>
      <c r="U42" s="80" t="s">
        <v>370</v>
      </c>
      <c r="V42" s="280">
        <v>1200</v>
      </c>
      <c r="W42" s="281">
        <v>300</v>
      </c>
      <c r="X42" s="281">
        <v>200</v>
      </c>
      <c r="Y42" s="281">
        <v>200</v>
      </c>
      <c r="Z42" s="281">
        <v>200</v>
      </c>
      <c r="AA42" s="281">
        <v>100</v>
      </c>
      <c r="AB42" s="281">
        <v>100</v>
      </c>
      <c r="AC42" s="174">
        <f t="shared" si="4"/>
        <v>0</v>
      </c>
      <c r="AD42" s="93"/>
      <c r="AE42" s="93"/>
      <c r="AF42" s="93"/>
      <c r="AG42" s="93"/>
      <c r="AH42" s="93"/>
      <c r="AI42" s="93"/>
      <c r="AJ42" s="170"/>
      <c r="AK42" s="93"/>
      <c r="AL42" s="93"/>
      <c r="AM42" s="93"/>
      <c r="AN42" s="93">
        <v>100</v>
      </c>
      <c r="AO42" s="93"/>
      <c r="AP42" s="93"/>
      <c r="AQ42" s="93"/>
      <c r="AR42" s="93"/>
      <c r="AS42" s="175">
        <f t="shared" si="5"/>
        <v>0</v>
      </c>
      <c r="AT42" s="174">
        <f t="shared" si="6"/>
        <v>0</v>
      </c>
      <c r="AU42" s="174">
        <f t="shared" si="7"/>
        <v>2400</v>
      </c>
      <c r="AV42" s="99"/>
      <c r="AW42" s="106"/>
      <c r="AX42" s="106"/>
      <c r="AY42" s="106"/>
      <c r="AZ42" s="106"/>
      <c r="BA42" s="174">
        <f t="shared" si="8"/>
        <v>2400</v>
      </c>
      <c r="BB42" s="178"/>
      <c r="BC42" s="170" t="s">
        <v>294</v>
      </c>
      <c r="BD42" s="163" t="str">
        <f t="shared" si="9"/>
        <v>正确</v>
      </c>
    </row>
    <row r="43" s="6" customFormat="1" ht="33" customHeight="1" spans="1:56">
      <c r="A43" s="59">
        <f t="shared" si="1"/>
        <v>39</v>
      </c>
      <c r="B43" s="312" t="s">
        <v>424</v>
      </c>
      <c r="C43" s="307" t="s">
        <v>139</v>
      </c>
      <c r="D43" s="267">
        <v>45765</v>
      </c>
      <c r="E43" s="266" t="s">
        <v>74</v>
      </c>
      <c r="F43" s="125">
        <f t="shared" si="2"/>
        <v>30</v>
      </c>
      <c r="G43" s="192" t="s">
        <v>75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64">
        <f t="shared" si="3"/>
        <v>0</v>
      </c>
      <c r="T43" s="170"/>
      <c r="U43" s="80" t="s">
        <v>370</v>
      </c>
      <c r="V43" s="280">
        <v>1200</v>
      </c>
      <c r="W43" s="281">
        <v>300</v>
      </c>
      <c r="X43" s="281">
        <v>200</v>
      </c>
      <c r="Y43" s="281">
        <v>200</v>
      </c>
      <c r="Z43" s="281">
        <v>200</v>
      </c>
      <c r="AA43" s="281">
        <v>100</v>
      </c>
      <c r="AB43" s="281">
        <v>100</v>
      </c>
      <c r="AC43" s="174">
        <f t="shared" si="4"/>
        <v>0</v>
      </c>
      <c r="AD43" s="93"/>
      <c r="AE43" s="93"/>
      <c r="AF43" s="93"/>
      <c r="AG43" s="93"/>
      <c r="AH43" s="93"/>
      <c r="AI43" s="93"/>
      <c r="AJ43" s="170"/>
      <c r="AK43" s="93"/>
      <c r="AL43" s="93"/>
      <c r="AM43" s="93"/>
      <c r="AN43" s="93"/>
      <c r="AO43" s="93"/>
      <c r="AP43" s="93"/>
      <c r="AQ43" s="93"/>
      <c r="AR43" s="93"/>
      <c r="AS43" s="175">
        <f t="shared" si="5"/>
        <v>0</v>
      </c>
      <c r="AT43" s="174">
        <f t="shared" si="6"/>
        <v>0</v>
      </c>
      <c r="AU43" s="174">
        <f t="shared" si="7"/>
        <v>2300</v>
      </c>
      <c r="AV43" s="99"/>
      <c r="AW43" s="106"/>
      <c r="AX43" s="106"/>
      <c r="AY43" s="106"/>
      <c r="AZ43" s="106"/>
      <c r="BA43" s="174">
        <f t="shared" si="8"/>
        <v>2300</v>
      </c>
      <c r="BB43" s="178"/>
      <c r="BC43" s="170"/>
      <c r="BD43" s="163" t="str">
        <f t="shared" si="9"/>
        <v>正确</v>
      </c>
    </row>
    <row r="44" s="6" customFormat="1" ht="33" customHeight="1" spans="1:56">
      <c r="A44" s="317">
        <f t="shared" si="1"/>
        <v>40</v>
      </c>
      <c r="B44" s="318" t="s">
        <v>425</v>
      </c>
      <c r="C44" s="307" t="s">
        <v>139</v>
      </c>
      <c r="D44" s="267">
        <v>45756</v>
      </c>
      <c r="E44" s="266" t="s">
        <v>74</v>
      </c>
      <c r="F44" s="125">
        <f t="shared" si="2"/>
        <v>30</v>
      </c>
      <c r="G44" s="192" t="s">
        <v>75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64">
        <f t="shared" si="3"/>
        <v>0</v>
      </c>
      <c r="T44" s="170"/>
      <c r="U44" s="80" t="s">
        <v>370</v>
      </c>
      <c r="V44" s="280">
        <v>1200</v>
      </c>
      <c r="W44" s="281">
        <v>300</v>
      </c>
      <c r="X44" s="281">
        <v>200</v>
      </c>
      <c r="Y44" s="281">
        <v>200</v>
      </c>
      <c r="Z44" s="281">
        <v>200</v>
      </c>
      <c r="AA44" s="281">
        <v>100</v>
      </c>
      <c r="AB44" s="281">
        <v>100</v>
      </c>
      <c r="AC44" s="174">
        <f t="shared" si="4"/>
        <v>0</v>
      </c>
      <c r="AD44" s="93"/>
      <c r="AE44" s="93"/>
      <c r="AF44" s="93"/>
      <c r="AG44" s="93"/>
      <c r="AH44" s="93"/>
      <c r="AI44" s="93"/>
      <c r="AJ44" s="170"/>
      <c r="AK44" s="93"/>
      <c r="AL44" s="93"/>
      <c r="AM44" s="93"/>
      <c r="AN44" s="93"/>
      <c r="AO44" s="93"/>
      <c r="AP44" s="93"/>
      <c r="AQ44" s="93"/>
      <c r="AR44" s="93"/>
      <c r="AS44" s="175">
        <f t="shared" si="5"/>
        <v>0</v>
      </c>
      <c r="AT44" s="174">
        <f t="shared" si="6"/>
        <v>0</v>
      </c>
      <c r="AU44" s="174">
        <f t="shared" si="7"/>
        <v>2300</v>
      </c>
      <c r="AV44" s="99"/>
      <c r="AW44" s="106"/>
      <c r="AX44" s="106"/>
      <c r="AY44" s="106"/>
      <c r="AZ44" s="106"/>
      <c r="BA44" s="174">
        <f t="shared" si="8"/>
        <v>2300</v>
      </c>
      <c r="BB44" s="178"/>
      <c r="BC44" s="170"/>
      <c r="BD44" s="163" t="str">
        <f t="shared" si="9"/>
        <v>正确</v>
      </c>
    </row>
    <row r="45" s="6" customFormat="1" ht="33" customHeight="1" spans="1:56">
      <c r="A45" s="59">
        <f t="shared" si="1"/>
        <v>41</v>
      </c>
      <c r="B45" s="271" t="s">
        <v>426</v>
      </c>
      <c r="C45" s="307" t="s">
        <v>297</v>
      </c>
      <c r="D45" s="267">
        <v>45749</v>
      </c>
      <c r="E45" s="266" t="s">
        <v>74</v>
      </c>
      <c r="F45" s="125">
        <f t="shared" si="2"/>
        <v>30</v>
      </c>
      <c r="G45" s="192" t="s">
        <v>75</v>
      </c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64">
        <f t="shared" si="3"/>
        <v>0</v>
      </c>
      <c r="T45" s="170" t="s">
        <v>395</v>
      </c>
      <c r="U45" s="80" t="s">
        <v>396</v>
      </c>
      <c r="V45" s="280">
        <v>800</v>
      </c>
      <c r="W45" s="281">
        <v>100</v>
      </c>
      <c r="X45" s="281">
        <v>100</v>
      </c>
      <c r="Y45" s="281">
        <v>100</v>
      </c>
      <c r="Z45" s="281">
        <v>100</v>
      </c>
      <c r="AA45" s="281">
        <v>100</v>
      </c>
      <c r="AB45" s="281">
        <v>100</v>
      </c>
      <c r="AC45" s="174">
        <f t="shared" si="4"/>
        <v>0</v>
      </c>
      <c r="AD45" s="93"/>
      <c r="AE45" s="93"/>
      <c r="AF45" s="93"/>
      <c r="AG45" s="93"/>
      <c r="AH45" s="93"/>
      <c r="AI45" s="93"/>
      <c r="AJ45" s="170"/>
      <c r="AK45" s="93"/>
      <c r="AL45" s="93"/>
      <c r="AM45" s="93"/>
      <c r="AN45" s="93"/>
      <c r="AO45" s="93"/>
      <c r="AP45" s="93"/>
      <c r="AQ45" s="93"/>
      <c r="AR45" s="93"/>
      <c r="AS45" s="175">
        <f t="shared" si="5"/>
        <v>0</v>
      </c>
      <c r="AT45" s="174">
        <f t="shared" si="6"/>
        <v>0</v>
      </c>
      <c r="AU45" s="174">
        <f t="shared" si="7"/>
        <v>1400</v>
      </c>
      <c r="AV45" s="99"/>
      <c r="AW45" s="106"/>
      <c r="AX45" s="106"/>
      <c r="AY45" s="106"/>
      <c r="AZ45" s="106"/>
      <c r="BA45" s="174">
        <f t="shared" si="8"/>
        <v>1400</v>
      </c>
      <c r="BB45" s="178"/>
      <c r="BC45" s="170"/>
      <c r="BD45" s="163" t="str">
        <f t="shared" si="9"/>
        <v>正确</v>
      </c>
    </row>
    <row r="46" s="6" customFormat="1" ht="33" customHeight="1" spans="1:56">
      <c r="A46" s="59">
        <f t="shared" si="1"/>
        <v>42</v>
      </c>
      <c r="B46" s="319" t="s">
        <v>427</v>
      </c>
      <c r="C46" s="307" t="s">
        <v>297</v>
      </c>
      <c r="D46" s="267">
        <v>45753</v>
      </c>
      <c r="E46" s="276" t="s">
        <v>122</v>
      </c>
      <c r="F46" s="125">
        <f t="shared" si="2"/>
        <v>30</v>
      </c>
      <c r="G46" s="192" t="s">
        <v>75</v>
      </c>
      <c r="H46" s="126"/>
      <c r="I46" s="126"/>
      <c r="J46" s="126">
        <v>28</v>
      </c>
      <c r="K46" s="126"/>
      <c r="L46" s="126"/>
      <c r="M46" s="126"/>
      <c r="N46" s="126"/>
      <c r="O46" s="126"/>
      <c r="P46" s="126"/>
      <c r="Q46" s="126"/>
      <c r="R46" s="126"/>
      <c r="S46" s="164">
        <f t="shared" si="3"/>
        <v>0</v>
      </c>
      <c r="T46" s="179" t="s">
        <v>428</v>
      </c>
      <c r="U46" s="80" t="s">
        <v>396</v>
      </c>
      <c r="V46" s="280">
        <v>800</v>
      </c>
      <c r="W46" s="281">
        <v>100</v>
      </c>
      <c r="X46" s="281">
        <v>100</v>
      </c>
      <c r="Y46" s="281">
        <v>100</v>
      </c>
      <c r="Z46" s="281">
        <v>100</v>
      </c>
      <c r="AA46" s="281">
        <v>100</v>
      </c>
      <c r="AB46" s="281">
        <v>100</v>
      </c>
      <c r="AC46" s="174">
        <f t="shared" si="4"/>
        <v>0</v>
      </c>
      <c r="AD46" s="93"/>
      <c r="AE46" s="93"/>
      <c r="AF46" s="93"/>
      <c r="AG46" s="93"/>
      <c r="AH46" s="93"/>
      <c r="AI46" s="93"/>
      <c r="AJ46" s="170"/>
      <c r="AK46" s="93"/>
      <c r="AL46" s="93"/>
      <c r="AM46" s="93"/>
      <c r="AN46" s="93"/>
      <c r="AO46" s="93"/>
      <c r="AP46" s="93"/>
      <c r="AQ46" s="93"/>
      <c r="AR46" s="93"/>
      <c r="AS46" s="175">
        <f t="shared" si="5"/>
        <v>0</v>
      </c>
      <c r="AT46" s="174">
        <f t="shared" si="6"/>
        <v>1306.66666666667</v>
      </c>
      <c r="AU46" s="174">
        <f t="shared" si="7"/>
        <v>93.33</v>
      </c>
      <c r="AV46" s="99"/>
      <c r="AW46" s="106"/>
      <c r="AX46" s="106"/>
      <c r="AY46" s="106"/>
      <c r="AZ46" s="106"/>
      <c r="BA46" s="174">
        <f t="shared" si="8"/>
        <v>93.33</v>
      </c>
      <c r="BB46" s="178"/>
      <c r="BC46" s="179" t="s">
        <v>428</v>
      </c>
      <c r="BD46" s="163" t="str">
        <f t="shared" si="9"/>
        <v>正确</v>
      </c>
    </row>
    <row r="47" s="6" customFormat="1" ht="33" customHeight="1" spans="1:56">
      <c r="A47" s="59">
        <f t="shared" si="1"/>
        <v>43</v>
      </c>
      <c r="B47" s="312" t="s">
        <v>429</v>
      </c>
      <c r="C47" s="307" t="s">
        <v>297</v>
      </c>
      <c r="D47" s="267">
        <v>45797</v>
      </c>
      <c r="E47" s="266" t="s">
        <v>74</v>
      </c>
      <c r="F47" s="125">
        <f t="shared" si="2"/>
        <v>30</v>
      </c>
      <c r="G47" s="192" t="s">
        <v>75</v>
      </c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64">
        <f t="shared" si="3"/>
        <v>0</v>
      </c>
      <c r="T47" s="170"/>
      <c r="U47" s="80" t="s">
        <v>387</v>
      </c>
      <c r="V47" s="280">
        <v>900</v>
      </c>
      <c r="W47" s="281">
        <v>200</v>
      </c>
      <c r="X47" s="281">
        <v>100</v>
      </c>
      <c r="Y47" s="281">
        <v>100</v>
      </c>
      <c r="Z47" s="281">
        <v>100</v>
      </c>
      <c r="AA47" s="281">
        <v>100</v>
      </c>
      <c r="AB47" s="281">
        <v>100</v>
      </c>
      <c r="AC47" s="174">
        <f t="shared" si="4"/>
        <v>0</v>
      </c>
      <c r="AD47" s="93"/>
      <c r="AE47" s="93"/>
      <c r="AF47" s="93"/>
      <c r="AG47" s="93"/>
      <c r="AH47" s="93"/>
      <c r="AI47" s="93"/>
      <c r="AJ47" s="170"/>
      <c r="AK47" s="93"/>
      <c r="AL47" s="93"/>
      <c r="AM47" s="93"/>
      <c r="AN47" s="93"/>
      <c r="AO47" s="93"/>
      <c r="AP47" s="93"/>
      <c r="AQ47" s="93"/>
      <c r="AR47" s="93"/>
      <c r="AS47" s="175">
        <f t="shared" si="5"/>
        <v>0</v>
      </c>
      <c r="AT47" s="174">
        <f t="shared" si="6"/>
        <v>0</v>
      </c>
      <c r="AU47" s="174">
        <f t="shared" si="7"/>
        <v>1600</v>
      </c>
      <c r="AV47" s="99"/>
      <c r="AW47" s="106"/>
      <c r="AX47" s="106"/>
      <c r="AY47" s="106"/>
      <c r="AZ47" s="106"/>
      <c r="BA47" s="174">
        <f t="shared" si="8"/>
        <v>1600</v>
      </c>
      <c r="BB47" s="178"/>
      <c r="BC47" s="170"/>
      <c r="BD47" s="163" t="str">
        <f t="shared" si="9"/>
        <v>正确</v>
      </c>
    </row>
    <row r="48" s="6" customFormat="1" ht="33" customHeight="1" spans="1:56">
      <c r="A48" s="59">
        <f t="shared" si="1"/>
        <v>44</v>
      </c>
      <c r="B48" s="313" t="s">
        <v>430</v>
      </c>
      <c r="C48" s="307" t="s">
        <v>297</v>
      </c>
      <c r="D48" s="267">
        <v>45799</v>
      </c>
      <c r="E48" s="266" t="s">
        <v>74</v>
      </c>
      <c r="F48" s="125">
        <f t="shared" si="2"/>
        <v>30</v>
      </c>
      <c r="G48" s="192" t="s">
        <v>75</v>
      </c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64">
        <f t="shared" si="3"/>
        <v>0</v>
      </c>
      <c r="T48" s="170" t="s">
        <v>404</v>
      </c>
      <c r="U48" s="323" t="s">
        <v>405</v>
      </c>
      <c r="V48" s="280">
        <f>1900/30*10+1400/30*20</f>
        <v>1566.66666666667</v>
      </c>
      <c r="W48" s="281">
        <v>0</v>
      </c>
      <c r="X48" s="281">
        <v>0</v>
      </c>
      <c r="Y48" s="281">
        <v>0</v>
      </c>
      <c r="Z48" s="281">
        <v>0</v>
      </c>
      <c r="AA48" s="281">
        <v>0</v>
      </c>
      <c r="AB48" s="281">
        <v>0</v>
      </c>
      <c r="AC48" s="174">
        <f t="shared" si="4"/>
        <v>0</v>
      </c>
      <c r="AD48" s="93"/>
      <c r="AE48" s="93"/>
      <c r="AF48" s="93"/>
      <c r="AG48" s="93"/>
      <c r="AH48" s="93"/>
      <c r="AI48" s="93"/>
      <c r="AJ48" s="170"/>
      <c r="AK48" s="93"/>
      <c r="AL48" s="93"/>
      <c r="AM48" s="93"/>
      <c r="AN48" s="93"/>
      <c r="AO48" s="93"/>
      <c r="AP48" s="93"/>
      <c r="AQ48" s="93"/>
      <c r="AR48" s="93"/>
      <c r="AS48" s="175">
        <f t="shared" si="5"/>
        <v>0</v>
      </c>
      <c r="AT48" s="174">
        <f t="shared" si="6"/>
        <v>0</v>
      </c>
      <c r="AU48" s="174">
        <f t="shared" si="7"/>
        <v>1566.67</v>
      </c>
      <c r="AV48" s="99"/>
      <c r="AW48" s="106"/>
      <c r="AX48" s="106"/>
      <c r="AY48" s="106"/>
      <c r="AZ48" s="106"/>
      <c r="BA48" s="174">
        <f t="shared" si="8"/>
        <v>1566.67</v>
      </c>
      <c r="BB48" s="178"/>
      <c r="BC48" s="170" t="s">
        <v>404</v>
      </c>
      <c r="BD48" s="163" t="e">
        <f t="shared" si="9"/>
        <v>#VALUE!</v>
      </c>
    </row>
    <row r="49" s="6" customFormat="1" ht="33" customHeight="1" spans="1:56">
      <c r="A49" s="59">
        <f t="shared" si="1"/>
        <v>45</v>
      </c>
      <c r="B49" s="312" t="s">
        <v>431</v>
      </c>
      <c r="C49" s="307" t="s">
        <v>139</v>
      </c>
      <c r="D49" s="267">
        <v>45783</v>
      </c>
      <c r="E49" s="266" t="s">
        <v>74</v>
      </c>
      <c r="F49" s="125">
        <f t="shared" si="2"/>
        <v>30</v>
      </c>
      <c r="G49" s="192" t="s">
        <v>75</v>
      </c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64">
        <f t="shared" si="3"/>
        <v>0</v>
      </c>
      <c r="T49" s="170"/>
      <c r="U49" s="80" t="s">
        <v>370</v>
      </c>
      <c r="V49" s="280">
        <v>1200</v>
      </c>
      <c r="W49" s="281">
        <v>300</v>
      </c>
      <c r="X49" s="281">
        <v>200</v>
      </c>
      <c r="Y49" s="281">
        <v>200</v>
      </c>
      <c r="Z49" s="281">
        <v>200</v>
      </c>
      <c r="AA49" s="281">
        <v>100</v>
      </c>
      <c r="AB49" s="281">
        <v>100</v>
      </c>
      <c r="AC49" s="174">
        <f t="shared" si="4"/>
        <v>0</v>
      </c>
      <c r="AD49" s="93"/>
      <c r="AE49" s="93"/>
      <c r="AF49" s="93"/>
      <c r="AG49" s="93"/>
      <c r="AH49" s="93"/>
      <c r="AI49" s="93"/>
      <c r="AJ49" s="170"/>
      <c r="AK49" s="93"/>
      <c r="AL49" s="93"/>
      <c r="AM49" s="93"/>
      <c r="AN49" s="93"/>
      <c r="AO49" s="93"/>
      <c r="AP49" s="93"/>
      <c r="AQ49" s="93"/>
      <c r="AR49" s="93"/>
      <c r="AS49" s="175">
        <f t="shared" si="5"/>
        <v>0</v>
      </c>
      <c r="AT49" s="174">
        <f t="shared" si="6"/>
        <v>0</v>
      </c>
      <c r="AU49" s="174">
        <f t="shared" si="7"/>
        <v>2300</v>
      </c>
      <c r="AV49" s="99"/>
      <c r="AW49" s="106"/>
      <c r="AX49" s="106"/>
      <c r="AY49" s="106"/>
      <c r="AZ49" s="106"/>
      <c r="BA49" s="174">
        <f t="shared" si="8"/>
        <v>2300</v>
      </c>
      <c r="BB49" s="178"/>
      <c r="BC49" s="170"/>
      <c r="BD49" s="163" t="str">
        <f t="shared" si="9"/>
        <v>正确</v>
      </c>
    </row>
    <row r="50" s="6" customFormat="1" ht="33" customHeight="1" spans="1:56">
      <c r="A50" s="59">
        <f t="shared" si="1"/>
        <v>46</v>
      </c>
      <c r="B50" s="273" t="s">
        <v>432</v>
      </c>
      <c r="C50" s="307" t="s">
        <v>139</v>
      </c>
      <c r="D50" s="267">
        <v>45784</v>
      </c>
      <c r="E50" s="266" t="s">
        <v>74</v>
      </c>
      <c r="F50" s="125">
        <f t="shared" si="2"/>
        <v>30</v>
      </c>
      <c r="G50" s="192" t="s">
        <v>75</v>
      </c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64">
        <f t="shared" si="3"/>
        <v>0</v>
      </c>
      <c r="T50" s="170" t="s">
        <v>433</v>
      </c>
      <c r="U50" s="80" t="s">
        <v>376</v>
      </c>
      <c r="V50" s="280">
        <v>1100</v>
      </c>
      <c r="W50" s="281">
        <v>300</v>
      </c>
      <c r="X50" s="281">
        <v>200</v>
      </c>
      <c r="Y50" s="281">
        <v>200</v>
      </c>
      <c r="Z50" s="281">
        <v>200</v>
      </c>
      <c r="AA50" s="281">
        <v>100</v>
      </c>
      <c r="AB50" s="281">
        <v>100</v>
      </c>
      <c r="AC50" s="174">
        <f t="shared" si="4"/>
        <v>0</v>
      </c>
      <c r="AD50" s="93"/>
      <c r="AE50" s="93"/>
      <c r="AF50" s="93"/>
      <c r="AG50" s="93"/>
      <c r="AH50" s="93"/>
      <c r="AI50" s="93"/>
      <c r="AJ50" s="170"/>
      <c r="AK50" s="93"/>
      <c r="AL50" s="93"/>
      <c r="AM50" s="93"/>
      <c r="AN50" s="93">
        <v>200</v>
      </c>
      <c r="AO50" s="93"/>
      <c r="AP50" s="93"/>
      <c r="AQ50" s="93"/>
      <c r="AR50" s="93"/>
      <c r="AS50" s="175">
        <f t="shared" si="5"/>
        <v>0</v>
      </c>
      <c r="AT50" s="174">
        <f t="shared" si="6"/>
        <v>0</v>
      </c>
      <c r="AU50" s="174">
        <f t="shared" si="7"/>
        <v>2400</v>
      </c>
      <c r="AV50" s="99"/>
      <c r="AW50" s="106"/>
      <c r="AX50" s="106"/>
      <c r="AY50" s="106"/>
      <c r="AZ50" s="106"/>
      <c r="BA50" s="174">
        <f t="shared" si="8"/>
        <v>2400</v>
      </c>
      <c r="BB50" s="178"/>
      <c r="BC50" s="170" t="s">
        <v>433</v>
      </c>
      <c r="BD50" s="163" t="str">
        <f t="shared" si="9"/>
        <v>正确</v>
      </c>
    </row>
    <row r="51" s="6" customFormat="1" ht="33" customHeight="1" spans="1:56">
      <c r="A51" s="59">
        <f t="shared" si="1"/>
        <v>47</v>
      </c>
      <c r="B51" s="273" t="s">
        <v>434</v>
      </c>
      <c r="C51" s="307" t="s">
        <v>139</v>
      </c>
      <c r="D51" s="267">
        <v>45784</v>
      </c>
      <c r="E51" s="266" t="s">
        <v>74</v>
      </c>
      <c r="F51" s="125">
        <f t="shared" si="2"/>
        <v>30</v>
      </c>
      <c r="G51" s="192" t="s">
        <v>75</v>
      </c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64">
        <f t="shared" si="3"/>
        <v>0</v>
      </c>
      <c r="T51" s="170"/>
      <c r="U51" s="80" t="s">
        <v>417</v>
      </c>
      <c r="V51" s="280">
        <v>1200</v>
      </c>
      <c r="W51" s="281">
        <v>300</v>
      </c>
      <c r="X51" s="281">
        <v>300</v>
      </c>
      <c r="Y51" s="281">
        <v>300</v>
      </c>
      <c r="Z51" s="281">
        <v>200</v>
      </c>
      <c r="AA51" s="281">
        <v>100</v>
      </c>
      <c r="AB51" s="281">
        <v>100</v>
      </c>
      <c r="AC51" s="174">
        <f t="shared" si="4"/>
        <v>0</v>
      </c>
      <c r="AD51" s="93"/>
      <c r="AE51" s="93"/>
      <c r="AF51" s="93"/>
      <c r="AG51" s="93"/>
      <c r="AH51" s="93"/>
      <c r="AI51" s="93"/>
      <c r="AJ51" s="170"/>
      <c r="AK51" s="93"/>
      <c r="AL51" s="93"/>
      <c r="AM51" s="93"/>
      <c r="AN51" s="93"/>
      <c r="AO51" s="93"/>
      <c r="AP51" s="93"/>
      <c r="AQ51" s="93"/>
      <c r="AR51" s="93"/>
      <c r="AS51" s="175">
        <f t="shared" si="5"/>
        <v>0</v>
      </c>
      <c r="AT51" s="174">
        <f t="shared" si="6"/>
        <v>0</v>
      </c>
      <c r="AU51" s="174">
        <f t="shared" si="7"/>
        <v>2500</v>
      </c>
      <c r="AV51" s="99"/>
      <c r="AW51" s="106"/>
      <c r="AX51" s="106"/>
      <c r="AY51" s="106"/>
      <c r="AZ51" s="106"/>
      <c r="BA51" s="174">
        <f t="shared" si="8"/>
        <v>2500</v>
      </c>
      <c r="BB51" s="178"/>
      <c r="BC51" s="170"/>
      <c r="BD51" s="163" t="str">
        <f t="shared" si="9"/>
        <v>正确</v>
      </c>
    </row>
    <row r="52" s="6" customFormat="1" ht="33" customHeight="1" spans="1:56">
      <c r="A52" s="59">
        <f t="shared" si="1"/>
        <v>48</v>
      </c>
      <c r="B52" s="273" t="s">
        <v>435</v>
      </c>
      <c r="C52" s="307" t="s">
        <v>139</v>
      </c>
      <c r="D52" s="267">
        <v>45784</v>
      </c>
      <c r="E52" s="266" t="s">
        <v>74</v>
      </c>
      <c r="F52" s="125">
        <f t="shared" si="2"/>
        <v>30</v>
      </c>
      <c r="G52" s="192" t="s">
        <v>75</v>
      </c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64">
        <f t="shared" si="3"/>
        <v>0</v>
      </c>
      <c r="T52" s="170"/>
      <c r="U52" s="80" t="s">
        <v>376</v>
      </c>
      <c r="V52" s="280">
        <v>1100</v>
      </c>
      <c r="W52" s="281">
        <v>300</v>
      </c>
      <c r="X52" s="281">
        <v>200</v>
      </c>
      <c r="Y52" s="281">
        <v>200</v>
      </c>
      <c r="Z52" s="281">
        <v>200</v>
      </c>
      <c r="AA52" s="281">
        <v>100</v>
      </c>
      <c r="AB52" s="281">
        <v>100</v>
      </c>
      <c r="AC52" s="174">
        <f t="shared" si="4"/>
        <v>0</v>
      </c>
      <c r="AD52" s="93"/>
      <c r="AE52" s="93"/>
      <c r="AF52" s="93"/>
      <c r="AG52" s="93"/>
      <c r="AH52" s="93"/>
      <c r="AI52" s="93"/>
      <c r="AJ52" s="170"/>
      <c r="AK52" s="93"/>
      <c r="AL52" s="93"/>
      <c r="AM52" s="93"/>
      <c r="AN52" s="93"/>
      <c r="AO52" s="93"/>
      <c r="AP52" s="93"/>
      <c r="AQ52" s="93"/>
      <c r="AR52" s="93"/>
      <c r="AS52" s="175">
        <f t="shared" si="5"/>
        <v>0</v>
      </c>
      <c r="AT52" s="174">
        <f t="shared" si="6"/>
        <v>0</v>
      </c>
      <c r="AU52" s="174">
        <f t="shared" si="7"/>
        <v>2200</v>
      </c>
      <c r="AV52" s="99"/>
      <c r="AW52" s="106"/>
      <c r="AX52" s="106"/>
      <c r="AY52" s="106"/>
      <c r="AZ52" s="106"/>
      <c r="BA52" s="174">
        <f t="shared" si="8"/>
        <v>2200</v>
      </c>
      <c r="BB52" s="178"/>
      <c r="BC52" s="170"/>
      <c r="BD52" s="163" t="str">
        <f t="shared" si="9"/>
        <v>正确</v>
      </c>
    </row>
    <row r="53" s="6" customFormat="1" ht="33" customHeight="1" spans="1:56">
      <c r="A53" s="59">
        <f t="shared" si="1"/>
        <v>49</v>
      </c>
      <c r="B53" s="273" t="s">
        <v>436</v>
      </c>
      <c r="C53" s="307" t="s">
        <v>139</v>
      </c>
      <c r="D53" s="267">
        <v>45784</v>
      </c>
      <c r="E53" s="266" t="s">
        <v>74</v>
      </c>
      <c r="F53" s="125">
        <f t="shared" si="2"/>
        <v>30</v>
      </c>
      <c r="G53" s="192" t="s">
        <v>75</v>
      </c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64">
        <f t="shared" si="3"/>
        <v>0</v>
      </c>
      <c r="T53" s="170"/>
      <c r="U53" s="80" t="s">
        <v>370</v>
      </c>
      <c r="V53" s="280">
        <v>1200</v>
      </c>
      <c r="W53" s="281">
        <v>300</v>
      </c>
      <c r="X53" s="281">
        <v>200</v>
      </c>
      <c r="Y53" s="281">
        <v>200</v>
      </c>
      <c r="Z53" s="281">
        <v>200</v>
      </c>
      <c r="AA53" s="281">
        <v>100</v>
      </c>
      <c r="AB53" s="281">
        <v>100</v>
      </c>
      <c r="AC53" s="174">
        <f t="shared" si="4"/>
        <v>0</v>
      </c>
      <c r="AD53" s="93"/>
      <c r="AE53" s="93"/>
      <c r="AF53" s="93"/>
      <c r="AG53" s="93"/>
      <c r="AH53" s="93"/>
      <c r="AI53" s="93"/>
      <c r="AJ53" s="170"/>
      <c r="AK53" s="93"/>
      <c r="AL53" s="93"/>
      <c r="AM53" s="93"/>
      <c r="AN53" s="93"/>
      <c r="AO53" s="93"/>
      <c r="AP53" s="93"/>
      <c r="AQ53" s="93"/>
      <c r="AR53" s="93"/>
      <c r="AS53" s="175">
        <f t="shared" si="5"/>
        <v>0</v>
      </c>
      <c r="AT53" s="174">
        <f t="shared" si="6"/>
        <v>0</v>
      </c>
      <c r="AU53" s="174">
        <f t="shared" si="7"/>
        <v>2300</v>
      </c>
      <c r="AV53" s="99"/>
      <c r="AW53" s="106"/>
      <c r="AX53" s="106"/>
      <c r="AY53" s="106"/>
      <c r="AZ53" s="106"/>
      <c r="BA53" s="174">
        <f t="shared" si="8"/>
        <v>2300</v>
      </c>
      <c r="BB53" s="178"/>
      <c r="BC53" s="170"/>
      <c r="BD53" s="163" t="str">
        <f t="shared" si="9"/>
        <v>正确</v>
      </c>
    </row>
    <row r="54" s="6" customFormat="1" ht="33" customHeight="1" spans="1:56">
      <c r="A54" s="59">
        <f t="shared" si="1"/>
        <v>50</v>
      </c>
      <c r="B54" s="273" t="s">
        <v>437</v>
      </c>
      <c r="C54" s="307" t="s">
        <v>139</v>
      </c>
      <c r="D54" s="267">
        <v>45786</v>
      </c>
      <c r="E54" s="266" t="s">
        <v>74</v>
      </c>
      <c r="F54" s="125">
        <f t="shared" si="2"/>
        <v>30</v>
      </c>
      <c r="G54" s="192" t="s">
        <v>75</v>
      </c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64">
        <f t="shared" si="3"/>
        <v>0</v>
      </c>
      <c r="T54" s="170"/>
      <c r="U54" s="80" t="s">
        <v>370</v>
      </c>
      <c r="V54" s="280">
        <v>1200</v>
      </c>
      <c r="W54" s="281">
        <v>300</v>
      </c>
      <c r="X54" s="281">
        <v>200</v>
      </c>
      <c r="Y54" s="281">
        <v>200</v>
      </c>
      <c r="Z54" s="281">
        <v>200</v>
      </c>
      <c r="AA54" s="281">
        <v>100</v>
      </c>
      <c r="AB54" s="281">
        <v>100</v>
      </c>
      <c r="AC54" s="174">
        <f t="shared" si="4"/>
        <v>0</v>
      </c>
      <c r="AD54" s="93"/>
      <c r="AE54" s="93"/>
      <c r="AF54" s="93"/>
      <c r="AG54" s="93"/>
      <c r="AH54" s="93"/>
      <c r="AI54" s="93"/>
      <c r="AJ54" s="170"/>
      <c r="AK54" s="93"/>
      <c r="AL54" s="93"/>
      <c r="AM54" s="93"/>
      <c r="AN54" s="93"/>
      <c r="AO54" s="93"/>
      <c r="AP54" s="93"/>
      <c r="AQ54" s="93"/>
      <c r="AR54" s="93"/>
      <c r="AS54" s="175">
        <f t="shared" si="5"/>
        <v>0</v>
      </c>
      <c r="AT54" s="174">
        <f t="shared" si="6"/>
        <v>0</v>
      </c>
      <c r="AU54" s="174">
        <f t="shared" si="7"/>
        <v>2300</v>
      </c>
      <c r="AV54" s="99"/>
      <c r="AW54" s="106"/>
      <c r="AX54" s="106"/>
      <c r="AY54" s="106"/>
      <c r="AZ54" s="106"/>
      <c r="BA54" s="174">
        <f t="shared" si="8"/>
        <v>2300</v>
      </c>
      <c r="BB54" s="178"/>
      <c r="BC54" s="170"/>
      <c r="BD54" s="163" t="str">
        <f t="shared" si="9"/>
        <v>正确</v>
      </c>
    </row>
    <row r="55" s="6" customFormat="1" ht="33" customHeight="1" spans="1:56">
      <c r="A55" s="59">
        <f t="shared" si="1"/>
        <v>51</v>
      </c>
      <c r="B55" s="273" t="s">
        <v>438</v>
      </c>
      <c r="C55" s="307" t="s">
        <v>139</v>
      </c>
      <c r="D55" s="267">
        <v>45804</v>
      </c>
      <c r="E55" s="266" t="s">
        <v>74</v>
      </c>
      <c r="F55" s="125">
        <f t="shared" si="2"/>
        <v>30</v>
      </c>
      <c r="G55" s="192" t="s">
        <v>75</v>
      </c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3"/>
        <v>0</v>
      </c>
      <c r="T55" s="170"/>
      <c r="U55" s="80" t="s">
        <v>370</v>
      </c>
      <c r="V55" s="280">
        <v>1200</v>
      </c>
      <c r="W55" s="281">
        <v>300</v>
      </c>
      <c r="X55" s="281">
        <v>200</v>
      </c>
      <c r="Y55" s="281">
        <v>200</v>
      </c>
      <c r="Z55" s="281">
        <v>200</v>
      </c>
      <c r="AA55" s="281">
        <v>100</v>
      </c>
      <c r="AB55" s="281">
        <v>100</v>
      </c>
      <c r="AC55" s="174">
        <f t="shared" si="4"/>
        <v>0</v>
      </c>
      <c r="AD55" s="93"/>
      <c r="AE55" s="93"/>
      <c r="AF55" s="93"/>
      <c r="AG55" s="93"/>
      <c r="AH55" s="93"/>
      <c r="AI55" s="93"/>
      <c r="AJ55" s="170"/>
      <c r="AK55" s="93"/>
      <c r="AL55" s="93"/>
      <c r="AM55" s="93"/>
      <c r="AN55" s="93"/>
      <c r="AO55" s="93"/>
      <c r="AP55" s="93"/>
      <c r="AQ55" s="93"/>
      <c r="AR55" s="93"/>
      <c r="AS55" s="175">
        <f t="shared" si="5"/>
        <v>0</v>
      </c>
      <c r="AT55" s="174">
        <f t="shared" si="6"/>
        <v>0</v>
      </c>
      <c r="AU55" s="174">
        <f t="shared" si="7"/>
        <v>2300</v>
      </c>
      <c r="AV55" s="99"/>
      <c r="AW55" s="106"/>
      <c r="AX55" s="106"/>
      <c r="AY55" s="106"/>
      <c r="AZ55" s="106"/>
      <c r="BA55" s="174">
        <f t="shared" si="8"/>
        <v>2300</v>
      </c>
      <c r="BB55" s="178"/>
      <c r="BC55" s="170"/>
      <c r="BD55" s="163" t="str">
        <f t="shared" si="9"/>
        <v>正确</v>
      </c>
    </row>
    <row r="56" s="6" customFormat="1" ht="33" customHeight="1" spans="1:56">
      <c r="A56" s="59">
        <f t="shared" si="1"/>
        <v>52</v>
      </c>
      <c r="B56" s="60" t="s">
        <v>439</v>
      </c>
      <c r="C56" s="35" t="s">
        <v>297</v>
      </c>
      <c r="D56" s="154">
        <v>45761</v>
      </c>
      <c r="E56" s="266" t="s">
        <v>74</v>
      </c>
      <c r="F56" s="125">
        <f t="shared" si="2"/>
        <v>30</v>
      </c>
      <c r="G56" s="192" t="s">
        <v>75</v>
      </c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3"/>
        <v>0</v>
      </c>
      <c r="T56" s="170" t="s">
        <v>440</v>
      </c>
      <c r="U56" s="80" t="s">
        <v>396</v>
      </c>
      <c r="V56" s="280">
        <v>800</v>
      </c>
      <c r="W56" s="281">
        <v>100</v>
      </c>
      <c r="X56" s="281">
        <v>100</v>
      </c>
      <c r="Y56" s="281">
        <v>100</v>
      </c>
      <c r="Z56" s="281">
        <v>100</v>
      </c>
      <c r="AA56" s="281">
        <v>100</v>
      </c>
      <c r="AB56" s="281">
        <v>100</v>
      </c>
      <c r="AC56" s="174">
        <f t="shared" si="4"/>
        <v>0</v>
      </c>
      <c r="AD56" s="93"/>
      <c r="AE56" s="93"/>
      <c r="AF56" s="93"/>
      <c r="AG56" s="93"/>
      <c r="AH56" s="93"/>
      <c r="AI56" s="93"/>
      <c r="AJ56" s="170"/>
      <c r="AK56" s="93"/>
      <c r="AL56" s="93"/>
      <c r="AM56" s="93"/>
      <c r="AN56" s="93"/>
      <c r="AO56" s="93"/>
      <c r="AP56" s="93"/>
      <c r="AQ56" s="93"/>
      <c r="AR56" s="93"/>
      <c r="AS56" s="175">
        <f t="shared" si="5"/>
        <v>0</v>
      </c>
      <c r="AT56" s="174">
        <f t="shared" si="6"/>
        <v>0</v>
      </c>
      <c r="AU56" s="174">
        <f t="shared" si="7"/>
        <v>1400</v>
      </c>
      <c r="AV56" s="99"/>
      <c r="AW56" s="106"/>
      <c r="AX56" s="106"/>
      <c r="AY56" s="106"/>
      <c r="AZ56" s="106"/>
      <c r="BA56" s="174">
        <f t="shared" si="8"/>
        <v>1400</v>
      </c>
      <c r="BB56" s="178"/>
      <c r="BC56" s="170" t="s">
        <v>440</v>
      </c>
      <c r="BD56" s="163" t="str">
        <f t="shared" si="9"/>
        <v>正确</v>
      </c>
    </row>
    <row r="57" s="6" customFormat="1" ht="33" customHeight="1" spans="1:56">
      <c r="A57" s="59">
        <f t="shared" si="1"/>
        <v>53</v>
      </c>
      <c r="B57" s="320" t="s">
        <v>441</v>
      </c>
      <c r="C57" s="35" t="s">
        <v>297</v>
      </c>
      <c r="D57" s="154">
        <v>45809</v>
      </c>
      <c r="E57" s="321" t="s">
        <v>92</v>
      </c>
      <c r="F57" s="125">
        <f t="shared" si="2"/>
        <v>30</v>
      </c>
      <c r="G57" s="192" t="s">
        <v>75</v>
      </c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3"/>
        <v>0</v>
      </c>
      <c r="T57" s="170"/>
      <c r="U57" s="80" t="s">
        <v>396</v>
      </c>
      <c r="V57" s="280">
        <v>800</v>
      </c>
      <c r="W57" s="281">
        <v>100</v>
      </c>
      <c r="X57" s="281">
        <v>100</v>
      </c>
      <c r="Y57" s="281">
        <v>100</v>
      </c>
      <c r="Z57" s="281">
        <v>100</v>
      </c>
      <c r="AA57" s="281">
        <v>100</v>
      </c>
      <c r="AB57" s="281">
        <v>100</v>
      </c>
      <c r="AC57" s="174">
        <f t="shared" si="4"/>
        <v>0</v>
      </c>
      <c r="AD57" s="93"/>
      <c r="AE57" s="93"/>
      <c r="AF57" s="93"/>
      <c r="AG57" s="93"/>
      <c r="AH57" s="93"/>
      <c r="AI57" s="93"/>
      <c r="AJ57" s="170"/>
      <c r="AK57" s="93"/>
      <c r="AL57" s="93"/>
      <c r="AM57" s="93"/>
      <c r="AN57" s="93"/>
      <c r="AO57" s="93"/>
      <c r="AP57" s="93"/>
      <c r="AQ57" s="93"/>
      <c r="AR57" s="93"/>
      <c r="AS57" s="175">
        <f t="shared" si="5"/>
        <v>0</v>
      </c>
      <c r="AT57" s="174">
        <f t="shared" si="6"/>
        <v>0</v>
      </c>
      <c r="AU57" s="174">
        <f t="shared" si="7"/>
        <v>1400</v>
      </c>
      <c r="AV57" s="99"/>
      <c r="AW57" s="106"/>
      <c r="AX57" s="106"/>
      <c r="AY57" s="106"/>
      <c r="AZ57" s="106"/>
      <c r="BA57" s="174">
        <f t="shared" si="8"/>
        <v>1400</v>
      </c>
      <c r="BB57" s="178"/>
      <c r="BC57" s="170"/>
      <c r="BD57" s="163" t="str">
        <f t="shared" si="9"/>
        <v>正确</v>
      </c>
    </row>
    <row r="58" s="6" customFormat="1" ht="33" customHeight="1" spans="1:56">
      <c r="A58" s="59">
        <f t="shared" si="1"/>
        <v>54</v>
      </c>
      <c r="B58" s="320" t="s">
        <v>442</v>
      </c>
      <c r="C58" s="35" t="s">
        <v>297</v>
      </c>
      <c r="D58" s="154">
        <v>45810</v>
      </c>
      <c r="E58" s="321" t="s">
        <v>92</v>
      </c>
      <c r="F58" s="125">
        <f t="shared" si="2"/>
        <v>29</v>
      </c>
      <c r="G58" s="192" t="s">
        <v>75</v>
      </c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3"/>
        <v>0</v>
      </c>
      <c r="T58" s="170"/>
      <c r="U58" s="80" t="s">
        <v>396</v>
      </c>
      <c r="V58" s="280">
        <f>U58/E2*F58</f>
        <v>1353.33333333333</v>
      </c>
      <c r="W58" s="281">
        <v>0</v>
      </c>
      <c r="X58" s="281">
        <v>0</v>
      </c>
      <c r="Y58" s="281">
        <v>0</v>
      </c>
      <c r="Z58" s="281">
        <v>0</v>
      </c>
      <c r="AA58" s="281">
        <v>0</v>
      </c>
      <c r="AB58" s="281">
        <v>0</v>
      </c>
      <c r="AC58" s="174">
        <f t="shared" si="4"/>
        <v>0</v>
      </c>
      <c r="AD58" s="93"/>
      <c r="AE58" s="93"/>
      <c r="AF58" s="93"/>
      <c r="AG58" s="93"/>
      <c r="AH58" s="93"/>
      <c r="AI58" s="93"/>
      <c r="AJ58" s="170"/>
      <c r="AK58" s="93"/>
      <c r="AL58" s="93"/>
      <c r="AM58" s="93"/>
      <c r="AN58" s="93"/>
      <c r="AO58" s="93"/>
      <c r="AP58" s="93"/>
      <c r="AQ58" s="93"/>
      <c r="AR58" s="93"/>
      <c r="AS58" s="175">
        <f t="shared" si="5"/>
        <v>0</v>
      </c>
      <c r="AT58" s="174">
        <f t="shared" si="6"/>
        <v>0</v>
      </c>
      <c r="AU58" s="174">
        <f t="shared" si="7"/>
        <v>1353.33</v>
      </c>
      <c r="AV58" s="99"/>
      <c r="AW58" s="106"/>
      <c r="AX58" s="106"/>
      <c r="AY58" s="106"/>
      <c r="AZ58" s="106"/>
      <c r="BA58" s="174">
        <f t="shared" si="8"/>
        <v>1353.33</v>
      </c>
      <c r="BB58" s="178"/>
      <c r="BC58" s="170"/>
      <c r="BD58" s="163" t="str">
        <f t="shared" si="9"/>
        <v>错误</v>
      </c>
    </row>
    <row r="59" s="6" customFormat="1" ht="33" customHeight="1" spans="1:56">
      <c r="A59" s="59">
        <f t="shared" si="1"/>
        <v>55</v>
      </c>
      <c r="B59" s="320" t="s">
        <v>443</v>
      </c>
      <c r="C59" s="35" t="s">
        <v>297</v>
      </c>
      <c r="D59" s="154">
        <v>45811</v>
      </c>
      <c r="E59" s="321" t="s">
        <v>92</v>
      </c>
      <c r="F59" s="125">
        <f t="shared" si="2"/>
        <v>28</v>
      </c>
      <c r="G59" s="192" t="s">
        <v>75</v>
      </c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3"/>
        <v>0</v>
      </c>
      <c r="T59" s="170"/>
      <c r="U59" s="80" t="s">
        <v>396</v>
      </c>
      <c r="V59" s="280">
        <f>U59/E2*F59</f>
        <v>1306.66666666667</v>
      </c>
      <c r="W59" s="281">
        <v>0</v>
      </c>
      <c r="X59" s="281">
        <v>0</v>
      </c>
      <c r="Y59" s="281">
        <v>0</v>
      </c>
      <c r="Z59" s="281">
        <v>0</v>
      </c>
      <c r="AA59" s="281">
        <v>0</v>
      </c>
      <c r="AB59" s="281">
        <v>0</v>
      </c>
      <c r="AC59" s="174">
        <f t="shared" si="4"/>
        <v>0</v>
      </c>
      <c r="AD59" s="93"/>
      <c r="AE59" s="93"/>
      <c r="AF59" s="93"/>
      <c r="AG59" s="93"/>
      <c r="AH59" s="93"/>
      <c r="AI59" s="93"/>
      <c r="AJ59" s="170"/>
      <c r="AK59" s="93"/>
      <c r="AL59" s="93"/>
      <c r="AM59" s="93"/>
      <c r="AN59" s="93"/>
      <c r="AO59" s="93"/>
      <c r="AP59" s="93"/>
      <c r="AQ59" s="93"/>
      <c r="AR59" s="93"/>
      <c r="AS59" s="175">
        <f t="shared" si="5"/>
        <v>0</v>
      </c>
      <c r="AT59" s="174">
        <f t="shared" si="6"/>
        <v>0</v>
      </c>
      <c r="AU59" s="174">
        <f t="shared" si="7"/>
        <v>1306.67</v>
      </c>
      <c r="AV59" s="99"/>
      <c r="AW59" s="106"/>
      <c r="AX59" s="106"/>
      <c r="AY59" s="106"/>
      <c r="AZ59" s="106"/>
      <c r="BA59" s="174">
        <f t="shared" si="8"/>
        <v>1306.67</v>
      </c>
      <c r="BB59" s="178"/>
      <c r="BC59" s="170"/>
      <c r="BD59" s="163" t="str">
        <f t="shared" si="9"/>
        <v>错误</v>
      </c>
    </row>
    <row r="60" s="6" customFormat="1" ht="33" customHeight="1" spans="1:56">
      <c r="A60" s="59">
        <f t="shared" si="1"/>
        <v>56</v>
      </c>
      <c r="B60" s="320" t="s">
        <v>444</v>
      </c>
      <c r="C60" s="35" t="s">
        <v>297</v>
      </c>
      <c r="D60" s="154">
        <v>45809</v>
      </c>
      <c r="E60" s="321" t="s">
        <v>92</v>
      </c>
      <c r="F60" s="125">
        <f t="shared" si="2"/>
        <v>30</v>
      </c>
      <c r="G60" s="192" t="s">
        <v>75</v>
      </c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3"/>
        <v>0</v>
      </c>
      <c r="T60" s="170"/>
      <c r="U60" s="80" t="s">
        <v>396</v>
      </c>
      <c r="V60" s="280">
        <v>800</v>
      </c>
      <c r="W60" s="281">
        <v>100</v>
      </c>
      <c r="X60" s="281">
        <v>100</v>
      </c>
      <c r="Y60" s="281">
        <v>100</v>
      </c>
      <c r="Z60" s="281">
        <v>100</v>
      </c>
      <c r="AA60" s="281">
        <v>100</v>
      </c>
      <c r="AB60" s="281">
        <v>100</v>
      </c>
      <c r="AC60" s="174">
        <f t="shared" si="4"/>
        <v>0</v>
      </c>
      <c r="AD60" s="93"/>
      <c r="AE60" s="93"/>
      <c r="AF60" s="93"/>
      <c r="AG60" s="93"/>
      <c r="AH60" s="93"/>
      <c r="AI60" s="93"/>
      <c r="AJ60" s="170"/>
      <c r="AK60" s="93"/>
      <c r="AL60" s="93"/>
      <c r="AM60" s="93"/>
      <c r="AN60" s="93"/>
      <c r="AO60" s="93"/>
      <c r="AP60" s="93"/>
      <c r="AQ60" s="93"/>
      <c r="AR60" s="93"/>
      <c r="AS60" s="175">
        <f t="shared" si="5"/>
        <v>0</v>
      </c>
      <c r="AT60" s="174">
        <f t="shared" si="6"/>
        <v>0</v>
      </c>
      <c r="AU60" s="174">
        <f t="shared" si="7"/>
        <v>1400</v>
      </c>
      <c r="AV60" s="99"/>
      <c r="AW60" s="106"/>
      <c r="AX60" s="106"/>
      <c r="AY60" s="106"/>
      <c r="AZ60" s="106"/>
      <c r="BA60" s="174">
        <f t="shared" si="8"/>
        <v>1400</v>
      </c>
      <c r="BB60" s="178"/>
      <c r="BC60" s="170"/>
      <c r="BD60" s="163" t="str">
        <f t="shared" si="9"/>
        <v>正确</v>
      </c>
    </row>
    <row r="61" s="6" customFormat="1" ht="33" customHeight="1" spans="1:56">
      <c r="A61" s="59">
        <f t="shared" si="1"/>
        <v>57</v>
      </c>
      <c r="B61" s="320" t="s">
        <v>445</v>
      </c>
      <c r="C61" s="35" t="s">
        <v>297</v>
      </c>
      <c r="D61" s="154">
        <v>45809</v>
      </c>
      <c r="E61" s="321" t="s">
        <v>92</v>
      </c>
      <c r="F61" s="125">
        <f t="shared" si="2"/>
        <v>30</v>
      </c>
      <c r="G61" s="192" t="s">
        <v>75</v>
      </c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3"/>
        <v>0</v>
      </c>
      <c r="T61" s="170"/>
      <c r="U61" s="80" t="s">
        <v>396</v>
      </c>
      <c r="V61" s="280">
        <v>800</v>
      </c>
      <c r="W61" s="281">
        <v>100</v>
      </c>
      <c r="X61" s="281">
        <v>100</v>
      </c>
      <c r="Y61" s="281">
        <v>100</v>
      </c>
      <c r="Z61" s="281">
        <v>100</v>
      </c>
      <c r="AA61" s="281">
        <v>100</v>
      </c>
      <c r="AB61" s="281">
        <v>100</v>
      </c>
      <c r="AC61" s="174">
        <f t="shared" si="4"/>
        <v>0</v>
      </c>
      <c r="AD61" s="93"/>
      <c r="AE61" s="93"/>
      <c r="AF61" s="93"/>
      <c r="AG61" s="93"/>
      <c r="AH61" s="93"/>
      <c r="AI61" s="93"/>
      <c r="AJ61" s="170"/>
      <c r="AK61" s="93"/>
      <c r="AL61" s="93"/>
      <c r="AM61" s="93"/>
      <c r="AN61" s="93"/>
      <c r="AO61" s="93"/>
      <c r="AP61" s="93"/>
      <c r="AQ61" s="93"/>
      <c r="AR61" s="93"/>
      <c r="AS61" s="175">
        <f t="shared" si="5"/>
        <v>0</v>
      </c>
      <c r="AT61" s="174">
        <f t="shared" si="6"/>
        <v>0</v>
      </c>
      <c r="AU61" s="174">
        <f t="shared" si="7"/>
        <v>1400</v>
      </c>
      <c r="AV61" s="99"/>
      <c r="AW61" s="106"/>
      <c r="AX61" s="106"/>
      <c r="AY61" s="106"/>
      <c r="AZ61" s="106"/>
      <c r="BA61" s="174">
        <f t="shared" si="8"/>
        <v>1400</v>
      </c>
      <c r="BB61" s="178"/>
      <c r="BC61" s="170"/>
      <c r="BD61" s="163" t="str">
        <f t="shared" si="9"/>
        <v>正确</v>
      </c>
    </row>
    <row r="62" s="6" customFormat="1" ht="33" customHeight="1" spans="1:56">
      <c r="A62" s="59">
        <f t="shared" si="1"/>
        <v>58</v>
      </c>
      <c r="B62" s="320" t="s">
        <v>446</v>
      </c>
      <c r="C62" s="47" t="s">
        <v>297</v>
      </c>
      <c r="D62" s="154">
        <v>45822</v>
      </c>
      <c r="E62" s="321" t="s">
        <v>92</v>
      </c>
      <c r="F62" s="125">
        <f t="shared" si="2"/>
        <v>17</v>
      </c>
      <c r="G62" s="192" t="s">
        <v>75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64">
        <f t="shared" si="3"/>
        <v>0</v>
      </c>
      <c r="T62" s="170"/>
      <c r="U62" s="80" t="s">
        <v>396</v>
      </c>
      <c r="V62" s="280">
        <f>U62/E2*F62</f>
        <v>793.333333333333</v>
      </c>
      <c r="W62" s="281">
        <v>0</v>
      </c>
      <c r="X62" s="281">
        <v>0</v>
      </c>
      <c r="Y62" s="281">
        <v>0</v>
      </c>
      <c r="Z62" s="281">
        <v>0</v>
      </c>
      <c r="AA62" s="281">
        <v>0</v>
      </c>
      <c r="AB62" s="281">
        <v>0</v>
      </c>
      <c r="AC62" s="174">
        <f t="shared" si="4"/>
        <v>0</v>
      </c>
      <c r="AD62" s="93"/>
      <c r="AE62" s="93"/>
      <c r="AF62" s="93"/>
      <c r="AG62" s="93"/>
      <c r="AH62" s="93"/>
      <c r="AI62" s="93"/>
      <c r="AJ62" s="170"/>
      <c r="AK62" s="93"/>
      <c r="AL62" s="93"/>
      <c r="AM62" s="93"/>
      <c r="AN62" s="93"/>
      <c r="AO62" s="93"/>
      <c r="AP62" s="93"/>
      <c r="AQ62" s="93"/>
      <c r="AR62" s="93"/>
      <c r="AS62" s="175">
        <f t="shared" si="5"/>
        <v>0</v>
      </c>
      <c r="AT62" s="174">
        <f t="shared" si="6"/>
        <v>0</v>
      </c>
      <c r="AU62" s="174">
        <f t="shared" si="7"/>
        <v>793.33</v>
      </c>
      <c r="AV62" s="99"/>
      <c r="AW62" s="106"/>
      <c r="AX62" s="106"/>
      <c r="AY62" s="106"/>
      <c r="AZ62" s="106"/>
      <c r="BA62" s="174">
        <f t="shared" si="8"/>
        <v>793.33</v>
      </c>
      <c r="BB62" s="178"/>
      <c r="BC62" s="170"/>
      <c r="BD62" s="163" t="str">
        <f t="shared" si="9"/>
        <v>错误</v>
      </c>
    </row>
    <row r="63" s="6" customFormat="1" ht="33" customHeight="1" spans="1:56">
      <c r="A63" s="59">
        <f t="shared" si="1"/>
        <v>59</v>
      </c>
      <c r="B63" s="320" t="s">
        <v>447</v>
      </c>
      <c r="C63" s="47" t="s">
        <v>297</v>
      </c>
      <c r="D63" s="154">
        <v>45818</v>
      </c>
      <c r="E63" s="321" t="s">
        <v>92</v>
      </c>
      <c r="F63" s="125">
        <f t="shared" si="2"/>
        <v>21</v>
      </c>
      <c r="G63" s="192" t="s">
        <v>75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3"/>
        <v>0</v>
      </c>
      <c r="T63" s="170"/>
      <c r="U63" s="80" t="s">
        <v>396</v>
      </c>
      <c r="V63" s="280">
        <f>U63/E2*F63</f>
        <v>980</v>
      </c>
      <c r="W63" s="281">
        <v>0</v>
      </c>
      <c r="X63" s="281">
        <v>0</v>
      </c>
      <c r="Y63" s="281">
        <v>0</v>
      </c>
      <c r="Z63" s="281">
        <v>0</v>
      </c>
      <c r="AA63" s="281">
        <v>0</v>
      </c>
      <c r="AB63" s="281">
        <v>0</v>
      </c>
      <c r="AC63" s="174">
        <f t="shared" si="4"/>
        <v>0</v>
      </c>
      <c r="AD63" s="93"/>
      <c r="AE63" s="93"/>
      <c r="AF63" s="93"/>
      <c r="AG63" s="93"/>
      <c r="AH63" s="93"/>
      <c r="AI63" s="93"/>
      <c r="AJ63" s="170"/>
      <c r="AK63" s="93"/>
      <c r="AL63" s="93"/>
      <c r="AM63" s="93"/>
      <c r="AN63" s="93"/>
      <c r="AO63" s="93"/>
      <c r="AP63" s="93"/>
      <c r="AQ63" s="93"/>
      <c r="AR63" s="93"/>
      <c r="AS63" s="175">
        <f t="shared" si="5"/>
        <v>0</v>
      </c>
      <c r="AT63" s="174">
        <f t="shared" si="6"/>
        <v>0</v>
      </c>
      <c r="AU63" s="174">
        <f t="shared" si="7"/>
        <v>980</v>
      </c>
      <c r="AV63" s="99"/>
      <c r="AW63" s="106"/>
      <c r="AX63" s="106"/>
      <c r="AY63" s="106"/>
      <c r="AZ63" s="106"/>
      <c r="BA63" s="174">
        <f t="shared" si="8"/>
        <v>980</v>
      </c>
      <c r="BB63" s="178"/>
      <c r="BC63" s="170"/>
      <c r="BD63" s="163" t="str">
        <f t="shared" si="9"/>
        <v>错误</v>
      </c>
    </row>
    <row r="64" s="6" customFormat="1" ht="33" customHeight="1" spans="1:56">
      <c r="A64" s="59">
        <f t="shared" si="1"/>
        <v>60</v>
      </c>
      <c r="B64" s="210" t="s">
        <v>448</v>
      </c>
      <c r="C64" s="47" t="s">
        <v>297</v>
      </c>
      <c r="D64" s="154">
        <v>45813</v>
      </c>
      <c r="E64" s="276" t="s">
        <v>122</v>
      </c>
      <c r="F64" s="125">
        <f t="shared" si="2"/>
        <v>26</v>
      </c>
      <c r="G64" s="192" t="s">
        <v>75</v>
      </c>
      <c r="H64" s="126"/>
      <c r="I64" s="126"/>
      <c r="J64" s="126">
        <v>19</v>
      </c>
      <c r="K64" s="126"/>
      <c r="L64" s="126"/>
      <c r="M64" s="126"/>
      <c r="N64" s="126"/>
      <c r="O64" s="126"/>
      <c r="P64" s="126"/>
      <c r="Q64" s="126"/>
      <c r="R64" s="126"/>
      <c r="S64" s="164">
        <f t="shared" si="3"/>
        <v>0</v>
      </c>
      <c r="T64" s="179" t="s">
        <v>449</v>
      </c>
      <c r="U64" s="80" t="s">
        <v>396</v>
      </c>
      <c r="V64" s="280">
        <f>U64/E2*F64</f>
        <v>1213.33333333333</v>
      </c>
      <c r="W64" s="281">
        <v>0</v>
      </c>
      <c r="X64" s="281">
        <v>0</v>
      </c>
      <c r="Y64" s="281">
        <v>0</v>
      </c>
      <c r="Z64" s="281">
        <v>0</v>
      </c>
      <c r="AA64" s="281">
        <v>0</v>
      </c>
      <c r="AB64" s="281">
        <v>0</v>
      </c>
      <c r="AC64" s="174">
        <f t="shared" si="4"/>
        <v>0</v>
      </c>
      <c r="AD64" s="93"/>
      <c r="AE64" s="93"/>
      <c r="AF64" s="93"/>
      <c r="AG64" s="93"/>
      <c r="AH64" s="93"/>
      <c r="AI64" s="93"/>
      <c r="AJ64" s="170"/>
      <c r="AK64" s="93"/>
      <c r="AL64" s="93"/>
      <c r="AM64" s="93"/>
      <c r="AN64" s="93"/>
      <c r="AO64" s="93"/>
      <c r="AP64" s="93"/>
      <c r="AQ64" s="93"/>
      <c r="AR64" s="93"/>
      <c r="AS64" s="175">
        <f t="shared" si="5"/>
        <v>0</v>
      </c>
      <c r="AT64" s="174">
        <f t="shared" si="6"/>
        <v>886.666666666667</v>
      </c>
      <c r="AU64" s="174">
        <f t="shared" si="7"/>
        <v>326.67</v>
      </c>
      <c r="AV64" s="99"/>
      <c r="AW64" s="106"/>
      <c r="AX64" s="106"/>
      <c r="AY64" s="106"/>
      <c r="AZ64" s="106"/>
      <c r="BA64" s="174">
        <f t="shared" si="8"/>
        <v>326.67</v>
      </c>
      <c r="BB64" s="178"/>
      <c r="BC64" s="179" t="s">
        <v>450</v>
      </c>
      <c r="BD64" s="163" t="str">
        <f t="shared" si="9"/>
        <v>错误</v>
      </c>
    </row>
    <row r="65" s="6" customFormat="1" ht="33" customHeight="1" spans="1:56">
      <c r="A65" s="59">
        <f t="shared" si="1"/>
        <v>61</v>
      </c>
      <c r="B65" s="60"/>
      <c r="C65" s="47"/>
      <c r="D65" s="154"/>
      <c r="E65" s="266"/>
      <c r="F65" s="125">
        <f t="shared" si="2"/>
        <v>30</v>
      </c>
      <c r="G65" s="57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3"/>
        <v>0</v>
      </c>
      <c r="T65" s="170"/>
      <c r="U65" s="80"/>
      <c r="V65" s="167"/>
      <c r="W65" s="168"/>
      <c r="X65" s="168"/>
      <c r="Y65" s="168"/>
      <c r="Z65" s="168"/>
      <c r="AA65" s="168"/>
      <c r="AB65" s="93"/>
      <c r="AC65" s="174">
        <f t="shared" si="4"/>
        <v>0</v>
      </c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175">
        <f t="shared" si="5"/>
        <v>0</v>
      </c>
      <c r="AT65" s="174">
        <f t="shared" si="6"/>
        <v>0</v>
      </c>
      <c r="AU65" s="174">
        <f t="shared" si="7"/>
        <v>0</v>
      </c>
      <c r="AV65" s="99"/>
      <c r="AW65" s="106"/>
      <c r="AX65" s="106"/>
      <c r="AY65" s="106"/>
      <c r="AZ65" s="106"/>
      <c r="BA65" s="174">
        <f t="shared" si="8"/>
        <v>0</v>
      </c>
      <c r="BB65" s="178"/>
      <c r="BC65" s="180"/>
      <c r="BD65" s="163" t="str">
        <f t="shared" si="9"/>
        <v>正确</v>
      </c>
    </row>
    <row r="66" s="6" customFormat="1" ht="33" customHeight="1" spans="1:56">
      <c r="A66" s="59">
        <f t="shared" si="1"/>
        <v>62</v>
      </c>
      <c r="B66" s="60"/>
      <c r="C66" s="47"/>
      <c r="D66" s="154"/>
      <c r="E66" s="60"/>
      <c r="F66" s="125">
        <f t="shared" si="2"/>
        <v>30</v>
      </c>
      <c r="G66" s="57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3"/>
        <v>0</v>
      </c>
      <c r="T66" s="170"/>
      <c r="U66" s="80"/>
      <c r="V66" s="167"/>
      <c r="W66" s="168"/>
      <c r="X66" s="168"/>
      <c r="Y66" s="168"/>
      <c r="Z66" s="168"/>
      <c r="AA66" s="168"/>
      <c r="AB66" s="93"/>
      <c r="AC66" s="174">
        <f t="shared" si="4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175">
        <f t="shared" si="5"/>
        <v>0</v>
      </c>
      <c r="AT66" s="174">
        <f t="shared" si="6"/>
        <v>0</v>
      </c>
      <c r="AU66" s="174">
        <f t="shared" si="7"/>
        <v>0</v>
      </c>
      <c r="AV66" s="99"/>
      <c r="AW66" s="106"/>
      <c r="AX66" s="106"/>
      <c r="AY66" s="106"/>
      <c r="AZ66" s="106"/>
      <c r="BA66" s="174">
        <f t="shared" si="8"/>
        <v>0</v>
      </c>
      <c r="BB66" s="178"/>
      <c r="BC66" s="180"/>
      <c r="BD66" s="163" t="str">
        <f t="shared" si="9"/>
        <v>正确</v>
      </c>
    </row>
    <row r="67" s="6" customFormat="1" ht="33" customHeight="1" spans="1:56">
      <c r="A67" s="59">
        <f t="shared" si="1"/>
        <v>63</v>
      </c>
      <c r="B67" s="60"/>
      <c r="C67" s="47"/>
      <c r="D67" s="154"/>
      <c r="E67" s="60"/>
      <c r="F67" s="125">
        <f t="shared" si="2"/>
        <v>30</v>
      </c>
      <c r="G67" s="57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si="3"/>
        <v>0</v>
      </c>
      <c r="T67" s="170"/>
      <c r="U67" s="80"/>
      <c r="V67" s="167"/>
      <c r="W67" s="168"/>
      <c r="X67" s="168"/>
      <c r="Y67" s="168"/>
      <c r="Z67" s="168"/>
      <c r="AA67" s="168"/>
      <c r="AB67" s="93"/>
      <c r="AC67" s="174">
        <f t="shared" si="4"/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175">
        <f t="shared" si="5"/>
        <v>0</v>
      </c>
      <c r="AT67" s="174">
        <f t="shared" si="6"/>
        <v>0</v>
      </c>
      <c r="AU67" s="174">
        <f t="shared" si="7"/>
        <v>0</v>
      </c>
      <c r="AV67" s="99"/>
      <c r="AW67" s="106"/>
      <c r="AX67" s="106"/>
      <c r="AY67" s="106"/>
      <c r="AZ67" s="106"/>
      <c r="BA67" s="174">
        <f t="shared" si="8"/>
        <v>0</v>
      </c>
      <c r="BB67" s="178"/>
      <c r="BC67" s="180"/>
      <c r="BD67" s="163" t="str">
        <f t="shared" si="9"/>
        <v>正确</v>
      </c>
    </row>
    <row r="68" s="6" customFormat="1" ht="33" customHeight="1" spans="1:56">
      <c r="A68" s="59">
        <f t="shared" si="1"/>
        <v>64</v>
      </c>
      <c r="B68" s="60"/>
      <c r="C68" s="47"/>
      <c r="D68" s="154"/>
      <c r="E68" s="60"/>
      <c r="F68" s="125">
        <f t="shared" si="2"/>
        <v>30</v>
      </c>
      <c r="G68" s="57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si="3"/>
        <v>0</v>
      </c>
      <c r="T68" s="170"/>
      <c r="U68" s="80"/>
      <c r="V68" s="167"/>
      <c r="W68" s="168"/>
      <c r="X68" s="168"/>
      <c r="Y68" s="168"/>
      <c r="Z68" s="168"/>
      <c r="AA68" s="168"/>
      <c r="AB68" s="93"/>
      <c r="AC68" s="174">
        <f t="shared" si="4"/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175">
        <f t="shared" si="5"/>
        <v>0</v>
      </c>
      <c r="AT68" s="174">
        <f t="shared" si="6"/>
        <v>0</v>
      </c>
      <c r="AU68" s="174">
        <f t="shared" si="7"/>
        <v>0</v>
      </c>
      <c r="AV68" s="99"/>
      <c r="AW68" s="106"/>
      <c r="AX68" s="106"/>
      <c r="AY68" s="106"/>
      <c r="AZ68" s="106"/>
      <c r="BA68" s="174">
        <f t="shared" si="8"/>
        <v>0</v>
      </c>
      <c r="BB68" s="178"/>
      <c r="BC68" s="180"/>
      <c r="BD68" s="163" t="str">
        <f t="shared" si="9"/>
        <v>正确</v>
      </c>
    </row>
    <row r="69" s="6" customFormat="1" ht="33" customHeight="1" spans="1:56">
      <c r="A69" s="59">
        <f t="shared" ref="A69:A132" si="10">ROW()-4</f>
        <v>65</v>
      </c>
      <c r="B69" s="60"/>
      <c r="C69" s="47"/>
      <c r="D69" s="154"/>
      <c r="E69" s="60"/>
      <c r="F69" s="125">
        <f t="shared" ref="F69:F132" si="11">IF($C$2-D69+1&lt;$E$2,$C$2-D69+1,$E$2)</f>
        <v>30</v>
      </c>
      <c r="G69" s="57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ref="S69:S132" si="12">P69+Q69-R69</f>
        <v>0</v>
      </c>
      <c r="T69" s="170"/>
      <c r="U69" s="80"/>
      <c r="V69" s="167"/>
      <c r="W69" s="168"/>
      <c r="X69" s="168"/>
      <c r="Y69" s="168"/>
      <c r="Z69" s="168"/>
      <c r="AA69" s="168"/>
      <c r="AB69" s="93"/>
      <c r="AC69" s="174">
        <f t="shared" ref="AC69:AC132" si="13">IF(G69="是",30,0)</f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175">
        <f t="shared" ref="AS69:AS132" si="14">IFERROR(U69/$E$2*2*H69+I69*2,0)</f>
        <v>0</v>
      </c>
      <c r="AT69" s="174">
        <f t="shared" ref="AT69:AT132" si="15">IFERROR(U69/$E$2*(J69+K69*0.2+L69+M69*0.5),0)</f>
        <v>0</v>
      </c>
      <c r="AU69" s="174">
        <f t="shared" ref="AU69:AU132" si="16">ROUND(SUM(V69:AP69)-SUM(AQ69:AT69),2)</f>
        <v>0</v>
      </c>
      <c r="AV69" s="99"/>
      <c r="AW69" s="106"/>
      <c r="AX69" s="106"/>
      <c r="AY69" s="106"/>
      <c r="AZ69" s="106"/>
      <c r="BA69" s="174">
        <f t="shared" ref="BA69:BA132" si="17">ROUND(AU69-SUM(AV69:AZ69),2)</f>
        <v>0</v>
      </c>
      <c r="BB69" s="178"/>
      <c r="BC69" s="180"/>
      <c r="BD69" s="163" t="str">
        <f t="shared" ref="BD69:BD132" si="18">IF(U69-SUM(V69:AB69)=0,"正确","错误")</f>
        <v>正确</v>
      </c>
    </row>
    <row r="70" s="6" customFormat="1" ht="33" customHeight="1" spans="1:56">
      <c r="A70" s="59">
        <f t="shared" si="10"/>
        <v>66</v>
      </c>
      <c r="B70" s="60"/>
      <c r="C70" s="47"/>
      <c r="D70" s="154"/>
      <c r="E70" s="60"/>
      <c r="F70" s="125">
        <f t="shared" si="11"/>
        <v>30</v>
      </c>
      <c r="G70" s="57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12"/>
        <v>0</v>
      </c>
      <c r="T70" s="170"/>
      <c r="U70" s="80"/>
      <c r="V70" s="167"/>
      <c r="W70" s="168"/>
      <c r="X70" s="168"/>
      <c r="Y70" s="168"/>
      <c r="Z70" s="168"/>
      <c r="AA70" s="168"/>
      <c r="AB70" s="93"/>
      <c r="AC70" s="174">
        <f t="shared" si="13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175">
        <f t="shared" si="14"/>
        <v>0</v>
      </c>
      <c r="AT70" s="174">
        <f t="shared" si="15"/>
        <v>0</v>
      </c>
      <c r="AU70" s="174">
        <f t="shared" si="16"/>
        <v>0</v>
      </c>
      <c r="AV70" s="99"/>
      <c r="AW70" s="106"/>
      <c r="AX70" s="106"/>
      <c r="AY70" s="106"/>
      <c r="AZ70" s="106"/>
      <c r="BA70" s="174">
        <f t="shared" si="17"/>
        <v>0</v>
      </c>
      <c r="BB70" s="178"/>
      <c r="BC70" s="180"/>
      <c r="BD70" s="163" t="str">
        <f t="shared" si="18"/>
        <v>正确</v>
      </c>
    </row>
    <row r="71" s="6" customFormat="1" ht="33" customHeight="1" spans="1:56">
      <c r="A71" s="59">
        <f t="shared" si="10"/>
        <v>67</v>
      </c>
      <c r="B71" s="60"/>
      <c r="C71" s="47"/>
      <c r="D71" s="154"/>
      <c r="E71" s="60"/>
      <c r="F71" s="125">
        <f t="shared" si="11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12"/>
        <v>0</v>
      </c>
      <c r="T71" s="170"/>
      <c r="U71" s="80"/>
      <c r="V71" s="167"/>
      <c r="W71" s="168"/>
      <c r="X71" s="168"/>
      <c r="Y71" s="168"/>
      <c r="Z71" s="168"/>
      <c r="AA71" s="168"/>
      <c r="AB71" s="93"/>
      <c r="AC71" s="174">
        <f t="shared" si="13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14"/>
        <v>0</v>
      </c>
      <c r="AT71" s="174">
        <f t="shared" si="15"/>
        <v>0</v>
      </c>
      <c r="AU71" s="174">
        <f t="shared" si="16"/>
        <v>0</v>
      </c>
      <c r="AV71" s="99"/>
      <c r="AW71" s="106"/>
      <c r="AX71" s="106"/>
      <c r="AY71" s="106"/>
      <c r="AZ71" s="106"/>
      <c r="BA71" s="174">
        <f t="shared" si="17"/>
        <v>0</v>
      </c>
      <c r="BB71" s="178"/>
      <c r="BC71" s="180"/>
      <c r="BD71" s="163" t="str">
        <f t="shared" si="18"/>
        <v>正确</v>
      </c>
    </row>
    <row r="72" s="6" customFormat="1" ht="33" customHeight="1" spans="1:56">
      <c r="A72" s="59">
        <f t="shared" si="10"/>
        <v>68</v>
      </c>
      <c r="B72" s="60"/>
      <c r="C72" s="47"/>
      <c r="D72" s="154"/>
      <c r="E72" s="60"/>
      <c r="F72" s="125">
        <f t="shared" si="11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12"/>
        <v>0</v>
      </c>
      <c r="T72" s="170"/>
      <c r="U72" s="80"/>
      <c r="V72" s="167"/>
      <c r="W72" s="168"/>
      <c r="X72" s="168"/>
      <c r="Y72" s="168"/>
      <c r="Z72" s="168"/>
      <c r="AA72" s="168"/>
      <c r="AB72" s="93"/>
      <c r="AC72" s="174">
        <f t="shared" si="13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14"/>
        <v>0</v>
      </c>
      <c r="AT72" s="174">
        <f t="shared" si="15"/>
        <v>0</v>
      </c>
      <c r="AU72" s="174">
        <f t="shared" si="16"/>
        <v>0</v>
      </c>
      <c r="AV72" s="99"/>
      <c r="AW72" s="106"/>
      <c r="AX72" s="106"/>
      <c r="AY72" s="106"/>
      <c r="AZ72" s="106"/>
      <c r="BA72" s="174">
        <f t="shared" si="17"/>
        <v>0</v>
      </c>
      <c r="BB72" s="178"/>
      <c r="BC72" s="180"/>
      <c r="BD72" s="163" t="str">
        <f t="shared" si="18"/>
        <v>正确</v>
      </c>
    </row>
    <row r="73" s="6" customFormat="1" ht="33" customHeight="1" spans="1:56">
      <c r="A73" s="59">
        <f t="shared" si="10"/>
        <v>69</v>
      </c>
      <c r="B73" s="60"/>
      <c r="C73" s="47"/>
      <c r="D73" s="154"/>
      <c r="E73" s="60"/>
      <c r="F73" s="125">
        <f t="shared" si="11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12"/>
        <v>0</v>
      </c>
      <c r="T73" s="170"/>
      <c r="U73" s="80"/>
      <c r="V73" s="167"/>
      <c r="W73" s="168"/>
      <c r="X73" s="168"/>
      <c r="Y73" s="168"/>
      <c r="Z73" s="168"/>
      <c r="AA73" s="168"/>
      <c r="AB73" s="93"/>
      <c r="AC73" s="174">
        <f t="shared" si="13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14"/>
        <v>0</v>
      </c>
      <c r="AT73" s="174">
        <f t="shared" si="15"/>
        <v>0</v>
      </c>
      <c r="AU73" s="174">
        <f t="shared" si="16"/>
        <v>0</v>
      </c>
      <c r="AV73" s="99"/>
      <c r="AW73" s="106"/>
      <c r="AX73" s="106"/>
      <c r="AY73" s="106"/>
      <c r="AZ73" s="106"/>
      <c r="BA73" s="174">
        <f t="shared" si="17"/>
        <v>0</v>
      </c>
      <c r="BB73" s="178"/>
      <c r="BC73" s="180"/>
      <c r="BD73" s="163" t="str">
        <f t="shared" si="18"/>
        <v>正确</v>
      </c>
    </row>
    <row r="74" s="6" customFormat="1" ht="33" customHeight="1" spans="1:56">
      <c r="A74" s="59">
        <f t="shared" si="10"/>
        <v>70</v>
      </c>
      <c r="B74" s="60"/>
      <c r="C74" s="47"/>
      <c r="D74" s="154"/>
      <c r="E74" s="60"/>
      <c r="F74" s="125">
        <f t="shared" si="11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12"/>
        <v>0</v>
      </c>
      <c r="T74" s="170"/>
      <c r="U74" s="80"/>
      <c r="V74" s="167"/>
      <c r="W74" s="168"/>
      <c r="X74" s="168"/>
      <c r="Y74" s="168"/>
      <c r="Z74" s="168"/>
      <c r="AA74" s="168"/>
      <c r="AB74" s="93"/>
      <c r="AC74" s="174">
        <f t="shared" si="13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14"/>
        <v>0</v>
      </c>
      <c r="AT74" s="174">
        <f t="shared" si="15"/>
        <v>0</v>
      </c>
      <c r="AU74" s="174">
        <f t="shared" si="16"/>
        <v>0</v>
      </c>
      <c r="AV74" s="99"/>
      <c r="AW74" s="106"/>
      <c r="AX74" s="106"/>
      <c r="AY74" s="106"/>
      <c r="AZ74" s="106"/>
      <c r="BA74" s="174">
        <f t="shared" si="17"/>
        <v>0</v>
      </c>
      <c r="BB74" s="178"/>
      <c r="BC74" s="180"/>
      <c r="BD74" s="163" t="str">
        <f t="shared" si="18"/>
        <v>正确</v>
      </c>
    </row>
    <row r="75" s="6" customFormat="1" ht="33" customHeight="1" spans="1:56">
      <c r="A75" s="59">
        <f t="shared" si="10"/>
        <v>71</v>
      </c>
      <c r="B75" s="60"/>
      <c r="C75" s="47"/>
      <c r="D75" s="154"/>
      <c r="E75" s="60"/>
      <c r="F75" s="125">
        <f t="shared" si="11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12"/>
        <v>0</v>
      </c>
      <c r="T75" s="170"/>
      <c r="U75" s="80"/>
      <c r="V75" s="167"/>
      <c r="W75" s="168"/>
      <c r="X75" s="168"/>
      <c r="Y75" s="168"/>
      <c r="Z75" s="168"/>
      <c r="AA75" s="168"/>
      <c r="AB75" s="93"/>
      <c r="AC75" s="174">
        <f t="shared" si="13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14"/>
        <v>0</v>
      </c>
      <c r="AT75" s="174">
        <f t="shared" si="15"/>
        <v>0</v>
      </c>
      <c r="AU75" s="174">
        <f t="shared" si="16"/>
        <v>0</v>
      </c>
      <c r="AV75" s="99"/>
      <c r="AW75" s="106"/>
      <c r="AX75" s="106"/>
      <c r="AY75" s="106"/>
      <c r="AZ75" s="106"/>
      <c r="BA75" s="174">
        <f t="shared" si="17"/>
        <v>0</v>
      </c>
      <c r="BB75" s="178"/>
      <c r="BC75" s="180"/>
      <c r="BD75" s="163" t="str">
        <f t="shared" si="18"/>
        <v>正确</v>
      </c>
    </row>
    <row r="76" s="6" customFormat="1" ht="33" customHeight="1" spans="1:56">
      <c r="A76" s="59">
        <f t="shared" si="10"/>
        <v>72</v>
      </c>
      <c r="B76" s="60"/>
      <c r="C76" s="47"/>
      <c r="D76" s="154"/>
      <c r="E76" s="60"/>
      <c r="F76" s="125">
        <f t="shared" si="11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12"/>
        <v>0</v>
      </c>
      <c r="T76" s="170"/>
      <c r="U76" s="80"/>
      <c r="V76" s="167"/>
      <c r="W76" s="168"/>
      <c r="X76" s="168"/>
      <c r="Y76" s="168"/>
      <c r="Z76" s="168"/>
      <c r="AA76" s="168"/>
      <c r="AB76" s="93"/>
      <c r="AC76" s="174">
        <f t="shared" si="13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14"/>
        <v>0</v>
      </c>
      <c r="AT76" s="174">
        <f t="shared" si="15"/>
        <v>0</v>
      </c>
      <c r="AU76" s="174">
        <f t="shared" si="16"/>
        <v>0</v>
      </c>
      <c r="AV76" s="99"/>
      <c r="AW76" s="106"/>
      <c r="AX76" s="106"/>
      <c r="AY76" s="106"/>
      <c r="AZ76" s="106"/>
      <c r="BA76" s="174">
        <f t="shared" si="17"/>
        <v>0</v>
      </c>
      <c r="BB76" s="178"/>
      <c r="BC76" s="180"/>
      <c r="BD76" s="163" t="str">
        <f t="shared" si="18"/>
        <v>正确</v>
      </c>
    </row>
    <row r="77" s="6" customFormat="1" ht="33" customHeight="1" spans="1:56">
      <c r="A77" s="59">
        <f t="shared" si="10"/>
        <v>73</v>
      </c>
      <c r="B77" s="60"/>
      <c r="C77" s="47"/>
      <c r="D77" s="154"/>
      <c r="E77" s="60"/>
      <c r="F77" s="125">
        <f t="shared" si="11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12"/>
        <v>0</v>
      </c>
      <c r="T77" s="170"/>
      <c r="U77" s="80"/>
      <c r="V77" s="167"/>
      <c r="W77" s="168"/>
      <c r="X77" s="168"/>
      <c r="Y77" s="168"/>
      <c r="Z77" s="168"/>
      <c r="AA77" s="168"/>
      <c r="AB77" s="93"/>
      <c r="AC77" s="174">
        <f t="shared" si="13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14"/>
        <v>0</v>
      </c>
      <c r="AT77" s="174">
        <f t="shared" si="15"/>
        <v>0</v>
      </c>
      <c r="AU77" s="174">
        <f t="shared" si="16"/>
        <v>0</v>
      </c>
      <c r="AV77" s="99"/>
      <c r="AW77" s="106"/>
      <c r="AX77" s="106"/>
      <c r="AY77" s="106"/>
      <c r="AZ77" s="106"/>
      <c r="BA77" s="174">
        <f t="shared" si="17"/>
        <v>0</v>
      </c>
      <c r="BB77" s="178"/>
      <c r="BC77" s="180"/>
      <c r="BD77" s="163" t="str">
        <f t="shared" si="18"/>
        <v>正确</v>
      </c>
    </row>
    <row r="78" s="6" customFormat="1" ht="33" customHeight="1" spans="1:56">
      <c r="A78" s="59">
        <f t="shared" si="10"/>
        <v>74</v>
      </c>
      <c r="B78" s="60"/>
      <c r="C78" s="47"/>
      <c r="D78" s="154"/>
      <c r="E78" s="60"/>
      <c r="F78" s="125">
        <f t="shared" si="11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12"/>
        <v>0</v>
      </c>
      <c r="T78" s="170"/>
      <c r="U78" s="80"/>
      <c r="V78" s="167"/>
      <c r="W78" s="168"/>
      <c r="X78" s="168"/>
      <c r="Y78" s="168"/>
      <c r="Z78" s="168"/>
      <c r="AA78" s="168"/>
      <c r="AB78" s="93"/>
      <c r="AC78" s="174">
        <f t="shared" si="13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14"/>
        <v>0</v>
      </c>
      <c r="AT78" s="174">
        <f t="shared" si="15"/>
        <v>0</v>
      </c>
      <c r="AU78" s="174">
        <f t="shared" si="16"/>
        <v>0</v>
      </c>
      <c r="AV78" s="99"/>
      <c r="AW78" s="106"/>
      <c r="AX78" s="106"/>
      <c r="AY78" s="106"/>
      <c r="AZ78" s="106"/>
      <c r="BA78" s="174">
        <f t="shared" si="17"/>
        <v>0</v>
      </c>
      <c r="BB78" s="178"/>
      <c r="BC78" s="180"/>
      <c r="BD78" s="163" t="str">
        <f t="shared" si="18"/>
        <v>正确</v>
      </c>
    </row>
    <row r="79" s="6" customFormat="1" ht="33" customHeight="1" spans="1:56">
      <c r="A79" s="59">
        <f t="shared" si="10"/>
        <v>75</v>
      </c>
      <c r="B79" s="60"/>
      <c r="C79" s="47"/>
      <c r="D79" s="154"/>
      <c r="E79" s="60"/>
      <c r="F79" s="125">
        <f t="shared" si="11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12"/>
        <v>0</v>
      </c>
      <c r="T79" s="170"/>
      <c r="U79" s="80"/>
      <c r="V79" s="167"/>
      <c r="W79" s="168"/>
      <c r="X79" s="168"/>
      <c r="Y79" s="168"/>
      <c r="Z79" s="168"/>
      <c r="AA79" s="168"/>
      <c r="AB79" s="93"/>
      <c r="AC79" s="174">
        <f t="shared" si="13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14"/>
        <v>0</v>
      </c>
      <c r="AT79" s="174">
        <f t="shared" si="15"/>
        <v>0</v>
      </c>
      <c r="AU79" s="174">
        <f t="shared" si="16"/>
        <v>0</v>
      </c>
      <c r="AV79" s="99"/>
      <c r="AW79" s="106"/>
      <c r="AX79" s="106"/>
      <c r="AY79" s="106"/>
      <c r="AZ79" s="106"/>
      <c r="BA79" s="174">
        <f t="shared" si="17"/>
        <v>0</v>
      </c>
      <c r="BB79" s="178"/>
      <c r="BC79" s="180"/>
      <c r="BD79" s="163" t="str">
        <f t="shared" si="18"/>
        <v>正确</v>
      </c>
    </row>
    <row r="80" s="6" customFormat="1" ht="33" customHeight="1" spans="1:56">
      <c r="A80" s="59">
        <f t="shared" si="10"/>
        <v>76</v>
      </c>
      <c r="B80" s="60"/>
      <c r="C80" s="47"/>
      <c r="D80" s="154"/>
      <c r="E80" s="60"/>
      <c r="F80" s="125">
        <f t="shared" si="11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12"/>
        <v>0</v>
      </c>
      <c r="T80" s="170"/>
      <c r="U80" s="80"/>
      <c r="V80" s="167"/>
      <c r="W80" s="168"/>
      <c r="X80" s="168"/>
      <c r="Y80" s="168"/>
      <c r="Z80" s="168"/>
      <c r="AA80" s="168"/>
      <c r="AB80" s="93"/>
      <c r="AC80" s="174">
        <f t="shared" si="13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75">
        <f t="shared" si="14"/>
        <v>0</v>
      </c>
      <c r="AT80" s="174">
        <f t="shared" si="15"/>
        <v>0</v>
      </c>
      <c r="AU80" s="174">
        <f t="shared" si="16"/>
        <v>0</v>
      </c>
      <c r="AV80" s="99"/>
      <c r="AW80" s="106"/>
      <c r="AX80" s="106"/>
      <c r="AY80" s="106"/>
      <c r="AZ80" s="106"/>
      <c r="BA80" s="174">
        <f t="shared" si="17"/>
        <v>0</v>
      </c>
      <c r="BB80" s="178"/>
      <c r="BC80" s="180"/>
      <c r="BD80" s="163" t="str">
        <f t="shared" si="18"/>
        <v>正确</v>
      </c>
    </row>
    <row r="81" s="6" customFormat="1" ht="33" customHeight="1" spans="1:56">
      <c r="A81" s="59">
        <f t="shared" si="10"/>
        <v>77</v>
      </c>
      <c r="B81" s="60"/>
      <c r="C81" s="47"/>
      <c r="D81" s="154"/>
      <c r="E81" s="60"/>
      <c r="F81" s="125">
        <f t="shared" si="11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12"/>
        <v>0</v>
      </c>
      <c r="T81" s="170"/>
      <c r="U81" s="80"/>
      <c r="V81" s="167"/>
      <c r="W81" s="168"/>
      <c r="X81" s="168"/>
      <c r="Y81" s="168"/>
      <c r="Z81" s="168"/>
      <c r="AA81" s="168"/>
      <c r="AB81" s="93"/>
      <c r="AC81" s="174">
        <f t="shared" si="13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14"/>
        <v>0</v>
      </c>
      <c r="AT81" s="174">
        <f t="shared" si="15"/>
        <v>0</v>
      </c>
      <c r="AU81" s="174">
        <f t="shared" si="16"/>
        <v>0</v>
      </c>
      <c r="AV81" s="99"/>
      <c r="AW81" s="106"/>
      <c r="AX81" s="106"/>
      <c r="AY81" s="106"/>
      <c r="AZ81" s="106"/>
      <c r="BA81" s="174">
        <f t="shared" si="17"/>
        <v>0</v>
      </c>
      <c r="BB81" s="178"/>
      <c r="BC81" s="180"/>
      <c r="BD81" s="163" t="str">
        <f t="shared" si="18"/>
        <v>正确</v>
      </c>
    </row>
    <row r="82" s="6" customFormat="1" ht="33" customHeight="1" spans="1:56">
      <c r="A82" s="59">
        <f t="shared" si="10"/>
        <v>78</v>
      </c>
      <c r="B82" s="60"/>
      <c r="C82" s="47"/>
      <c r="D82" s="154"/>
      <c r="E82" s="60"/>
      <c r="F82" s="125">
        <f t="shared" si="11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12"/>
        <v>0</v>
      </c>
      <c r="T82" s="170"/>
      <c r="U82" s="80"/>
      <c r="V82" s="167"/>
      <c r="W82" s="168"/>
      <c r="X82" s="168"/>
      <c r="Y82" s="168"/>
      <c r="Z82" s="168"/>
      <c r="AA82" s="168"/>
      <c r="AB82" s="93"/>
      <c r="AC82" s="174">
        <f t="shared" si="13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14"/>
        <v>0</v>
      </c>
      <c r="AT82" s="174">
        <f t="shared" si="15"/>
        <v>0</v>
      </c>
      <c r="AU82" s="174">
        <f t="shared" si="16"/>
        <v>0</v>
      </c>
      <c r="AV82" s="99"/>
      <c r="AW82" s="106"/>
      <c r="AX82" s="106"/>
      <c r="AY82" s="106"/>
      <c r="AZ82" s="106"/>
      <c r="BA82" s="174">
        <f t="shared" si="17"/>
        <v>0</v>
      </c>
      <c r="BB82" s="178"/>
      <c r="BC82" s="180"/>
      <c r="BD82" s="163" t="str">
        <f t="shared" si="18"/>
        <v>正确</v>
      </c>
    </row>
    <row r="83" s="6" customFormat="1" ht="33" customHeight="1" spans="1:56">
      <c r="A83" s="59">
        <f t="shared" si="10"/>
        <v>79</v>
      </c>
      <c r="B83" s="60"/>
      <c r="C83" s="47"/>
      <c r="D83" s="154"/>
      <c r="E83" s="60"/>
      <c r="F83" s="125">
        <f t="shared" si="11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12"/>
        <v>0</v>
      </c>
      <c r="T83" s="170"/>
      <c r="U83" s="80"/>
      <c r="V83" s="167"/>
      <c r="W83" s="168"/>
      <c r="X83" s="168"/>
      <c r="Y83" s="168"/>
      <c r="Z83" s="168"/>
      <c r="AA83" s="168"/>
      <c r="AB83" s="93"/>
      <c r="AC83" s="174">
        <f t="shared" si="13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14"/>
        <v>0</v>
      </c>
      <c r="AT83" s="174">
        <f t="shared" si="15"/>
        <v>0</v>
      </c>
      <c r="AU83" s="174">
        <f t="shared" si="16"/>
        <v>0</v>
      </c>
      <c r="AV83" s="99"/>
      <c r="AW83" s="106"/>
      <c r="AX83" s="106"/>
      <c r="AY83" s="106"/>
      <c r="AZ83" s="106"/>
      <c r="BA83" s="174">
        <f t="shared" si="17"/>
        <v>0</v>
      </c>
      <c r="BB83" s="178"/>
      <c r="BC83" s="180"/>
      <c r="BD83" s="163" t="str">
        <f t="shared" si="18"/>
        <v>正确</v>
      </c>
    </row>
    <row r="84" s="6" customFormat="1" ht="33" customHeight="1" spans="1:56">
      <c r="A84" s="59">
        <f t="shared" si="10"/>
        <v>80</v>
      </c>
      <c r="B84" s="60"/>
      <c r="C84" s="47"/>
      <c r="D84" s="154"/>
      <c r="E84" s="60"/>
      <c r="F84" s="125">
        <f t="shared" si="11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12"/>
        <v>0</v>
      </c>
      <c r="T84" s="170"/>
      <c r="U84" s="80"/>
      <c r="V84" s="167"/>
      <c r="W84" s="168"/>
      <c r="X84" s="168"/>
      <c r="Y84" s="168"/>
      <c r="Z84" s="168"/>
      <c r="AA84" s="168"/>
      <c r="AB84" s="93"/>
      <c r="AC84" s="174">
        <f t="shared" si="13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14"/>
        <v>0</v>
      </c>
      <c r="AT84" s="174">
        <f t="shared" si="15"/>
        <v>0</v>
      </c>
      <c r="AU84" s="174">
        <f t="shared" si="16"/>
        <v>0</v>
      </c>
      <c r="AV84" s="99"/>
      <c r="AW84" s="106"/>
      <c r="AX84" s="106"/>
      <c r="AY84" s="106"/>
      <c r="AZ84" s="106"/>
      <c r="BA84" s="174">
        <f t="shared" si="17"/>
        <v>0</v>
      </c>
      <c r="BB84" s="178"/>
      <c r="BC84" s="180"/>
      <c r="BD84" s="163" t="str">
        <f t="shared" si="18"/>
        <v>正确</v>
      </c>
    </row>
    <row r="85" s="6" customFormat="1" ht="33" customHeight="1" spans="1:56">
      <c r="A85" s="59">
        <f t="shared" si="10"/>
        <v>81</v>
      </c>
      <c r="B85" s="60"/>
      <c r="C85" s="47"/>
      <c r="D85" s="154"/>
      <c r="E85" s="60"/>
      <c r="F85" s="125">
        <f t="shared" si="11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12"/>
        <v>0</v>
      </c>
      <c r="T85" s="170"/>
      <c r="U85" s="80"/>
      <c r="V85" s="167"/>
      <c r="W85" s="168"/>
      <c r="X85" s="168"/>
      <c r="Y85" s="168"/>
      <c r="Z85" s="168"/>
      <c r="AA85" s="168"/>
      <c r="AB85" s="93"/>
      <c r="AC85" s="174">
        <f t="shared" si="13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14"/>
        <v>0</v>
      </c>
      <c r="AT85" s="174">
        <f t="shared" si="15"/>
        <v>0</v>
      </c>
      <c r="AU85" s="174">
        <f t="shared" si="16"/>
        <v>0</v>
      </c>
      <c r="AV85" s="99"/>
      <c r="AW85" s="106"/>
      <c r="AX85" s="106"/>
      <c r="AY85" s="106"/>
      <c r="AZ85" s="106"/>
      <c r="BA85" s="174">
        <f t="shared" si="17"/>
        <v>0</v>
      </c>
      <c r="BB85" s="178"/>
      <c r="BC85" s="180"/>
      <c r="BD85" s="163" t="str">
        <f t="shared" si="18"/>
        <v>正确</v>
      </c>
    </row>
    <row r="86" s="6" customFormat="1" ht="33" customHeight="1" spans="1:56">
      <c r="A86" s="59">
        <f t="shared" si="10"/>
        <v>82</v>
      </c>
      <c r="B86" s="60"/>
      <c r="C86" s="47"/>
      <c r="D86" s="154"/>
      <c r="E86" s="60"/>
      <c r="F86" s="125">
        <f t="shared" si="11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12"/>
        <v>0</v>
      </c>
      <c r="T86" s="170"/>
      <c r="U86" s="80"/>
      <c r="V86" s="167"/>
      <c r="W86" s="168"/>
      <c r="X86" s="168"/>
      <c r="Y86" s="168"/>
      <c r="Z86" s="168"/>
      <c r="AA86" s="168"/>
      <c r="AB86" s="93"/>
      <c r="AC86" s="174">
        <f t="shared" si="13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14"/>
        <v>0</v>
      </c>
      <c r="AT86" s="174">
        <f t="shared" si="15"/>
        <v>0</v>
      </c>
      <c r="AU86" s="174">
        <f t="shared" si="16"/>
        <v>0</v>
      </c>
      <c r="AV86" s="99"/>
      <c r="AW86" s="106"/>
      <c r="AX86" s="106"/>
      <c r="AY86" s="106"/>
      <c r="AZ86" s="106"/>
      <c r="BA86" s="174">
        <f t="shared" si="17"/>
        <v>0</v>
      </c>
      <c r="BB86" s="178"/>
      <c r="BC86" s="180"/>
      <c r="BD86" s="163" t="str">
        <f t="shared" si="18"/>
        <v>正确</v>
      </c>
    </row>
    <row r="87" s="6" customFormat="1" ht="33" customHeight="1" spans="1:56">
      <c r="A87" s="59">
        <f t="shared" si="10"/>
        <v>83</v>
      </c>
      <c r="B87" s="60"/>
      <c r="C87" s="47"/>
      <c r="D87" s="154"/>
      <c r="E87" s="60"/>
      <c r="F87" s="125">
        <f t="shared" si="11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12"/>
        <v>0</v>
      </c>
      <c r="T87" s="170"/>
      <c r="U87" s="80"/>
      <c r="V87" s="167"/>
      <c r="W87" s="168"/>
      <c r="X87" s="168"/>
      <c r="Y87" s="168"/>
      <c r="Z87" s="168"/>
      <c r="AA87" s="168"/>
      <c r="AB87" s="93"/>
      <c r="AC87" s="174">
        <f t="shared" si="13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175">
        <f t="shared" si="14"/>
        <v>0</v>
      </c>
      <c r="AT87" s="174">
        <f t="shared" si="15"/>
        <v>0</v>
      </c>
      <c r="AU87" s="174">
        <f t="shared" si="16"/>
        <v>0</v>
      </c>
      <c r="AV87" s="99"/>
      <c r="AW87" s="106"/>
      <c r="AX87" s="106"/>
      <c r="AY87" s="106"/>
      <c r="AZ87" s="106"/>
      <c r="BA87" s="174">
        <f t="shared" si="17"/>
        <v>0</v>
      </c>
      <c r="BB87" s="178"/>
      <c r="BC87" s="180"/>
      <c r="BD87" s="163" t="str">
        <f t="shared" si="18"/>
        <v>正确</v>
      </c>
    </row>
    <row r="88" s="6" customFormat="1" ht="33" customHeight="1" spans="1:56">
      <c r="A88" s="59">
        <f t="shared" si="10"/>
        <v>84</v>
      </c>
      <c r="B88" s="60"/>
      <c r="C88" s="47"/>
      <c r="D88" s="154"/>
      <c r="E88" s="60"/>
      <c r="F88" s="125">
        <f t="shared" si="11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12"/>
        <v>0</v>
      </c>
      <c r="T88" s="170"/>
      <c r="U88" s="80"/>
      <c r="V88" s="167"/>
      <c r="W88" s="168"/>
      <c r="X88" s="168"/>
      <c r="Y88" s="168"/>
      <c r="Z88" s="168"/>
      <c r="AA88" s="168"/>
      <c r="AB88" s="93"/>
      <c r="AC88" s="174">
        <f t="shared" si="13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14"/>
        <v>0</v>
      </c>
      <c r="AT88" s="174">
        <f t="shared" si="15"/>
        <v>0</v>
      </c>
      <c r="AU88" s="174">
        <f t="shared" si="16"/>
        <v>0</v>
      </c>
      <c r="AV88" s="99"/>
      <c r="AW88" s="106"/>
      <c r="AX88" s="106"/>
      <c r="AY88" s="106"/>
      <c r="AZ88" s="106"/>
      <c r="BA88" s="174">
        <f t="shared" si="17"/>
        <v>0</v>
      </c>
      <c r="BB88" s="178"/>
      <c r="BC88" s="180"/>
      <c r="BD88" s="163" t="str">
        <f t="shared" si="18"/>
        <v>正确</v>
      </c>
    </row>
    <row r="89" s="6" customFormat="1" ht="33" customHeight="1" spans="1:56">
      <c r="A89" s="59">
        <f t="shared" si="10"/>
        <v>85</v>
      </c>
      <c r="B89" s="60"/>
      <c r="C89" s="47"/>
      <c r="D89" s="154"/>
      <c r="E89" s="60"/>
      <c r="F89" s="125">
        <f t="shared" si="11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12"/>
        <v>0</v>
      </c>
      <c r="T89" s="170"/>
      <c r="U89" s="80"/>
      <c r="V89" s="167"/>
      <c r="W89" s="168"/>
      <c r="X89" s="168"/>
      <c r="Y89" s="168"/>
      <c r="Z89" s="168"/>
      <c r="AA89" s="168"/>
      <c r="AB89" s="93"/>
      <c r="AC89" s="174">
        <f t="shared" si="13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14"/>
        <v>0</v>
      </c>
      <c r="AT89" s="174">
        <f t="shared" si="15"/>
        <v>0</v>
      </c>
      <c r="AU89" s="174">
        <f t="shared" si="16"/>
        <v>0</v>
      </c>
      <c r="AV89" s="99"/>
      <c r="AW89" s="106"/>
      <c r="AX89" s="106"/>
      <c r="AY89" s="106"/>
      <c r="AZ89" s="106"/>
      <c r="BA89" s="174">
        <f t="shared" si="17"/>
        <v>0</v>
      </c>
      <c r="BB89" s="178"/>
      <c r="BC89" s="180"/>
      <c r="BD89" s="163" t="str">
        <f t="shared" si="18"/>
        <v>正确</v>
      </c>
    </row>
    <row r="90" s="6" customFormat="1" ht="33" customHeight="1" spans="1:56">
      <c r="A90" s="59">
        <f t="shared" si="10"/>
        <v>86</v>
      </c>
      <c r="B90" s="60"/>
      <c r="C90" s="47"/>
      <c r="D90" s="154"/>
      <c r="E90" s="60"/>
      <c r="F90" s="125">
        <f t="shared" si="11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12"/>
        <v>0</v>
      </c>
      <c r="T90" s="170"/>
      <c r="U90" s="80"/>
      <c r="V90" s="167"/>
      <c r="W90" s="168"/>
      <c r="X90" s="168"/>
      <c r="Y90" s="168"/>
      <c r="Z90" s="168"/>
      <c r="AA90" s="168"/>
      <c r="AB90" s="93"/>
      <c r="AC90" s="174">
        <f t="shared" si="13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14"/>
        <v>0</v>
      </c>
      <c r="AT90" s="174">
        <f t="shared" si="15"/>
        <v>0</v>
      </c>
      <c r="AU90" s="174">
        <f t="shared" si="16"/>
        <v>0</v>
      </c>
      <c r="AV90" s="99"/>
      <c r="AW90" s="106"/>
      <c r="AX90" s="106"/>
      <c r="AY90" s="106"/>
      <c r="AZ90" s="106"/>
      <c r="BA90" s="174">
        <f t="shared" si="17"/>
        <v>0</v>
      </c>
      <c r="BB90" s="178"/>
      <c r="BC90" s="180"/>
      <c r="BD90" s="163" t="str">
        <f t="shared" si="18"/>
        <v>正确</v>
      </c>
    </row>
    <row r="91" s="6" customFormat="1" ht="33" customHeight="1" spans="1:56">
      <c r="A91" s="59">
        <f t="shared" si="10"/>
        <v>87</v>
      </c>
      <c r="B91" s="60"/>
      <c r="C91" s="47"/>
      <c r="D91" s="154"/>
      <c r="E91" s="60"/>
      <c r="F91" s="125">
        <f t="shared" si="11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12"/>
        <v>0</v>
      </c>
      <c r="T91" s="170"/>
      <c r="U91" s="80"/>
      <c r="V91" s="167"/>
      <c r="W91" s="168"/>
      <c r="X91" s="168"/>
      <c r="Y91" s="168"/>
      <c r="Z91" s="168"/>
      <c r="AA91" s="168"/>
      <c r="AB91" s="93"/>
      <c r="AC91" s="174">
        <f t="shared" si="13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14"/>
        <v>0</v>
      </c>
      <c r="AT91" s="174">
        <f t="shared" si="15"/>
        <v>0</v>
      </c>
      <c r="AU91" s="174">
        <f t="shared" si="16"/>
        <v>0</v>
      </c>
      <c r="AV91" s="99"/>
      <c r="AW91" s="106"/>
      <c r="AX91" s="106"/>
      <c r="AY91" s="106"/>
      <c r="AZ91" s="106"/>
      <c r="BA91" s="174">
        <f t="shared" si="17"/>
        <v>0</v>
      </c>
      <c r="BB91" s="178"/>
      <c r="BC91" s="180"/>
      <c r="BD91" s="163" t="str">
        <f t="shared" si="18"/>
        <v>正确</v>
      </c>
    </row>
    <row r="92" s="6" customFormat="1" ht="33" customHeight="1" spans="1:56">
      <c r="A92" s="59">
        <f t="shared" si="10"/>
        <v>88</v>
      </c>
      <c r="B92" s="60"/>
      <c r="C92" s="47"/>
      <c r="D92" s="154"/>
      <c r="E92" s="60"/>
      <c r="F92" s="125">
        <f t="shared" si="11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12"/>
        <v>0</v>
      </c>
      <c r="T92" s="170"/>
      <c r="U92" s="80"/>
      <c r="V92" s="167"/>
      <c r="W92" s="168"/>
      <c r="X92" s="168"/>
      <c r="Y92" s="168"/>
      <c r="Z92" s="168"/>
      <c r="AA92" s="168"/>
      <c r="AB92" s="93"/>
      <c r="AC92" s="174">
        <f t="shared" si="13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14"/>
        <v>0</v>
      </c>
      <c r="AT92" s="174">
        <f t="shared" si="15"/>
        <v>0</v>
      </c>
      <c r="AU92" s="174">
        <f t="shared" si="16"/>
        <v>0</v>
      </c>
      <c r="AV92" s="99"/>
      <c r="AW92" s="106"/>
      <c r="AX92" s="106"/>
      <c r="AY92" s="106"/>
      <c r="AZ92" s="106"/>
      <c r="BA92" s="174">
        <f t="shared" si="17"/>
        <v>0</v>
      </c>
      <c r="BB92" s="178"/>
      <c r="BC92" s="180"/>
      <c r="BD92" s="163" t="str">
        <f t="shared" si="18"/>
        <v>正确</v>
      </c>
    </row>
    <row r="93" s="6" customFormat="1" ht="33" customHeight="1" spans="1:56">
      <c r="A93" s="59">
        <f t="shared" si="10"/>
        <v>89</v>
      </c>
      <c r="B93" s="60"/>
      <c r="C93" s="47"/>
      <c r="D93" s="154"/>
      <c r="E93" s="60"/>
      <c r="F93" s="125">
        <f t="shared" si="11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12"/>
        <v>0</v>
      </c>
      <c r="T93" s="170"/>
      <c r="U93" s="80"/>
      <c r="V93" s="167"/>
      <c r="W93" s="168"/>
      <c r="X93" s="168"/>
      <c r="Y93" s="168"/>
      <c r="Z93" s="168"/>
      <c r="AA93" s="168"/>
      <c r="AB93" s="93"/>
      <c r="AC93" s="174">
        <f t="shared" si="13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14"/>
        <v>0</v>
      </c>
      <c r="AT93" s="174">
        <f t="shared" si="15"/>
        <v>0</v>
      </c>
      <c r="AU93" s="174">
        <f t="shared" si="16"/>
        <v>0</v>
      </c>
      <c r="AV93" s="99"/>
      <c r="AW93" s="106"/>
      <c r="AX93" s="106"/>
      <c r="AY93" s="106"/>
      <c r="AZ93" s="106"/>
      <c r="BA93" s="174">
        <f t="shared" si="17"/>
        <v>0</v>
      </c>
      <c r="BB93" s="178"/>
      <c r="BC93" s="180"/>
      <c r="BD93" s="163" t="str">
        <f t="shared" si="18"/>
        <v>正确</v>
      </c>
    </row>
    <row r="94" s="6" customFormat="1" ht="33" customHeight="1" spans="1:56">
      <c r="A94" s="59">
        <f t="shared" si="10"/>
        <v>90</v>
      </c>
      <c r="B94" s="60"/>
      <c r="C94" s="47"/>
      <c r="D94" s="154"/>
      <c r="E94" s="60"/>
      <c r="F94" s="125">
        <f t="shared" si="11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12"/>
        <v>0</v>
      </c>
      <c r="T94" s="170"/>
      <c r="U94" s="80"/>
      <c r="V94" s="167"/>
      <c r="W94" s="168"/>
      <c r="X94" s="168"/>
      <c r="Y94" s="168"/>
      <c r="Z94" s="168"/>
      <c r="AA94" s="168"/>
      <c r="AB94" s="93"/>
      <c r="AC94" s="174">
        <f t="shared" si="13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14"/>
        <v>0</v>
      </c>
      <c r="AT94" s="174">
        <f t="shared" si="15"/>
        <v>0</v>
      </c>
      <c r="AU94" s="174">
        <f t="shared" si="16"/>
        <v>0</v>
      </c>
      <c r="AV94" s="99"/>
      <c r="AW94" s="106"/>
      <c r="AX94" s="106"/>
      <c r="AY94" s="106"/>
      <c r="AZ94" s="106"/>
      <c r="BA94" s="174">
        <f t="shared" si="17"/>
        <v>0</v>
      </c>
      <c r="BB94" s="178"/>
      <c r="BC94" s="180"/>
      <c r="BD94" s="163" t="str">
        <f t="shared" si="18"/>
        <v>正确</v>
      </c>
    </row>
    <row r="95" s="6" customFormat="1" ht="33" customHeight="1" spans="1:56">
      <c r="A95" s="59">
        <f t="shared" si="10"/>
        <v>91</v>
      </c>
      <c r="B95" s="60"/>
      <c r="C95" s="47"/>
      <c r="D95" s="154"/>
      <c r="E95" s="60"/>
      <c r="F95" s="125">
        <f t="shared" si="11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12"/>
        <v>0</v>
      </c>
      <c r="T95" s="170"/>
      <c r="U95" s="80"/>
      <c r="V95" s="167"/>
      <c r="W95" s="168"/>
      <c r="X95" s="168"/>
      <c r="Y95" s="168"/>
      <c r="Z95" s="168"/>
      <c r="AA95" s="168"/>
      <c r="AB95" s="93"/>
      <c r="AC95" s="174">
        <f t="shared" si="13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14"/>
        <v>0</v>
      </c>
      <c r="AT95" s="174">
        <f t="shared" si="15"/>
        <v>0</v>
      </c>
      <c r="AU95" s="174">
        <f t="shared" si="16"/>
        <v>0</v>
      </c>
      <c r="AV95" s="99"/>
      <c r="AW95" s="106"/>
      <c r="AX95" s="106"/>
      <c r="AY95" s="106"/>
      <c r="AZ95" s="106"/>
      <c r="BA95" s="174">
        <f t="shared" si="17"/>
        <v>0</v>
      </c>
      <c r="BB95" s="178"/>
      <c r="BC95" s="180"/>
      <c r="BD95" s="163" t="str">
        <f t="shared" si="18"/>
        <v>正确</v>
      </c>
    </row>
    <row r="96" s="6" customFormat="1" ht="33" customHeight="1" spans="1:56">
      <c r="A96" s="59">
        <f t="shared" si="10"/>
        <v>92</v>
      </c>
      <c r="B96" s="60"/>
      <c r="C96" s="47"/>
      <c r="D96" s="154"/>
      <c r="E96" s="60"/>
      <c r="F96" s="125">
        <f t="shared" si="11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12"/>
        <v>0</v>
      </c>
      <c r="T96" s="170"/>
      <c r="U96" s="80"/>
      <c r="V96" s="167"/>
      <c r="W96" s="168"/>
      <c r="X96" s="168"/>
      <c r="Y96" s="168"/>
      <c r="Z96" s="168"/>
      <c r="AA96" s="168"/>
      <c r="AB96" s="93"/>
      <c r="AC96" s="174">
        <f t="shared" si="13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14"/>
        <v>0</v>
      </c>
      <c r="AT96" s="174">
        <f t="shared" si="15"/>
        <v>0</v>
      </c>
      <c r="AU96" s="174">
        <f t="shared" si="16"/>
        <v>0</v>
      </c>
      <c r="AV96" s="99"/>
      <c r="AW96" s="106"/>
      <c r="AX96" s="106"/>
      <c r="AY96" s="106"/>
      <c r="AZ96" s="106"/>
      <c r="BA96" s="174">
        <f t="shared" si="17"/>
        <v>0</v>
      </c>
      <c r="BB96" s="178"/>
      <c r="BC96" s="180"/>
      <c r="BD96" s="163" t="str">
        <f t="shared" si="18"/>
        <v>正确</v>
      </c>
    </row>
    <row r="97" s="6" customFormat="1" ht="33" customHeight="1" spans="1:56">
      <c r="A97" s="59">
        <f t="shared" si="10"/>
        <v>93</v>
      </c>
      <c r="B97" s="60"/>
      <c r="C97" s="47"/>
      <c r="D97" s="154"/>
      <c r="E97" s="60"/>
      <c r="F97" s="125">
        <f t="shared" si="11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12"/>
        <v>0</v>
      </c>
      <c r="T97" s="170"/>
      <c r="U97" s="80"/>
      <c r="V97" s="167"/>
      <c r="W97" s="168"/>
      <c r="X97" s="168"/>
      <c r="Y97" s="168"/>
      <c r="Z97" s="168"/>
      <c r="AA97" s="168"/>
      <c r="AB97" s="93"/>
      <c r="AC97" s="174">
        <f t="shared" si="13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14"/>
        <v>0</v>
      </c>
      <c r="AT97" s="174">
        <f t="shared" si="15"/>
        <v>0</v>
      </c>
      <c r="AU97" s="174">
        <f t="shared" si="16"/>
        <v>0</v>
      </c>
      <c r="AV97" s="99"/>
      <c r="AW97" s="106"/>
      <c r="AX97" s="106"/>
      <c r="AY97" s="106"/>
      <c r="AZ97" s="106"/>
      <c r="BA97" s="174">
        <f t="shared" si="17"/>
        <v>0</v>
      </c>
      <c r="BB97" s="178"/>
      <c r="BC97" s="180"/>
      <c r="BD97" s="163" t="str">
        <f t="shared" si="18"/>
        <v>正确</v>
      </c>
    </row>
    <row r="98" s="6" customFormat="1" ht="33" customHeight="1" spans="1:56">
      <c r="A98" s="59">
        <f t="shared" si="10"/>
        <v>94</v>
      </c>
      <c r="B98" s="60"/>
      <c r="C98" s="47"/>
      <c r="D98" s="154"/>
      <c r="E98" s="60"/>
      <c r="F98" s="125">
        <f t="shared" si="11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12"/>
        <v>0</v>
      </c>
      <c r="T98" s="170"/>
      <c r="U98" s="80"/>
      <c r="V98" s="167"/>
      <c r="W98" s="168"/>
      <c r="X98" s="168"/>
      <c r="Y98" s="168"/>
      <c r="Z98" s="168"/>
      <c r="AA98" s="168"/>
      <c r="AB98" s="93"/>
      <c r="AC98" s="174">
        <f t="shared" si="13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14"/>
        <v>0</v>
      </c>
      <c r="AT98" s="174">
        <f t="shared" si="15"/>
        <v>0</v>
      </c>
      <c r="AU98" s="174">
        <f t="shared" si="16"/>
        <v>0</v>
      </c>
      <c r="AV98" s="99"/>
      <c r="AW98" s="106"/>
      <c r="AX98" s="106"/>
      <c r="AY98" s="106"/>
      <c r="AZ98" s="106"/>
      <c r="BA98" s="174">
        <f t="shared" si="17"/>
        <v>0</v>
      </c>
      <c r="BB98" s="178"/>
      <c r="BC98" s="180"/>
      <c r="BD98" s="163" t="str">
        <f t="shared" si="18"/>
        <v>正确</v>
      </c>
    </row>
    <row r="99" s="6" customFormat="1" ht="33" customHeight="1" spans="1:56">
      <c r="A99" s="59">
        <f t="shared" si="10"/>
        <v>95</v>
      </c>
      <c r="B99" s="60"/>
      <c r="C99" s="47"/>
      <c r="D99" s="154"/>
      <c r="E99" s="60"/>
      <c r="F99" s="125">
        <f t="shared" si="11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12"/>
        <v>0</v>
      </c>
      <c r="T99" s="170"/>
      <c r="U99" s="80"/>
      <c r="V99" s="167"/>
      <c r="W99" s="168"/>
      <c r="X99" s="168"/>
      <c r="Y99" s="168"/>
      <c r="Z99" s="168"/>
      <c r="AA99" s="168"/>
      <c r="AB99" s="93"/>
      <c r="AC99" s="174">
        <f t="shared" si="13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14"/>
        <v>0</v>
      </c>
      <c r="AT99" s="174">
        <f t="shared" si="15"/>
        <v>0</v>
      </c>
      <c r="AU99" s="174">
        <f t="shared" si="16"/>
        <v>0</v>
      </c>
      <c r="AV99" s="99"/>
      <c r="AW99" s="106"/>
      <c r="AX99" s="106"/>
      <c r="AY99" s="106"/>
      <c r="AZ99" s="106"/>
      <c r="BA99" s="174">
        <f t="shared" si="17"/>
        <v>0</v>
      </c>
      <c r="BB99" s="178"/>
      <c r="BC99" s="180"/>
      <c r="BD99" s="163" t="str">
        <f t="shared" si="18"/>
        <v>正确</v>
      </c>
    </row>
    <row r="100" s="6" customFormat="1" ht="33" customHeight="1" spans="1:56">
      <c r="A100" s="59">
        <f t="shared" si="10"/>
        <v>96</v>
      </c>
      <c r="B100" s="60"/>
      <c r="C100" s="47"/>
      <c r="D100" s="154"/>
      <c r="E100" s="60"/>
      <c r="F100" s="125">
        <f t="shared" si="11"/>
        <v>30</v>
      </c>
      <c r="G100" s="57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64">
        <f t="shared" si="12"/>
        <v>0</v>
      </c>
      <c r="T100" s="170"/>
      <c r="U100" s="80"/>
      <c r="V100" s="167"/>
      <c r="W100" s="168"/>
      <c r="X100" s="168"/>
      <c r="Y100" s="168"/>
      <c r="Z100" s="168"/>
      <c r="AA100" s="168"/>
      <c r="AB100" s="93"/>
      <c r="AC100" s="174">
        <f t="shared" si="13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14"/>
        <v>0</v>
      </c>
      <c r="AT100" s="174">
        <f t="shared" si="15"/>
        <v>0</v>
      </c>
      <c r="AU100" s="174">
        <f t="shared" si="16"/>
        <v>0</v>
      </c>
      <c r="AV100" s="99"/>
      <c r="AW100" s="106"/>
      <c r="AX100" s="106"/>
      <c r="AY100" s="106"/>
      <c r="AZ100" s="106"/>
      <c r="BA100" s="174">
        <f t="shared" si="17"/>
        <v>0</v>
      </c>
      <c r="BB100" s="178"/>
      <c r="BC100" s="180"/>
      <c r="BD100" s="163" t="str">
        <f t="shared" si="18"/>
        <v>正确</v>
      </c>
    </row>
    <row r="101" s="6" customFormat="1" ht="33" customHeight="1" spans="1:56">
      <c r="A101" s="59">
        <f t="shared" si="10"/>
        <v>97</v>
      </c>
      <c r="B101" s="60"/>
      <c r="C101" s="47"/>
      <c r="D101" s="154"/>
      <c r="E101" s="60"/>
      <c r="F101" s="125">
        <f t="shared" si="11"/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si="12"/>
        <v>0</v>
      </c>
      <c r="T101" s="170"/>
      <c r="U101" s="80"/>
      <c r="V101" s="167"/>
      <c r="W101" s="168"/>
      <c r="X101" s="168"/>
      <c r="Y101" s="168"/>
      <c r="Z101" s="168"/>
      <c r="AA101" s="168"/>
      <c r="AB101" s="93"/>
      <c r="AC101" s="174">
        <f t="shared" si="13"/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175">
        <f t="shared" si="14"/>
        <v>0</v>
      </c>
      <c r="AT101" s="174">
        <f t="shared" si="15"/>
        <v>0</v>
      </c>
      <c r="AU101" s="174">
        <f t="shared" si="16"/>
        <v>0</v>
      </c>
      <c r="AV101" s="99"/>
      <c r="AW101" s="106"/>
      <c r="AX101" s="106"/>
      <c r="AY101" s="106"/>
      <c r="AZ101" s="106"/>
      <c r="BA101" s="174">
        <f t="shared" si="17"/>
        <v>0</v>
      </c>
      <c r="BB101" s="178"/>
      <c r="BC101" s="180"/>
      <c r="BD101" s="163" t="str">
        <f t="shared" si="18"/>
        <v>正确</v>
      </c>
    </row>
    <row r="102" s="6" customFormat="1" ht="33" customHeight="1" spans="1:56">
      <c r="A102" s="59">
        <f t="shared" si="10"/>
        <v>98</v>
      </c>
      <c r="B102" s="60"/>
      <c r="C102" s="47"/>
      <c r="D102" s="154"/>
      <c r="E102" s="60"/>
      <c r="F102" s="125">
        <f t="shared" si="11"/>
        <v>30</v>
      </c>
      <c r="G102" s="57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64">
        <f t="shared" si="12"/>
        <v>0</v>
      </c>
      <c r="T102" s="170"/>
      <c r="U102" s="80"/>
      <c r="V102" s="167"/>
      <c r="W102" s="168"/>
      <c r="X102" s="168"/>
      <c r="Y102" s="168"/>
      <c r="Z102" s="168"/>
      <c r="AA102" s="168"/>
      <c r="AB102" s="93"/>
      <c r="AC102" s="174">
        <f t="shared" si="13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14"/>
        <v>0</v>
      </c>
      <c r="AT102" s="174">
        <f t="shared" si="15"/>
        <v>0</v>
      </c>
      <c r="AU102" s="174">
        <f t="shared" si="16"/>
        <v>0</v>
      </c>
      <c r="AV102" s="99"/>
      <c r="AW102" s="106"/>
      <c r="AX102" s="106"/>
      <c r="AY102" s="106"/>
      <c r="AZ102" s="106"/>
      <c r="BA102" s="174">
        <f t="shared" si="17"/>
        <v>0</v>
      </c>
      <c r="BB102" s="178"/>
      <c r="BC102" s="180"/>
      <c r="BD102" s="163" t="str">
        <f t="shared" si="18"/>
        <v>正确</v>
      </c>
    </row>
    <row r="103" s="6" customFormat="1" ht="33" customHeight="1" spans="1:56">
      <c r="A103" s="59">
        <f t="shared" si="10"/>
        <v>99</v>
      </c>
      <c r="B103" s="60"/>
      <c r="C103" s="47"/>
      <c r="D103" s="154"/>
      <c r="E103" s="60"/>
      <c r="F103" s="125">
        <f t="shared" si="11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12"/>
        <v>0</v>
      </c>
      <c r="T103" s="170"/>
      <c r="U103" s="80"/>
      <c r="V103" s="167"/>
      <c r="W103" s="168"/>
      <c r="X103" s="168"/>
      <c r="Y103" s="168"/>
      <c r="Z103" s="168"/>
      <c r="AA103" s="168"/>
      <c r="AB103" s="93"/>
      <c r="AC103" s="174">
        <f t="shared" si="13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14"/>
        <v>0</v>
      </c>
      <c r="AT103" s="174">
        <f t="shared" si="15"/>
        <v>0</v>
      </c>
      <c r="AU103" s="174">
        <f t="shared" si="16"/>
        <v>0</v>
      </c>
      <c r="AV103" s="99"/>
      <c r="AW103" s="106"/>
      <c r="AX103" s="106"/>
      <c r="AY103" s="106"/>
      <c r="AZ103" s="106"/>
      <c r="BA103" s="174">
        <f t="shared" si="17"/>
        <v>0</v>
      </c>
      <c r="BB103" s="178"/>
      <c r="BC103" s="180"/>
      <c r="BD103" s="163" t="str">
        <f t="shared" si="18"/>
        <v>正确</v>
      </c>
    </row>
    <row r="104" s="6" customFormat="1" ht="33" customHeight="1" spans="1:56">
      <c r="A104" s="59">
        <f t="shared" si="10"/>
        <v>100</v>
      </c>
      <c r="B104" s="60"/>
      <c r="C104" s="47"/>
      <c r="D104" s="154"/>
      <c r="E104" s="60"/>
      <c r="F104" s="125">
        <f t="shared" si="11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12"/>
        <v>0</v>
      </c>
      <c r="T104" s="170"/>
      <c r="U104" s="80"/>
      <c r="V104" s="167"/>
      <c r="W104" s="168"/>
      <c r="X104" s="168"/>
      <c r="Y104" s="168"/>
      <c r="Z104" s="168"/>
      <c r="AA104" s="168"/>
      <c r="AB104" s="93"/>
      <c r="AC104" s="174">
        <f t="shared" si="13"/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14"/>
        <v>0</v>
      </c>
      <c r="AT104" s="174">
        <f t="shared" si="15"/>
        <v>0</v>
      </c>
      <c r="AU104" s="174">
        <f t="shared" si="16"/>
        <v>0</v>
      </c>
      <c r="AV104" s="99"/>
      <c r="AW104" s="106"/>
      <c r="AX104" s="106"/>
      <c r="AY104" s="106"/>
      <c r="AZ104" s="106"/>
      <c r="BA104" s="174">
        <f t="shared" si="17"/>
        <v>0</v>
      </c>
      <c r="BB104" s="178"/>
      <c r="BC104" s="180"/>
      <c r="BD104" s="163" t="str">
        <f t="shared" si="18"/>
        <v>正确</v>
      </c>
    </row>
    <row r="105" s="6" customFormat="1" ht="33" customHeight="1" spans="1:56">
      <c r="A105" s="59">
        <f t="shared" si="10"/>
        <v>101</v>
      </c>
      <c r="B105" s="60"/>
      <c r="C105" s="47"/>
      <c r="D105" s="154"/>
      <c r="E105" s="60"/>
      <c r="F105" s="125">
        <f t="shared" si="11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12"/>
        <v>0</v>
      </c>
      <c r="T105" s="170"/>
      <c r="U105" s="80"/>
      <c r="V105" s="167"/>
      <c r="W105" s="168"/>
      <c r="X105" s="168"/>
      <c r="Y105" s="168"/>
      <c r="Z105" s="168"/>
      <c r="AA105" s="168"/>
      <c r="AB105" s="93"/>
      <c r="AC105" s="174">
        <f t="shared" si="13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175">
        <f t="shared" si="14"/>
        <v>0</v>
      </c>
      <c r="AT105" s="174">
        <f t="shared" si="15"/>
        <v>0</v>
      </c>
      <c r="AU105" s="174">
        <f t="shared" si="16"/>
        <v>0</v>
      </c>
      <c r="AV105" s="99"/>
      <c r="AW105" s="106"/>
      <c r="AX105" s="106"/>
      <c r="AY105" s="106"/>
      <c r="AZ105" s="106"/>
      <c r="BA105" s="174">
        <f t="shared" si="17"/>
        <v>0</v>
      </c>
      <c r="BB105" s="178"/>
      <c r="BC105" s="180"/>
      <c r="BD105" s="163" t="str">
        <f t="shared" si="18"/>
        <v>正确</v>
      </c>
    </row>
    <row r="106" s="6" customFormat="1" ht="33" customHeight="1" spans="1:56">
      <c r="A106" s="59">
        <f t="shared" si="10"/>
        <v>102</v>
      </c>
      <c r="B106" s="60"/>
      <c r="C106" s="47"/>
      <c r="D106" s="154"/>
      <c r="E106" s="60"/>
      <c r="F106" s="125">
        <f t="shared" si="11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12"/>
        <v>0</v>
      </c>
      <c r="T106" s="170"/>
      <c r="U106" s="80"/>
      <c r="V106" s="167"/>
      <c r="W106" s="168"/>
      <c r="X106" s="168"/>
      <c r="Y106" s="168"/>
      <c r="Z106" s="168"/>
      <c r="AA106" s="168"/>
      <c r="AB106" s="93"/>
      <c r="AC106" s="174">
        <f t="shared" si="13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14"/>
        <v>0</v>
      </c>
      <c r="AT106" s="174">
        <f t="shared" si="15"/>
        <v>0</v>
      </c>
      <c r="AU106" s="174">
        <f t="shared" si="16"/>
        <v>0</v>
      </c>
      <c r="AV106" s="99"/>
      <c r="AW106" s="106"/>
      <c r="AX106" s="106"/>
      <c r="AY106" s="106"/>
      <c r="AZ106" s="106"/>
      <c r="BA106" s="174">
        <f t="shared" si="17"/>
        <v>0</v>
      </c>
      <c r="BB106" s="178"/>
      <c r="BC106" s="180"/>
      <c r="BD106" s="163" t="str">
        <f t="shared" si="18"/>
        <v>正确</v>
      </c>
    </row>
    <row r="107" s="6" customFormat="1" ht="33" customHeight="1" spans="1:56">
      <c r="A107" s="59">
        <f t="shared" si="10"/>
        <v>103</v>
      </c>
      <c r="B107" s="60"/>
      <c r="C107" s="47"/>
      <c r="D107" s="154"/>
      <c r="E107" s="60"/>
      <c r="F107" s="125">
        <f t="shared" si="11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12"/>
        <v>0</v>
      </c>
      <c r="T107" s="170"/>
      <c r="U107" s="80"/>
      <c r="V107" s="167"/>
      <c r="W107" s="168"/>
      <c r="X107" s="168"/>
      <c r="Y107" s="168"/>
      <c r="Z107" s="168"/>
      <c r="AA107" s="168"/>
      <c r="AB107" s="93"/>
      <c r="AC107" s="174">
        <f t="shared" si="13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14"/>
        <v>0</v>
      </c>
      <c r="AT107" s="174">
        <f t="shared" si="15"/>
        <v>0</v>
      </c>
      <c r="AU107" s="174">
        <f t="shared" si="16"/>
        <v>0</v>
      </c>
      <c r="AV107" s="99"/>
      <c r="AW107" s="106"/>
      <c r="AX107" s="106"/>
      <c r="AY107" s="106"/>
      <c r="AZ107" s="106"/>
      <c r="BA107" s="174">
        <f t="shared" si="17"/>
        <v>0</v>
      </c>
      <c r="BB107" s="178"/>
      <c r="BC107" s="180"/>
      <c r="BD107" s="163" t="str">
        <f t="shared" si="18"/>
        <v>正确</v>
      </c>
    </row>
    <row r="108" s="6" customFormat="1" ht="33" customHeight="1" spans="1:56">
      <c r="A108" s="59">
        <f t="shared" si="10"/>
        <v>104</v>
      </c>
      <c r="B108" s="60"/>
      <c r="C108" s="47"/>
      <c r="D108" s="154"/>
      <c r="E108" s="60"/>
      <c r="F108" s="125">
        <f t="shared" si="11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12"/>
        <v>0</v>
      </c>
      <c r="T108" s="170"/>
      <c r="U108" s="80"/>
      <c r="V108" s="167"/>
      <c r="W108" s="168"/>
      <c r="X108" s="168"/>
      <c r="Y108" s="168"/>
      <c r="Z108" s="168"/>
      <c r="AA108" s="168"/>
      <c r="AB108" s="93"/>
      <c r="AC108" s="174">
        <f t="shared" si="13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14"/>
        <v>0</v>
      </c>
      <c r="AT108" s="174">
        <f t="shared" si="15"/>
        <v>0</v>
      </c>
      <c r="AU108" s="174">
        <f t="shared" si="16"/>
        <v>0</v>
      </c>
      <c r="AV108" s="99"/>
      <c r="AW108" s="106"/>
      <c r="AX108" s="106"/>
      <c r="AY108" s="106"/>
      <c r="AZ108" s="106"/>
      <c r="BA108" s="174">
        <f t="shared" si="17"/>
        <v>0</v>
      </c>
      <c r="BB108" s="178"/>
      <c r="BC108" s="180"/>
      <c r="BD108" s="163" t="str">
        <f t="shared" si="18"/>
        <v>正确</v>
      </c>
    </row>
    <row r="109" s="6" customFormat="1" ht="33" customHeight="1" spans="1:56">
      <c r="A109" s="59">
        <f t="shared" si="10"/>
        <v>105</v>
      </c>
      <c r="B109" s="60"/>
      <c r="C109" s="47"/>
      <c r="D109" s="154"/>
      <c r="E109" s="60"/>
      <c r="F109" s="125">
        <f t="shared" si="11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12"/>
        <v>0</v>
      </c>
      <c r="T109" s="170"/>
      <c r="U109" s="80"/>
      <c r="V109" s="167"/>
      <c r="W109" s="168"/>
      <c r="X109" s="168"/>
      <c r="Y109" s="168"/>
      <c r="Z109" s="168"/>
      <c r="AA109" s="168"/>
      <c r="AB109" s="93"/>
      <c r="AC109" s="174">
        <f t="shared" si="13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14"/>
        <v>0</v>
      </c>
      <c r="AT109" s="174">
        <f t="shared" si="15"/>
        <v>0</v>
      </c>
      <c r="AU109" s="174">
        <f t="shared" si="16"/>
        <v>0</v>
      </c>
      <c r="AV109" s="99"/>
      <c r="AW109" s="106"/>
      <c r="AX109" s="106"/>
      <c r="AY109" s="106"/>
      <c r="AZ109" s="106"/>
      <c r="BA109" s="174">
        <f t="shared" si="17"/>
        <v>0</v>
      </c>
      <c r="BB109" s="178"/>
      <c r="BC109" s="180"/>
      <c r="BD109" s="163" t="str">
        <f t="shared" si="18"/>
        <v>正确</v>
      </c>
    </row>
    <row r="110" s="6" customFormat="1" ht="33" customHeight="1" spans="1:56">
      <c r="A110" s="59">
        <f t="shared" si="10"/>
        <v>106</v>
      </c>
      <c r="B110" s="60"/>
      <c r="C110" s="47"/>
      <c r="D110" s="154"/>
      <c r="E110" s="60"/>
      <c r="F110" s="125">
        <f t="shared" si="11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12"/>
        <v>0</v>
      </c>
      <c r="T110" s="170"/>
      <c r="U110" s="80"/>
      <c r="V110" s="167"/>
      <c r="W110" s="168"/>
      <c r="X110" s="168"/>
      <c r="Y110" s="168"/>
      <c r="Z110" s="168"/>
      <c r="AA110" s="168"/>
      <c r="AB110" s="93"/>
      <c r="AC110" s="174">
        <f t="shared" si="13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14"/>
        <v>0</v>
      </c>
      <c r="AT110" s="174">
        <f t="shared" si="15"/>
        <v>0</v>
      </c>
      <c r="AU110" s="174">
        <f t="shared" si="16"/>
        <v>0</v>
      </c>
      <c r="AV110" s="99"/>
      <c r="AW110" s="106"/>
      <c r="AX110" s="106"/>
      <c r="AY110" s="106"/>
      <c r="AZ110" s="106"/>
      <c r="BA110" s="174">
        <f t="shared" si="17"/>
        <v>0</v>
      </c>
      <c r="BB110" s="178"/>
      <c r="BC110" s="180"/>
      <c r="BD110" s="163" t="str">
        <f t="shared" si="18"/>
        <v>正确</v>
      </c>
    </row>
    <row r="111" s="6" customFormat="1" ht="33" customHeight="1" spans="1:56">
      <c r="A111" s="59">
        <f t="shared" si="10"/>
        <v>107</v>
      </c>
      <c r="B111" s="60"/>
      <c r="C111" s="47"/>
      <c r="D111" s="154"/>
      <c r="E111" s="60"/>
      <c r="F111" s="125">
        <f t="shared" si="11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12"/>
        <v>0</v>
      </c>
      <c r="T111" s="170"/>
      <c r="U111" s="80"/>
      <c r="V111" s="167"/>
      <c r="W111" s="168"/>
      <c r="X111" s="168"/>
      <c r="Y111" s="168"/>
      <c r="Z111" s="168"/>
      <c r="AA111" s="168"/>
      <c r="AB111" s="93"/>
      <c r="AC111" s="174">
        <f t="shared" si="13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14"/>
        <v>0</v>
      </c>
      <c r="AT111" s="174">
        <f t="shared" si="15"/>
        <v>0</v>
      </c>
      <c r="AU111" s="174">
        <f t="shared" si="16"/>
        <v>0</v>
      </c>
      <c r="AV111" s="99"/>
      <c r="AW111" s="106"/>
      <c r="AX111" s="106"/>
      <c r="AY111" s="106"/>
      <c r="AZ111" s="106"/>
      <c r="BA111" s="174">
        <f t="shared" si="17"/>
        <v>0</v>
      </c>
      <c r="BB111" s="178"/>
      <c r="BC111" s="180"/>
      <c r="BD111" s="163" t="str">
        <f t="shared" si="18"/>
        <v>正确</v>
      </c>
    </row>
    <row r="112" s="6" customFormat="1" ht="33" customHeight="1" spans="1:56">
      <c r="A112" s="59">
        <f t="shared" si="10"/>
        <v>108</v>
      </c>
      <c r="B112" s="60"/>
      <c r="C112" s="47"/>
      <c r="D112" s="154"/>
      <c r="E112" s="60"/>
      <c r="F112" s="125">
        <f t="shared" si="11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12"/>
        <v>0</v>
      </c>
      <c r="T112" s="170"/>
      <c r="U112" s="80"/>
      <c r="V112" s="167"/>
      <c r="W112" s="168"/>
      <c r="X112" s="168"/>
      <c r="Y112" s="168"/>
      <c r="Z112" s="168"/>
      <c r="AA112" s="168"/>
      <c r="AB112" s="93"/>
      <c r="AC112" s="174">
        <f t="shared" si="13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14"/>
        <v>0</v>
      </c>
      <c r="AT112" s="174">
        <f t="shared" si="15"/>
        <v>0</v>
      </c>
      <c r="AU112" s="174">
        <f t="shared" si="16"/>
        <v>0</v>
      </c>
      <c r="AV112" s="99"/>
      <c r="AW112" s="106"/>
      <c r="AX112" s="106"/>
      <c r="AY112" s="106"/>
      <c r="AZ112" s="106"/>
      <c r="BA112" s="174">
        <f t="shared" si="17"/>
        <v>0</v>
      </c>
      <c r="BB112" s="178"/>
      <c r="BC112" s="180"/>
      <c r="BD112" s="163" t="str">
        <f t="shared" si="18"/>
        <v>正确</v>
      </c>
    </row>
    <row r="113" s="6" customFormat="1" ht="33" customHeight="1" spans="1:56">
      <c r="A113" s="59">
        <f t="shared" si="10"/>
        <v>109</v>
      </c>
      <c r="B113" s="60"/>
      <c r="C113" s="47"/>
      <c r="D113" s="154"/>
      <c r="E113" s="60"/>
      <c r="F113" s="125">
        <f t="shared" si="11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12"/>
        <v>0</v>
      </c>
      <c r="T113" s="170"/>
      <c r="U113" s="80"/>
      <c r="V113" s="167"/>
      <c r="W113" s="168"/>
      <c r="X113" s="168"/>
      <c r="Y113" s="168"/>
      <c r="Z113" s="168"/>
      <c r="AA113" s="168"/>
      <c r="AB113" s="93"/>
      <c r="AC113" s="174">
        <f t="shared" si="13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175">
        <f t="shared" si="14"/>
        <v>0</v>
      </c>
      <c r="AT113" s="174">
        <f t="shared" si="15"/>
        <v>0</v>
      </c>
      <c r="AU113" s="174">
        <f t="shared" si="16"/>
        <v>0</v>
      </c>
      <c r="AV113" s="99"/>
      <c r="AW113" s="106"/>
      <c r="AX113" s="106"/>
      <c r="AY113" s="106"/>
      <c r="AZ113" s="106"/>
      <c r="BA113" s="174">
        <f t="shared" si="17"/>
        <v>0</v>
      </c>
      <c r="BB113" s="178"/>
      <c r="BC113" s="180"/>
      <c r="BD113" s="163" t="str">
        <f t="shared" si="18"/>
        <v>正确</v>
      </c>
    </row>
    <row r="114" s="6" customFormat="1" ht="33" customHeight="1" spans="1:56">
      <c r="A114" s="59">
        <f t="shared" si="10"/>
        <v>110</v>
      </c>
      <c r="B114" s="60"/>
      <c r="C114" s="47"/>
      <c r="D114" s="154"/>
      <c r="E114" s="60"/>
      <c r="F114" s="125">
        <f t="shared" si="11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12"/>
        <v>0</v>
      </c>
      <c r="T114" s="170"/>
      <c r="U114" s="80"/>
      <c r="V114" s="167"/>
      <c r="W114" s="168"/>
      <c r="X114" s="168"/>
      <c r="Y114" s="168"/>
      <c r="Z114" s="168"/>
      <c r="AA114" s="168"/>
      <c r="AB114" s="93"/>
      <c r="AC114" s="174">
        <f t="shared" si="13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14"/>
        <v>0</v>
      </c>
      <c r="AT114" s="174">
        <f t="shared" si="15"/>
        <v>0</v>
      </c>
      <c r="AU114" s="174">
        <f t="shared" si="16"/>
        <v>0</v>
      </c>
      <c r="AV114" s="99"/>
      <c r="AW114" s="106"/>
      <c r="AX114" s="106"/>
      <c r="AY114" s="106"/>
      <c r="AZ114" s="106"/>
      <c r="BA114" s="174">
        <f t="shared" si="17"/>
        <v>0</v>
      </c>
      <c r="BB114" s="178"/>
      <c r="BC114" s="180"/>
      <c r="BD114" s="163" t="str">
        <f t="shared" si="18"/>
        <v>正确</v>
      </c>
    </row>
    <row r="115" s="6" customFormat="1" ht="33" customHeight="1" spans="1:56">
      <c r="A115" s="59">
        <f t="shared" si="10"/>
        <v>111</v>
      </c>
      <c r="B115" s="60"/>
      <c r="C115" s="47"/>
      <c r="D115" s="154"/>
      <c r="E115" s="60"/>
      <c r="F115" s="125">
        <f t="shared" si="11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12"/>
        <v>0</v>
      </c>
      <c r="T115" s="170"/>
      <c r="U115" s="80"/>
      <c r="V115" s="167"/>
      <c r="W115" s="168"/>
      <c r="X115" s="168"/>
      <c r="Y115" s="168"/>
      <c r="Z115" s="168"/>
      <c r="AA115" s="168"/>
      <c r="AB115" s="93"/>
      <c r="AC115" s="174">
        <f t="shared" si="13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14"/>
        <v>0</v>
      </c>
      <c r="AT115" s="174">
        <f t="shared" si="15"/>
        <v>0</v>
      </c>
      <c r="AU115" s="174">
        <f t="shared" si="16"/>
        <v>0</v>
      </c>
      <c r="AV115" s="99"/>
      <c r="AW115" s="106"/>
      <c r="AX115" s="106"/>
      <c r="AY115" s="106"/>
      <c r="AZ115" s="106"/>
      <c r="BA115" s="174">
        <f t="shared" si="17"/>
        <v>0</v>
      </c>
      <c r="BB115" s="178"/>
      <c r="BC115" s="180"/>
      <c r="BD115" s="163" t="str">
        <f t="shared" si="18"/>
        <v>正确</v>
      </c>
    </row>
    <row r="116" s="6" customFormat="1" ht="33" customHeight="1" spans="1:56">
      <c r="A116" s="59">
        <f t="shared" si="10"/>
        <v>112</v>
      </c>
      <c r="B116" s="60"/>
      <c r="C116" s="47"/>
      <c r="D116" s="154"/>
      <c r="E116" s="60"/>
      <c r="F116" s="125">
        <f t="shared" si="11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12"/>
        <v>0</v>
      </c>
      <c r="T116" s="170"/>
      <c r="U116" s="80"/>
      <c r="V116" s="167"/>
      <c r="W116" s="168"/>
      <c r="X116" s="168"/>
      <c r="Y116" s="168"/>
      <c r="Z116" s="168"/>
      <c r="AA116" s="168"/>
      <c r="AB116" s="93"/>
      <c r="AC116" s="174">
        <f t="shared" si="13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14"/>
        <v>0</v>
      </c>
      <c r="AT116" s="174">
        <f t="shared" si="15"/>
        <v>0</v>
      </c>
      <c r="AU116" s="174">
        <f t="shared" si="16"/>
        <v>0</v>
      </c>
      <c r="AV116" s="99"/>
      <c r="AW116" s="106"/>
      <c r="AX116" s="106"/>
      <c r="AY116" s="106"/>
      <c r="AZ116" s="106"/>
      <c r="BA116" s="174">
        <f t="shared" si="17"/>
        <v>0</v>
      </c>
      <c r="BB116" s="178"/>
      <c r="BC116" s="180"/>
      <c r="BD116" s="163" t="str">
        <f t="shared" si="18"/>
        <v>正确</v>
      </c>
    </row>
    <row r="117" s="6" customFormat="1" ht="33" customHeight="1" spans="1:56">
      <c r="A117" s="59">
        <f t="shared" si="10"/>
        <v>113</v>
      </c>
      <c r="B117" s="60"/>
      <c r="C117" s="47"/>
      <c r="D117" s="154"/>
      <c r="E117" s="60"/>
      <c r="F117" s="125">
        <f t="shared" si="11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12"/>
        <v>0</v>
      </c>
      <c r="T117" s="170"/>
      <c r="U117" s="80"/>
      <c r="V117" s="167"/>
      <c r="W117" s="168"/>
      <c r="X117" s="168"/>
      <c r="Y117" s="168"/>
      <c r="Z117" s="168"/>
      <c r="AA117" s="168"/>
      <c r="AB117" s="93"/>
      <c r="AC117" s="174">
        <f t="shared" si="13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175">
        <f t="shared" si="14"/>
        <v>0</v>
      </c>
      <c r="AT117" s="174">
        <f t="shared" si="15"/>
        <v>0</v>
      </c>
      <c r="AU117" s="174">
        <f t="shared" si="16"/>
        <v>0</v>
      </c>
      <c r="AV117" s="99"/>
      <c r="AW117" s="106"/>
      <c r="AX117" s="106"/>
      <c r="AY117" s="106"/>
      <c r="AZ117" s="106"/>
      <c r="BA117" s="174">
        <f t="shared" si="17"/>
        <v>0</v>
      </c>
      <c r="BB117" s="178"/>
      <c r="BC117" s="180"/>
      <c r="BD117" s="163" t="str">
        <f t="shared" si="18"/>
        <v>正确</v>
      </c>
    </row>
    <row r="118" s="6" customFormat="1" ht="33" customHeight="1" spans="1:56">
      <c r="A118" s="59">
        <f t="shared" si="10"/>
        <v>114</v>
      </c>
      <c r="B118" s="60"/>
      <c r="C118" s="47"/>
      <c r="D118" s="154"/>
      <c r="E118" s="60"/>
      <c r="F118" s="125">
        <f t="shared" si="11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12"/>
        <v>0</v>
      </c>
      <c r="T118" s="170"/>
      <c r="U118" s="80"/>
      <c r="V118" s="167"/>
      <c r="W118" s="168"/>
      <c r="X118" s="168"/>
      <c r="Y118" s="168"/>
      <c r="Z118" s="168"/>
      <c r="AA118" s="168"/>
      <c r="AB118" s="93"/>
      <c r="AC118" s="174">
        <f t="shared" si="13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14"/>
        <v>0</v>
      </c>
      <c r="AT118" s="174">
        <f t="shared" si="15"/>
        <v>0</v>
      </c>
      <c r="AU118" s="174">
        <f t="shared" si="16"/>
        <v>0</v>
      </c>
      <c r="AV118" s="99"/>
      <c r="AW118" s="106"/>
      <c r="AX118" s="106"/>
      <c r="AY118" s="106"/>
      <c r="AZ118" s="106"/>
      <c r="BA118" s="174">
        <f t="shared" si="17"/>
        <v>0</v>
      </c>
      <c r="BB118" s="178"/>
      <c r="BC118" s="180"/>
      <c r="BD118" s="163" t="str">
        <f t="shared" si="18"/>
        <v>正确</v>
      </c>
    </row>
    <row r="119" s="6" customFormat="1" ht="33" customHeight="1" spans="1:56">
      <c r="A119" s="59">
        <f t="shared" si="10"/>
        <v>115</v>
      </c>
      <c r="B119" s="60"/>
      <c r="C119" s="47"/>
      <c r="D119" s="154"/>
      <c r="E119" s="60"/>
      <c r="F119" s="125">
        <f t="shared" si="11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12"/>
        <v>0</v>
      </c>
      <c r="T119" s="170"/>
      <c r="U119" s="80"/>
      <c r="V119" s="167"/>
      <c r="W119" s="168"/>
      <c r="X119" s="168"/>
      <c r="Y119" s="168"/>
      <c r="Z119" s="168"/>
      <c r="AA119" s="168"/>
      <c r="AB119" s="93"/>
      <c r="AC119" s="174">
        <f t="shared" si="13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14"/>
        <v>0</v>
      </c>
      <c r="AT119" s="174">
        <f t="shared" si="15"/>
        <v>0</v>
      </c>
      <c r="AU119" s="174">
        <f t="shared" si="16"/>
        <v>0</v>
      </c>
      <c r="AV119" s="99"/>
      <c r="AW119" s="106"/>
      <c r="AX119" s="106"/>
      <c r="AY119" s="106"/>
      <c r="AZ119" s="106"/>
      <c r="BA119" s="174">
        <f t="shared" si="17"/>
        <v>0</v>
      </c>
      <c r="BB119" s="178"/>
      <c r="BC119" s="180"/>
      <c r="BD119" s="163" t="str">
        <f t="shared" si="18"/>
        <v>正确</v>
      </c>
    </row>
    <row r="120" s="6" customFormat="1" ht="33" customHeight="1" spans="1:56">
      <c r="A120" s="59">
        <f t="shared" si="10"/>
        <v>116</v>
      </c>
      <c r="B120" s="60"/>
      <c r="C120" s="47"/>
      <c r="D120" s="154"/>
      <c r="E120" s="60"/>
      <c r="F120" s="125">
        <f t="shared" si="11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12"/>
        <v>0</v>
      </c>
      <c r="T120" s="170"/>
      <c r="U120" s="80"/>
      <c r="V120" s="167"/>
      <c r="W120" s="168"/>
      <c r="X120" s="168"/>
      <c r="Y120" s="168"/>
      <c r="Z120" s="168"/>
      <c r="AA120" s="168"/>
      <c r="AB120" s="93"/>
      <c r="AC120" s="174">
        <f t="shared" si="13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14"/>
        <v>0</v>
      </c>
      <c r="AT120" s="174">
        <f t="shared" si="15"/>
        <v>0</v>
      </c>
      <c r="AU120" s="174">
        <f t="shared" si="16"/>
        <v>0</v>
      </c>
      <c r="AV120" s="99"/>
      <c r="AW120" s="106"/>
      <c r="AX120" s="106"/>
      <c r="AY120" s="106"/>
      <c r="AZ120" s="106"/>
      <c r="BA120" s="174">
        <f t="shared" si="17"/>
        <v>0</v>
      </c>
      <c r="BB120" s="178"/>
      <c r="BC120" s="180"/>
      <c r="BD120" s="163" t="str">
        <f t="shared" si="18"/>
        <v>正确</v>
      </c>
    </row>
    <row r="121" s="6" customFormat="1" ht="33" customHeight="1" spans="1:56">
      <c r="A121" s="59">
        <f t="shared" si="10"/>
        <v>117</v>
      </c>
      <c r="B121" s="60"/>
      <c r="C121" s="47"/>
      <c r="D121" s="154"/>
      <c r="E121" s="60"/>
      <c r="F121" s="125">
        <f t="shared" si="11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12"/>
        <v>0</v>
      </c>
      <c r="T121" s="170"/>
      <c r="U121" s="80"/>
      <c r="V121" s="167"/>
      <c r="W121" s="168"/>
      <c r="X121" s="168"/>
      <c r="Y121" s="168"/>
      <c r="Z121" s="168"/>
      <c r="AA121" s="168"/>
      <c r="AB121" s="93"/>
      <c r="AC121" s="174">
        <f t="shared" si="13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14"/>
        <v>0</v>
      </c>
      <c r="AT121" s="174">
        <f t="shared" si="15"/>
        <v>0</v>
      </c>
      <c r="AU121" s="174">
        <f t="shared" si="16"/>
        <v>0</v>
      </c>
      <c r="AV121" s="99"/>
      <c r="AW121" s="106"/>
      <c r="AX121" s="106"/>
      <c r="AY121" s="106"/>
      <c r="AZ121" s="106"/>
      <c r="BA121" s="174">
        <f t="shared" si="17"/>
        <v>0</v>
      </c>
      <c r="BB121" s="178"/>
      <c r="BC121" s="180"/>
      <c r="BD121" s="163" t="str">
        <f t="shared" si="18"/>
        <v>正确</v>
      </c>
    </row>
    <row r="122" s="6" customFormat="1" ht="33" customHeight="1" spans="1:56">
      <c r="A122" s="59">
        <f t="shared" si="10"/>
        <v>118</v>
      </c>
      <c r="B122" s="60"/>
      <c r="C122" s="47"/>
      <c r="D122" s="154"/>
      <c r="E122" s="60"/>
      <c r="F122" s="125">
        <f t="shared" si="11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12"/>
        <v>0</v>
      </c>
      <c r="T122" s="170"/>
      <c r="U122" s="80"/>
      <c r="V122" s="167"/>
      <c r="W122" s="168"/>
      <c r="X122" s="168"/>
      <c r="Y122" s="168"/>
      <c r="Z122" s="168"/>
      <c r="AA122" s="168"/>
      <c r="AB122" s="93"/>
      <c r="AC122" s="174">
        <f t="shared" si="13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14"/>
        <v>0</v>
      </c>
      <c r="AT122" s="174">
        <f t="shared" si="15"/>
        <v>0</v>
      </c>
      <c r="AU122" s="174">
        <f t="shared" si="16"/>
        <v>0</v>
      </c>
      <c r="AV122" s="99"/>
      <c r="AW122" s="106"/>
      <c r="AX122" s="106"/>
      <c r="AY122" s="106"/>
      <c r="AZ122" s="106"/>
      <c r="BA122" s="174">
        <f t="shared" si="17"/>
        <v>0</v>
      </c>
      <c r="BB122" s="178"/>
      <c r="BC122" s="180"/>
      <c r="BD122" s="163" t="str">
        <f t="shared" si="18"/>
        <v>正确</v>
      </c>
    </row>
    <row r="123" s="6" customFormat="1" ht="33" customHeight="1" spans="1:56">
      <c r="A123" s="59">
        <f t="shared" si="10"/>
        <v>119</v>
      </c>
      <c r="B123" s="60"/>
      <c r="C123" s="47"/>
      <c r="D123" s="154"/>
      <c r="E123" s="60"/>
      <c r="F123" s="125">
        <f t="shared" si="11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12"/>
        <v>0</v>
      </c>
      <c r="T123" s="170"/>
      <c r="U123" s="80"/>
      <c r="V123" s="167"/>
      <c r="W123" s="168"/>
      <c r="X123" s="168"/>
      <c r="Y123" s="168"/>
      <c r="Z123" s="168"/>
      <c r="AA123" s="168"/>
      <c r="AB123" s="93"/>
      <c r="AC123" s="174">
        <f t="shared" si="13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14"/>
        <v>0</v>
      </c>
      <c r="AT123" s="174">
        <f t="shared" si="15"/>
        <v>0</v>
      </c>
      <c r="AU123" s="174">
        <f t="shared" si="16"/>
        <v>0</v>
      </c>
      <c r="AV123" s="99"/>
      <c r="AW123" s="106"/>
      <c r="AX123" s="106"/>
      <c r="AY123" s="106"/>
      <c r="AZ123" s="106"/>
      <c r="BA123" s="174">
        <f t="shared" si="17"/>
        <v>0</v>
      </c>
      <c r="BB123" s="178"/>
      <c r="BC123" s="180"/>
      <c r="BD123" s="163" t="str">
        <f t="shared" si="18"/>
        <v>正确</v>
      </c>
    </row>
    <row r="124" s="6" customFormat="1" ht="33" customHeight="1" spans="1:56">
      <c r="A124" s="59">
        <f t="shared" si="10"/>
        <v>120</v>
      </c>
      <c r="B124" s="60"/>
      <c r="C124" s="47"/>
      <c r="D124" s="154"/>
      <c r="E124" s="60"/>
      <c r="F124" s="125">
        <f t="shared" si="11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12"/>
        <v>0</v>
      </c>
      <c r="T124" s="170"/>
      <c r="U124" s="80"/>
      <c r="V124" s="167"/>
      <c r="W124" s="168"/>
      <c r="X124" s="168"/>
      <c r="Y124" s="168"/>
      <c r="Z124" s="168"/>
      <c r="AA124" s="168"/>
      <c r="AB124" s="93"/>
      <c r="AC124" s="174">
        <f t="shared" si="13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14"/>
        <v>0</v>
      </c>
      <c r="AT124" s="174">
        <f t="shared" si="15"/>
        <v>0</v>
      </c>
      <c r="AU124" s="174">
        <f t="shared" si="16"/>
        <v>0</v>
      </c>
      <c r="AV124" s="99"/>
      <c r="AW124" s="106"/>
      <c r="AX124" s="106"/>
      <c r="AY124" s="106"/>
      <c r="AZ124" s="106"/>
      <c r="BA124" s="174">
        <f t="shared" si="17"/>
        <v>0</v>
      </c>
      <c r="BB124" s="178"/>
      <c r="BC124" s="180"/>
      <c r="BD124" s="163" t="str">
        <f t="shared" si="18"/>
        <v>正确</v>
      </c>
    </row>
    <row r="125" s="6" customFormat="1" ht="33" customHeight="1" spans="1:56">
      <c r="A125" s="59">
        <f t="shared" si="10"/>
        <v>121</v>
      </c>
      <c r="B125" s="60"/>
      <c r="C125" s="47"/>
      <c r="D125" s="154"/>
      <c r="E125" s="60"/>
      <c r="F125" s="125">
        <f t="shared" si="11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12"/>
        <v>0</v>
      </c>
      <c r="T125" s="170"/>
      <c r="U125" s="80"/>
      <c r="V125" s="167"/>
      <c r="W125" s="168"/>
      <c r="X125" s="168"/>
      <c r="Y125" s="168"/>
      <c r="Z125" s="168"/>
      <c r="AA125" s="168"/>
      <c r="AB125" s="93"/>
      <c r="AC125" s="174">
        <f t="shared" si="13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14"/>
        <v>0</v>
      </c>
      <c r="AT125" s="174">
        <f t="shared" si="15"/>
        <v>0</v>
      </c>
      <c r="AU125" s="174">
        <f t="shared" si="16"/>
        <v>0</v>
      </c>
      <c r="AV125" s="99"/>
      <c r="AW125" s="106"/>
      <c r="AX125" s="106"/>
      <c r="AY125" s="106"/>
      <c r="AZ125" s="106"/>
      <c r="BA125" s="174">
        <f t="shared" si="17"/>
        <v>0</v>
      </c>
      <c r="BB125" s="178"/>
      <c r="BC125" s="180"/>
      <c r="BD125" s="163" t="str">
        <f t="shared" si="18"/>
        <v>正确</v>
      </c>
    </row>
    <row r="126" s="6" customFormat="1" ht="33" customHeight="1" spans="1:56">
      <c r="A126" s="59">
        <f t="shared" si="10"/>
        <v>122</v>
      </c>
      <c r="B126" s="60"/>
      <c r="C126" s="47"/>
      <c r="D126" s="154"/>
      <c r="E126" s="60"/>
      <c r="F126" s="125">
        <f t="shared" si="11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12"/>
        <v>0</v>
      </c>
      <c r="T126" s="170"/>
      <c r="U126" s="80"/>
      <c r="V126" s="167"/>
      <c r="W126" s="168"/>
      <c r="X126" s="168"/>
      <c r="Y126" s="168"/>
      <c r="Z126" s="168"/>
      <c r="AA126" s="168"/>
      <c r="AB126" s="93"/>
      <c r="AC126" s="174">
        <f t="shared" si="13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14"/>
        <v>0</v>
      </c>
      <c r="AT126" s="174">
        <f t="shared" si="15"/>
        <v>0</v>
      </c>
      <c r="AU126" s="174">
        <f t="shared" si="16"/>
        <v>0</v>
      </c>
      <c r="AV126" s="99"/>
      <c r="AW126" s="106"/>
      <c r="AX126" s="106"/>
      <c r="AY126" s="106"/>
      <c r="AZ126" s="106"/>
      <c r="BA126" s="174">
        <f t="shared" si="17"/>
        <v>0</v>
      </c>
      <c r="BB126" s="178"/>
      <c r="BC126" s="180"/>
      <c r="BD126" s="163" t="str">
        <f t="shared" si="18"/>
        <v>正确</v>
      </c>
    </row>
    <row r="127" s="6" customFormat="1" ht="33" customHeight="1" spans="1:56">
      <c r="A127" s="59">
        <f t="shared" si="10"/>
        <v>123</v>
      </c>
      <c r="B127" s="60"/>
      <c r="C127" s="47"/>
      <c r="D127" s="154"/>
      <c r="E127" s="60"/>
      <c r="F127" s="125">
        <f t="shared" si="11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12"/>
        <v>0</v>
      </c>
      <c r="T127" s="170"/>
      <c r="U127" s="80"/>
      <c r="V127" s="167"/>
      <c r="W127" s="168"/>
      <c r="X127" s="168"/>
      <c r="Y127" s="168"/>
      <c r="Z127" s="168"/>
      <c r="AA127" s="168"/>
      <c r="AB127" s="93"/>
      <c r="AC127" s="174">
        <f t="shared" si="13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14"/>
        <v>0</v>
      </c>
      <c r="AT127" s="174">
        <f t="shared" si="15"/>
        <v>0</v>
      </c>
      <c r="AU127" s="174">
        <f t="shared" si="16"/>
        <v>0</v>
      </c>
      <c r="AV127" s="99"/>
      <c r="AW127" s="106"/>
      <c r="AX127" s="106"/>
      <c r="AY127" s="106"/>
      <c r="AZ127" s="106"/>
      <c r="BA127" s="174">
        <f t="shared" si="17"/>
        <v>0</v>
      </c>
      <c r="BB127" s="178"/>
      <c r="BC127" s="180"/>
      <c r="BD127" s="163" t="str">
        <f t="shared" si="18"/>
        <v>正确</v>
      </c>
    </row>
    <row r="128" s="6" customFormat="1" ht="33" customHeight="1" spans="1:56">
      <c r="A128" s="59">
        <f t="shared" si="10"/>
        <v>124</v>
      </c>
      <c r="B128" s="60"/>
      <c r="C128" s="47"/>
      <c r="D128" s="154"/>
      <c r="E128" s="60"/>
      <c r="F128" s="125">
        <f t="shared" si="11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12"/>
        <v>0</v>
      </c>
      <c r="T128" s="170"/>
      <c r="U128" s="80"/>
      <c r="V128" s="167"/>
      <c r="W128" s="168"/>
      <c r="X128" s="168"/>
      <c r="Y128" s="168"/>
      <c r="Z128" s="168"/>
      <c r="AA128" s="168"/>
      <c r="AB128" s="93"/>
      <c r="AC128" s="174">
        <f t="shared" si="13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14"/>
        <v>0</v>
      </c>
      <c r="AT128" s="174">
        <f t="shared" si="15"/>
        <v>0</v>
      </c>
      <c r="AU128" s="174">
        <f t="shared" si="16"/>
        <v>0</v>
      </c>
      <c r="AV128" s="99"/>
      <c r="AW128" s="106"/>
      <c r="AX128" s="106"/>
      <c r="AY128" s="106"/>
      <c r="AZ128" s="106"/>
      <c r="BA128" s="174">
        <f t="shared" si="17"/>
        <v>0</v>
      </c>
      <c r="BB128" s="178"/>
      <c r="BC128" s="180"/>
      <c r="BD128" s="163" t="str">
        <f t="shared" si="18"/>
        <v>正确</v>
      </c>
    </row>
    <row r="129" s="6" customFormat="1" ht="33" customHeight="1" spans="1:56">
      <c r="A129" s="59">
        <f t="shared" si="10"/>
        <v>125</v>
      </c>
      <c r="B129" s="60"/>
      <c r="C129" s="47"/>
      <c r="D129" s="154"/>
      <c r="E129" s="60"/>
      <c r="F129" s="125">
        <f t="shared" si="11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12"/>
        <v>0</v>
      </c>
      <c r="T129" s="170"/>
      <c r="U129" s="80"/>
      <c r="V129" s="167"/>
      <c r="W129" s="168"/>
      <c r="X129" s="168"/>
      <c r="Y129" s="168"/>
      <c r="Z129" s="168"/>
      <c r="AA129" s="168"/>
      <c r="AB129" s="93"/>
      <c r="AC129" s="174">
        <f t="shared" si="13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14"/>
        <v>0</v>
      </c>
      <c r="AT129" s="174">
        <f t="shared" si="15"/>
        <v>0</v>
      </c>
      <c r="AU129" s="174">
        <f t="shared" si="16"/>
        <v>0</v>
      </c>
      <c r="AV129" s="99"/>
      <c r="AW129" s="106"/>
      <c r="AX129" s="106"/>
      <c r="AY129" s="106"/>
      <c r="AZ129" s="106"/>
      <c r="BA129" s="174">
        <f t="shared" si="17"/>
        <v>0</v>
      </c>
      <c r="BB129" s="178"/>
      <c r="BC129" s="180"/>
      <c r="BD129" s="163" t="str">
        <f t="shared" si="18"/>
        <v>正确</v>
      </c>
    </row>
    <row r="130" s="6" customFormat="1" ht="33" customHeight="1" spans="1:56">
      <c r="A130" s="59">
        <f t="shared" si="10"/>
        <v>126</v>
      </c>
      <c r="B130" s="60"/>
      <c r="C130" s="47"/>
      <c r="D130" s="154"/>
      <c r="E130" s="60"/>
      <c r="F130" s="125">
        <f t="shared" si="11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12"/>
        <v>0</v>
      </c>
      <c r="T130" s="170"/>
      <c r="U130" s="80"/>
      <c r="V130" s="167"/>
      <c r="W130" s="168"/>
      <c r="X130" s="168"/>
      <c r="Y130" s="168"/>
      <c r="Z130" s="168"/>
      <c r="AA130" s="168"/>
      <c r="AB130" s="93"/>
      <c r="AC130" s="174">
        <f t="shared" si="13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14"/>
        <v>0</v>
      </c>
      <c r="AT130" s="174">
        <f t="shared" si="15"/>
        <v>0</v>
      </c>
      <c r="AU130" s="174">
        <f t="shared" si="16"/>
        <v>0</v>
      </c>
      <c r="AV130" s="99"/>
      <c r="AW130" s="106"/>
      <c r="AX130" s="106"/>
      <c r="AY130" s="106"/>
      <c r="AZ130" s="106"/>
      <c r="BA130" s="174">
        <f t="shared" si="17"/>
        <v>0</v>
      </c>
      <c r="BB130" s="178"/>
      <c r="BC130" s="180"/>
      <c r="BD130" s="163" t="str">
        <f t="shared" si="18"/>
        <v>正确</v>
      </c>
    </row>
    <row r="131" s="6" customFormat="1" ht="33" customHeight="1" spans="1:56">
      <c r="A131" s="59">
        <f t="shared" si="10"/>
        <v>127</v>
      </c>
      <c r="B131" s="60"/>
      <c r="C131" s="47"/>
      <c r="D131" s="154"/>
      <c r="E131" s="60"/>
      <c r="F131" s="125">
        <f t="shared" si="11"/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si="12"/>
        <v>0</v>
      </c>
      <c r="T131" s="170"/>
      <c r="U131" s="80"/>
      <c r="V131" s="167"/>
      <c r="W131" s="168"/>
      <c r="X131" s="168"/>
      <c r="Y131" s="168"/>
      <c r="Z131" s="168"/>
      <c r="AA131" s="168"/>
      <c r="AB131" s="93"/>
      <c r="AC131" s="174">
        <f t="shared" si="13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si="14"/>
        <v>0</v>
      </c>
      <c r="AT131" s="174">
        <f t="shared" si="15"/>
        <v>0</v>
      </c>
      <c r="AU131" s="174">
        <f t="shared" si="16"/>
        <v>0</v>
      </c>
      <c r="AV131" s="99"/>
      <c r="AW131" s="106"/>
      <c r="AX131" s="106"/>
      <c r="AY131" s="106"/>
      <c r="AZ131" s="106"/>
      <c r="BA131" s="174">
        <f t="shared" si="17"/>
        <v>0</v>
      </c>
      <c r="BB131" s="178"/>
      <c r="BC131" s="180"/>
      <c r="BD131" s="163" t="str">
        <f t="shared" si="18"/>
        <v>正确</v>
      </c>
    </row>
    <row r="132" s="6" customFormat="1" ht="33" customHeight="1" spans="1:56">
      <c r="A132" s="59">
        <f t="shared" si="10"/>
        <v>128</v>
      </c>
      <c r="B132" s="60"/>
      <c r="C132" s="47"/>
      <c r="D132" s="154"/>
      <c r="E132" s="60"/>
      <c r="F132" s="125">
        <f t="shared" si="11"/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si="12"/>
        <v>0</v>
      </c>
      <c r="T132" s="170"/>
      <c r="U132" s="80"/>
      <c r="V132" s="167"/>
      <c r="W132" s="168"/>
      <c r="X132" s="168"/>
      <c r="Y132" s="168"/>
      <c r="Z132" s="168"/>
      <c r="AA132" s="168"/>
      <c r="AB132" s="93"/>
      <c r="AC132" s="174">
        <f t="shared" si="13"/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si="14"/>
        <v>0</v>
      </c>
      <c r="AT132" s="174">
        <f t="shared" si="15"/>
        <v>0</v>
      </c>
      <c r="AU132" s="174">
        <f t="shared" si="16"/>
        <v>0</v>
      </c>
      <c r="AV132" s="99"/>
      <c r="AW132" s="106"/>
      <c r="AX132" s="106"/>
      <c r="AY132" s="106"/>
      <c r="AZ132" s="106"/>
      <c r="BA132" s="174">
        <f t="shared" si="17"/>
        <v>0</v>
      </c>
      <c r="BB132" s="178"/>
      <c r="BC132" s="180"/>
      <c r="BD132" s="163" t="str">
        <f t="shared" si="18"/>
        <v>正确</v>
      </c>
    </row>
    <row r="133" s="6" customFormat="1" ht="33" customHeight="1" spans="1:56">
      <c r="A133" s="59">
        <f t="shared" ref="A133:A164" si="19">ROW()-4</f>
        <v>129</v>
      </c>
      <c r="B133" s="60"/>
      <c r="C133" s="47"/>
      <c r="D133" s="154"/>
      <c r="E133" s="60"/>
      <c r="F133" s="125">
        <f t="shared" ref="F133:F164" si="20">IF($C$2-D133+1&lt;$E$2,$C$2-D133+1,$E$2)</f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ref="S133:S164" si="21">P133+Q133-R133</f>
        <v>0</v>
      </c>
      <c r="T133" s="170"/>
      <c r="U133" s="80"/>
      <c r="V133" s="167"/>
      <c r="W133" s="168"/>
      <c r="X133" s="168"/>
      <c r="Y133" s="168"/>
      <c r="Z133" s="168"/>
      <c r="AA133" s="168"/>
      <c r="AB133" s="93"/>
      <c r="AC133" s="174">
        <f t="shared" ref="AC133:AC164" si="22">IF(G133="是",30,0)</f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ref="AS133:AS164" si="23">IFERROR(U133/$E$2*2*H133+I133*2,0)</f>
        <v>0</v>
      </c>
      <c r="AT133" s="174">
        <f t="shared" ref="AT133:AT164" si="24">IFERROR(U133/$E$2*(J133+K133*0.2+L133+M133*0.5),0)</f>
        <v>0</v>
      </c>
      <c r="AU133" s="174">
        <f t="shared" ref="AU133:AU164" si="25">ROUND(SUM(V133:AP133)-SUM(AQ133:AT133),2)</f>
        <v>0</v>
      </c>
      <c r="AV133" s="99"/>
      <c r="AW133" s="106"/>
      <c r="AX133" s="106"/>
      <c r="AY133" s="106"/>
      <c r="AZ133" s="106"/>
      <c r="BA133" s="174">
        <f t="shared" ref="BA133:BA164" si="26">ROUND(AU133-SUM(AV133:AZ133),2)</f>
        <v>0</v>
      </c>
      <c r="BB133" s="178"/>
      <c r="BC133" s="180"/>
      <c r="BD133" s="163" t="str">
        <f t="shared" ref="BD133:BD164" si="27">IF(U133-SUM(V133:AB133)=0,"正确","错误")</f>
        <v>正确</v>
      </c>
    </row>
    <row r="134" s="6" customFormat="1" ht="33" customHeight="1" spans="1:56">
      <c r="A134" s="59">
        <f t="shared" si="19"/>
        <v>130</v>
      </c>
      <c r="B134" s="60"/>
      <c r="C134" s="47"/>
      <c r="D134" s="154"/>
      <c r="E134" s="60"/>
      <c r="F134" s="125">
        <f t="shared" si="20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21"/>
        <v>0</v>
      </c>
      <c r="T134" s="170"/>
      <c r="U134" s="80"/>
      <c r="V134" s="167"/>
      <c r="W134" s="168"/>
      <c r="X134" s="168"/>
      <c r="Y134" s="168"/>
      <c r="Z134" s="168"/>
      <c r="AA134" s="168"/>
      <c r="AB134" s="93"/>
      <c r="AC134" s="174">
        <f t="shared" si="22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23"/>
        <v>0</v>
      </c>
      <c r="AT134" s="174">
        <f t="shared" si="24"/>
        <v>0</v>
      </c>
      <c r="AU134" s="174">
        <f t="shared" si="25"/>
        <v>0</v>
      </c>
      <c r="AV134" s="99"/>
      <c r="AW134" s="106"/>
      <c r="AX134" s="106"/>
      <c r="AY134" s="106"/>
      <c r="AZ134" s="106"/>
      <c r="BA134" s="174">
        <f t="shared" si="26"/>
        <v>0</v>
      </c>
      <c r="BB134" s="178"/>
      <c r="BC134" s="180"/>
      <c r="BD134" s="163" t="str">
        <f t="shared" si="27"/>
        <v>正确</v>
      </c>
    </row>
    <row r="135" s="6" customFormat="1" ht="33" customHeight="1" spans="1:56">
      <c r="A135" s="59">
        <f t="shared" si="19"/>
        <v>131</v>
      </c>
      <c r="B135" s="60"/>
      <c r="C135" s="47"/>
      <c r="D135" s="154"/>
      <c r="E135" s="60"/>
      <c r="F135" s="125">
        <f t="shared" si="20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21"/>
        <v>0</v>
      </c>
      <c r="T135" s="170"/>
      <c r="U135" s="80"/>
      <c r="V135" s="167"/>
      <c r="W135" s="168"/>
      <c r="X135" s="168"/>
      <c r="Y135" s="168"/>
      <c r="Z135" s="168"/>
      <c r="AA135" s="168"/>
      <c r="AB135" s="93"/>
      <c r="AC135" s="174">
        <f t="shared" si="22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23"/>
        <v>0</v>
      </c>
      <c r="AT135" s="174">
        <f t="shared" si="24"/>
        <v>0</v>
      </c>
      <c r="AU135" s="174">
        <f t="shared" si="25"/>
        <v>0</v>
      </c>
      <c r="AV135" s="99"/>
      <c r="AW135" s="106"/>
      <c r="AX135" s="106"/>
      <c r="AY135" s="106"/>
      <c r="AZ135" s="106"/>
      <c r="BA135" s="174">
        <f t="shared" si="26"/>
        <v>0</v>
      </c>
      <c r="BB135" s="178"/>
      <c r="BC135" s="180"/>
      <c r="BD135" s="163" t="str">
        <f t="shared" si="27"/>
        <v>正确</v>
      </c>
    </row>
    <row r="136" s="6" customFormat="1" ht="33" customHeight="1" spans="1:56">
      <c r="A136" s="59">
        <f t="shared" si="19"/>
        <v>132</v>
      </c>
      <c r="B136" s="60"/>
      <c r="C136" s="47"/>
      <c r="D136" s="154"/>
      <c r="E136" s="60"/>
      <c r="F136" s="125">
        <f t="shared" si="20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21"/>
        <v>0</v>
      </c>
      <c r="T136" s="170"/>
      <c r="U136" s="80"/>
      <c r="V136" s="167"/>
      <c r="W136" s="168"/>
      <c r="X136" s="168"/>
      <c r="Y136" s="168"/>
      <c r="Z136" s="168"/>
      <c r="AA136" s="168"/>
      <c r="AB136" s="93"/>
      <c r="AC136" s="174">
        <f t="shared" si="22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23"/>
        <v>0</v>
      </c>
      <c r="AT136" s="174">
        <f t="shared" si="24"/>
        <v>0</v>
      </c>
      <c r="AU136" s="174">
        <f t="shared" si="25"/>
        <v>0</v>
      </c>
      <c r="AV136" s="99"/>
      <c r="AW136" s="106"/>
      <c r="AX136" s="106"/>
      <c r="AY136" s="106"/>
      <c r="AZ136" s="106"/>
      <c r="BA136" s="174">
        <f t="shared" si="26"/>
        <v>0</v>
      </c>
      <c r="BB136" s="178"/>
      <c r="BC136" s="180"/>
      <c r="BD136" s="163" t="str">
        <f t="shared" si="27"/>
        <v>正确</v>
      </c>
    </row>
    <row r="137" s="6" customFormat="1" ht="33" customHeight="1" spans="1:56">
      <c r="A137" s="59">
        <f t="shared" si="19"/>
        <v>133</v>
      </c>
      <c r="B137" s="60"/>
      <c r="C137" s="47"/>
      <c r="D137" s="154"/>
      <c r="E137" s="60"/>
      <c r="F137" s="125">
        <f t="shared" si="20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21"/>
        <v>0</v>
      </c>
      <c r="T137" s="170"/>
      <c r="U137" s="80"/>
      <c r="V137" s="167"/>
      <c r="W137" s="168"/>
      <c r="X137" s="168"/>
      <c r="Y137" s="168"/>
      <c r="Z137" s="168"/>
      <c r="AA137" s="168"/>
      <c r="AB137" s="93"/>
      <c r="AC137" s="174">
        <f t="shared" si="22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23"/>
        <v>0</v>
      </c>
      <c r="AT137" s="174">
        <f t="shared" si="24"/>
        <v>0</v>
      </c>
      <c r="AU137" s="174">
        <f t="shared" si="25"/>
        <v>0</v>
      </c>
      <c r="AV137" s="99"/>
      <c r="AW137" s="106"/>
      <c r="AX137" s="106"/>
      <c r="AY137" s="106"/>
      <c r="AZ137" s="106"/>
      <c r="BA137" s="174">
        <f t="shared" si="26"/>
        <v>0</v>
      </c>
      <c r="BB137" s="178"/>
      <c r="BC137" s="180"/>
      <c r="BD137" s="163" t="str">
        <f t="shared" si="27"/>
        <v>正确</v>
      </c>
    </row>
    <row r="138" s="6" customFormat="1" ht="33" customHeight="1" spans="1:56">
      <c r="A138" s="59">
        <f t="shared" si="19"/>
        <v>134</v>
      </c>
      <c r="B138" s="60"/>
      <c r="C138" s="47"/>
      <c r="D138" s="154"/>
      <c r="E138" s="60"/>
      <c r="F138" s="125">
        <f t="shared" si="20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21"/>
        <v>0</v>
      </c>
      <c r="T138" s="170"/>
      <c r="U138" s="80"/>
      <c r="V138" s="167"/>
      <c r="W138" s="168"/>
      <c r="X138" s="168"/>
      <c r="Y138" s="168"/>
      <c r="Z138" s="168"/>
      <c r="AA138" s="168"/>
      <c r="AB138" s="93"/>
      <c r="AC138" s="174">
        <f t="shared" si="22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175">
        <f t="shared" si="23"/>
        <v>0</v>
      </c>
      <c r="AT138" s="174">
        <f t="shared" si="24"/>
        <v>0</v>
      </c>
      <c r="AU138" s="174">
        <f t="shared" si="25"/>
        <v>0</v>
      </c>
      <c r="AV138" s="99"/>
      <c r="AW138" s="106"/>
      <c r="AX138" s="106"/>
      <c r="AY138" s="106"/>
      <c r="AZ138" s="106"/>
      <c r="BA138" s="174">
        <f t="shared" si="26"/>
        <v>0</v>
      </c>
      <c r="BB138" s="178"/>
      <c r="BC138" s="180"/>
      <c r="BD138" s="163" t="str">
        <f t="shared" si="27"/>
        <v>正确</v>
      </c>
    </row>
    <row r="139" s="6" customFormat="1" ht="33" customHeight="1" spans="1:56">
      <c r="A139" s="59">
        <f t="shared" si="19"/>
        <v>135</v>
      </c>
      <c r="B139" s="60"/>
      <c r="C139" s="47"/>
      <c r="D139" s="154"/>
      <c r="E139" s="60"/>
      <c r="F139" s="125">
        <f t="shared" si="20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21"/>
        <v>0</v>
      </c>
      <c r="T139" s="170"/>
      <c r="U139" s="80"/>
      <c r="V139" s="167"/>
      <c r="W139" s="168"/>
      <c r="X139" s="168"/>
      <c r="Y139" s="168"/>
      <c r="Z139" s="168"/>
      <c r="AA139" s="168"/>
      <c r="AB139" s="93"/>
      <c r="AC139" s="174">
        <f t="shared" si="22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175">
        <f t="shared" si="23"/>
        <v>0</v>
      </c>
      <c r="AT139" s="174">
        <f t="shared" si="24"/>
        <v>0</v>
      </c>
      <c r="AU139" s="174">
        <f t="shared" si="25"/>
        <v>0</v>
      </c>
      <c r="AV139" s="99"/>
      <c r="AW139" s="106"/>
      <c r="AX139" s="106"/>
      <c r="AY139" s="106"/>
      <c r="AZ139" s="106"/>
      <c r="BA139" s="174">
        <f t="shared" si="26"/>
        <v>0</v>
      </c>
      <c r="BB139" s="178"/>
      <c r="BC139" s="180"/>
      <c r="BD139" s="163" t="str">
        <f t="shared" si="27"/>
        <v>正确</v>
      </c>
    </row>
    <row r="140" s="6" customFormat="1" ht="33" customHeight="1" spans="1:56">
      <c r="A140" s="59">
        <f t="shared" si="19"/>
        <v>136</v>
      </c>
      <c r="B140" s="60"/>
      <c r="C140" s="47"/>
      <c r="D140" s="154"/>
      <c r="E140" s="60"/>
      <c r="F140" s="125">
        <f t="shared" si="20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21"/>
        <v>0</v>
      </c>
      <c r="T140" s="170"/>
      <c r="U140" s="80"/>
      <c r="V140" s="167"/>
      <c r="W140" s="168"/>
      <c r="X140" s="168"/>
      <c r="Y140" s="168"/>
      <c r="Z140" s="168"/>
      <c r="AA140" s="168"/>
      <c r="AB140" s="93"/>
      <c r="AC140" s="174">
        <f t="shared" si="22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23"/>
        <v>0</v>
      </c>
      <c r="AT140" s="174">
        <f t="shared" si="24"/>
        <v>0</v>
      </c>
      <c r="AU140" s="174">
        <f t="shared" si="25"/>
        <v>0</v>
      </c>
      <c r="AV140" s="99"/>
      <c r="AW140" s="106"/>
      <c r="AX140" s="106"/>
      <c r="AY140" s="106"/>
      <c r="AZ140" s="106"/>
      <c r="BA140" s="174">
        <f t="shared" si="26"/>
        <v>0</v>
      </c>
      <c r="BB140" s="178"/>
      <c r="BC140" s="180"/>
      <c r="BD140" s="163" t="str">
        <f t="shared" si="27"/>
        <v>正确</v>
      </c>
    </row>
    <row r="141" s="6" customFormat="1" ht="33" customHeight="1" spans="1:56">
      <c r="A141" s="59">
        <f t="shared" si="19"/>
        <v>137</v>
      </c>
      <c r="B141" s="60"/>
      <c r="C141" s="47"/>
      <c r="D141" s="154"/>
      <c r="E141" s="60"/>
      <c r="F141" s="125">
        <f t="shared" si="20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21"/>
        <v>0</v>
      </c>
      <c r="T141" s="170"/>
      <c r="U141" s="80"/>
      <c r="V141" s="167"/>
      <c r="W141" s="168"/>
      <c r="X141" s="168"/>
      <c r="Y141" s="168"/>
      <c r="Z141" s="168"/>
      <c r="AA141" s="168"/>
      <c r="AB141" s="93"/>
      <c r="AC141" s="174">
        <f t="shared" si="22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23"/>
        <v>0</v>
      </c>
      <c r="AT141" s="174">
        <f t="shared" si="24"/>
        <v>0</v>
      </c>
      <c r="AU141" s="174">
        <f t="shared" si="25"/>
        <v>0</v>
      </c>
      <c r="AV141" s="99"/>
      <c r="AW141" s="106"/>
      <c r="AX141" s="106"/>
      <c r="AY141" s="106"/>
      <c r="AZ141" s="106"/>
      <c r="BA141" s="174">
        <f t="shared" si="26"/>
        <v>0</v>
      </c>
      <c r="BB141" s="178"/>
      <c r="BC141" s="180"/>
      <c r="BD141" s="163" t="str">
        <f t="shared" si="27"/>
        <v>正确</v>
      </c>
    </row>
    <row r="142" s="6" customFormat="1" ht="33" customHeight="1" spans="1:56">
      <c r="A142" s="59">
        <f t="shared" si="19"/>
        <v>138</v>
      </c>
      <c r="B142" s="60"/>
      <c r="C142" s="47"/>
      <c r="D142" s="154"/>
      <c r="E142" s="60"/>
      <c r="F142" s="125">
        <f t="shared" si="20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21"/>
        <v>0</v>
      </c>
      <c r="T142" s="170"/>
      <c r="U142" s="80"/>
      <c r="V142" s="167"/>
      <c r="W142" s="168"/>
      <c r="X142" s="168"/>
      <c r="Y142" s="168"/>
      <c r="Z142" s="168"/>
      <c r="AA142" s="168"/>
      <c r="AB142" s="93"/>
      <c r="AC142" s="174">
        <f t="shared" si="22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23"/>
        <v>0</v>
      </c>
      <c r="AT142" s="174">
        <f t="shared" si="24"/>
        <v>0</v>
      </c>
      <c r="AU142" s="174">
        <f t="shared" si="25"/>
        <v>0</v>
      </c>
      <c r="AV142" s="99"/>
      <c r="AW142" s="106"/>
      <c r="AX142" s="106"/>
      <c r="AY142" s="106"/>
      <c r="AZ142" s="106"/>
      <c r="BA142" s="174">
        <f t="shared" si="26"/>
        <v>0</v>
      </c>
      <c r="BB142" s="178"/>
      <c r="BC142" s="180"/>
      <c r="BD142" s="163" t="str">
        <f t="shared" si="27"/>
        <v>正确</v>
      </c>
    </row>
    <row r="143" s="6" customFormat="1" ht="33" customHeight="1" spans="1:56">
      <c r="A143" s="59">
        <f t="shared" si="19"/>
        <v>139</v>
      </c>
      <c r="B143" s="60"/>
      <c r="C143" s="47"/>
      <c r="D143" s="154"/>
      <c r="E143" s="60"/>
      <c r="F143" s="125">
        <f t="shared" si="20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21"/>
        <v>0</v>
      </c>
      <c r="T143" s="170"/>
      <c r="U143" s="80"/>
      <c r="V143" s="167"/>
      <c r="W143" s="168"/>
      <c r="X143" s="168"/>
      <c r="Y143" s="168"/>
      <c r="Z143" s="168"/>
      <c r="AA143" s="168"/>
      <c r="AB143" s="93"/>
      <c r="AC143" s="174">
        <f t="shared" si="22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23"/>
        <v>0</v>
      </c>
      <c r="AT143" s="174">
        <f t="shared" si="24"/>
        <v>0</v>
      </c>
      <c r="AU143" s="174">
        <f t="shared" si="25"/>
        <v>0</v>
      </c>
      <c r="AV143" s="99"/>
      <c r="AW143" s="106"/>
      <c r="AX143" s="106"/>
      <c r="AY143" s="106"/>
      <c r="AZ143" s="106"/>
      <c r="BA143" s="174">
        <f t="shared" si="26"/>
        <v>0</v>
      </c>
      <c r="BB143" s="178"/>
      <c r="BC143" s="180"/>
      <c r="BD143" s="163" t="str">
        <f t="shared" si="27"/>
        <v>正确</v>
      </c>
    </row>
    <row r="144" s="6" customFormat="1" ht="33" customHeight="1" spans="1:56">
      <c r="A144" s="59">
        <f t="shared" si="19"/>
        <v>140</v>
      </c>
      <c r="B144" s="60"/>
      <c r="C144" s="47"/>
      <c r="D144" s="154"/>
      <c r="E144" s="60"/>
      <c r="F144" s="125">
        <f t="shared" si="20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21"/>
        <v>0</v>
      </c>
      <c r="T144" s="170"/>
      <c r="U144" s="80"/>
      <c r="V144" s="167"/>
      <c r="W144" s="168"/>
      <c r="X144" s="168"/>
      <c r="Y144" s="168"/>
      <c r="Z144" s="168"/>
      <c r="AA144" s="168"/>
      <c r="AB144" s="93"/>
      <c r="AC144" s="174">
        <f t="shared" si="22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23"/>
        <v>0</v>
      </c>
      <c r="AT144" s="174">
        <f t="shared" si="24"/>
        <v>0</v>
      </c>
      <c r="AU144" s="174">
        <f t="shared" si="25"/>
        <v>0</v>
      </c>
      <c r="AV144" s="99"/>
      <c r="AW144" s="106"/>
      <c r="AX144" s="106"/>
      <c r="AY144" s="106"/>
      <c r="AZ144" s="106"/>
      <c r="BA144" s="174">
        <f t="shared" si="26"/>
        <v>0</v>
      </c>
      <c r="BB144" s="178"/>
      <c r="BC144" s="180"/>
      <c r="BD144" s="163" t="str">
        <f t="shared" si="27"/>
        <v>正确</v>
      </c>
    </row>
    <row r="145" s="6" customFormat="1" ht="33" customHeight="1" spans="1:56">
      <c r="A145" s="59">
        <f t="shared" si="19"/>
        <v>141</v>
      </c>
      <c r="B145" s="60"/>
      <c r="C145" s="47"/>
      <c r="D145" s="154"/>
      <c r="E145" s="60"/>
      <c r="F145" s="125">
        <f t="shared" si="20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21"/>
        <v>0</v>
      </c>
      <c r="T145" s="170"/>
      <c r="U145" s="80"/>
      <c r="V145" s="167"/>
      <c r="W145" s="168"/>
      <c r="X145" s="168"/>
      <c r="Y145" s="168"/>
      <c r="Z145" s="168"/>
      <c r="AA145" s="168"/>
      <c r="AB145" s="93"/>
      <c r="AC145" s="174">
        <f t="shared" si="22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23"/>
        <v>0</v>
      </c>
      <c r="AT145" s="174">
        <f t="shared" si="24"/>
        <v>0</v>
      </c>
      <c r="AU145" s="174">
        <f t="shared" si="25"/>
        <v>0</v>
      </c>
      <c r="AV145" s="99"/>
      <c r="AW145" s="106"/>
      <c r="AX145" s="106"/>
      <c r="AY145" s="106"/>
      <c r="AZ145" s="106"/>
      <c r="BA145" s="174">
        <f t="shared" si="26"/>
        <v>0</v>
      </c>
      <c r="BB145" s="178"/>
      <c r="BC145" s="180"/>
      <c r="BD145" s="163" t="str">
        <f t="shared" si="27"/>
        <v>正确</v>
      </c>
    </row>
    <row r="146" s="6" customFormat="1" ht="33" customHeight="1" spans="1:56">
      <c r="A146" s="59">
        <f t="shared" si="19"/>
        <v>142</v>
      </c>
      <c r="B146" s="60"/>
      <c r="C146" s="47"/>
      <c r="D146" s="154"/>
      <c r="E146" s="60"/>
      <c r="F146" s="125">
        <f t="shared" si="20"/>
        <v>30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21"/>
        <v>0</v>
      </c>
      <c r="T146" s="170"/>
      <c r="U146" s="80"/>
      <c r="V146" s="167"/>
      <c r="W146" s="168"/>
      <c r="X146" s="168"/>
      <c r="Y146" s="168"/>
      <c r="Z146" s="168"/>
      <c r="AA146" s="168"/>
      <c r="AB146" s="93"/>
      <c r="AC146" s="174">
        <f t="shared" si="22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23"/>
        <v>0</v>
      </c>
      <c r="AT146" s="174">
        <f t="shared" si="24"/>
        <v>0</v>
      </c>
      <c r="AU146" s="174">
        <f t="shared" si="25"/>
        <v>0</v>
      </c>
      <c r="AV146" s="99"/>
      <c r="AW146" s="106"/>
      <c r="AX146" s="106"/>
      <c r="AY146" s="106"/>
      <c r="AZ146" s="106"/>
      <c r="BA146" s="174">
        <f t="shared" si="26"/>
        <v>0</v>
      </c>
      <c r="BB146" s="178"/>
      <c r="BC146" s="180"/>
      <c r="BD146" s="163" t="str">
        <f t="shared" si="27"/>
        <v>正确</v>
      </c>
    </row>
    <row r="147" s="6" customFormat="1" ht="33" customHeight="1" spans="1:56">
      <c r="A147" s="59">
        <f t="shared" si="19"/>
        <v>143</v>
      </c>
      <c r="B147" s="60"/>
      <c r="C147" s="47"/>
      <c r="D147" s="154"/>
      <c r="E147" s="60"/>
      <c r="F147" s="125">
        <f t="shared" si="20"/>
        <v>30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21"/>
        <v>0</v>
      </c>
      <c r="T147" s="170"/>
      <c r="U147" s="80"/>
      <c r="V147" s="167"/>
      <c r="W147" s="168"/>
      <c r="X147" s="168"/>
      <c r="Y147" s="168"/>
      <c r="Z147" s="168"/>
      <c r="AA147" s="168"/>
      <c r="AB147" s="93"/>
      <c r="AC147" s="174">
        <f t="shared" si="22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23"/>
        <v>0</v>
      </c>
      <c r="AT147" s="174">
        <f t="shared" si="24"/>
        <v>0</v>
      </c>
      <c r="AU147" s="174">
        <f t="shared" si="25"/>
        <v>0</v>
      </c>
      <c r="AV147" s="99"/>
      <c r="AW147" s="106"/>
      <c r="AX147" s="106"/>
      <c r="AY147" s="106"/>
      <c r="AZ147" s="106"/>
      <c r="BA147" s="174">
        <f t="shared" si="26"/>
        <v>0</v>
      </c>
      <c r="BB147" s="178"/>
      <c r="BC147" s="180"/>
      <c r="BD147" s="163" t="str">
        <f t="shared" si="27"/>
        <v>正确</v>
      </c>
    </row>
    <row r="148" s="6" customFormat="1" ht="33" customHeight="1" spans="1:56">
      <c r="A148" s="59">
        <f t="shared" si="19"/>
        <v>144</v>
      </c>
      <c r="B148" s="60"/>
      <c r="C148" s="47"/>
      <c r="D148" s="154"/>
      <c r="E148" s="60"/>
      <c r="F148" s="125">
        <f t="shared" si="20"/>
        <v>30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21"/>
        <v>0</v>
      </c>
      <c r="T148" s="170"/>
      <c r="U148" s="80"/>
      <c r="V148" s="167"/>
      <c r="W148" s="168"/>
      <c r="X148" s="168"/>
      <c r="Y148" s="168"/>
      <c r="Z148" s="168"/>
      <c r="AA148" s="168"/>
      <c r="AB148" s="93"/>
      <c r="AC148" s="174">
        <f t="shared" si="22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23"/>
        <v>0</v>
      </c>
      <c r="AT148" s="174">
        <f t="shared" si="24"/>
        <v>0</v>
      </c>
      <c r="AU148" s="174">
        <f t="shared" si="25"/>
        <v>0</v>
      </c>
      <c r="AV148" s="99"/>
      <c r="AW148" s="106"/>
      <c r="AX148" s="106"/>
      <c r="AY148" s="106"/>
      <c r="AZ148" s="106"/>
      <c r="BA148" s="174">
        <f t="shared" si="26"/>
        <v>0</v>
      </c>
      <c r="BB148" s="178"/>
      <c r="BC148" s="180"/>
      <c r="BD148" s="163" t="str">
        <f t="shared" si="27"/>
        <v>正确</v>
      </c>
    </row>
    <row r="149" s="6" customFormat="1" ht="33" customHeight="1" spans="1:56">
      <c r="A149" s="59">
        <f t="shared" si="19"/>
        <v>145</v>
      </c>
      <c r="B149" s="60"/>
      <c r="C149" s="47"/>
      <c r="D149" s="154"/>
      <c r="E149" s="60"/>
      <c r="F149" s="125">
        <f t="shared" si="20"/>
        <v>30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21"/>
        <v>0</v>
      </c>
      <c r="T149" s="170"/>
      <c r="U149" s="80"/>
      <c r="V149" s="167"/>
      <c r="W149" s="168"/>
      <c r="X149" s="168"/>
      <c r="Y149" s="168"/>
      <c r="Z149" s="168"/>
      <c r="AA149" s="168"/>
      <c r="AB149" s="93"/>
      <c r="AC149" s="174">
        <f t="shared" si="22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23"/>
        <v>0</v>
      </c>
      <c r="AT149" s="174">
        <f t="shared" si="24"/>
        <v>0</v>
      </c>
      <c r="AU149" s="174">
        <f t="shared" si="25"/>
        <v>0</v>
      </c>
      <c r="AV149" s="99"/>
      <c r="AW149" s="106"/>
      <c r="AX149" s="106"/>
      <c r="AY149" s="106"/>
      <c r="AZ149" s="106"/>
      <c r="BA149" s="174">
        <f t="shared" si="26"/>
        <v>0</v>
      </c>
      <c r="BB149" s="178"/>
      <c r="BC149" s="180"/>
      <c r="BD149" s="163" t="str">
        <f t="shared" si="27"/>
        <v>正确</v>
      </c>
    </row>
    <row r="150" s="6" customFormat="1" ht="33" customHeight="1" spans="1:56">
      <c r="A150" s="59">
        <f t="shared" si="19"/>
        <v>146</v>
      </c>
      <c r="B150" s="60"/>
      <c r="C150" s="47"/>
      <c r="D150" s="154"/>
      <c r="E150" s="60"/>
      <c r="F150" s="125">
        <f t="shared" si="20"/>
        <v>30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21"/>
        <v>0</v>
      </c>
      <c r="T150" s="170"/>
      <c r="U150" s="80"/>
      <c r="V150" s="167"/>
      <c r="W150" s="168"/>
      <c r="X150" s="168"/>
      <c r="Y150" s="168"/>
      <c r="Z150" s="168"/>
      <c r="AA150" s="168"/>
      <c r="AB150" s="93"/>
      <c r="AC150" s="174">
        <f t="shared" si="22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23"/>
        <v>0</v>
      </c>
      <c r="AT150" s="174">
        <f t="shared" si="24"/>
        <v>0</v>
      </c>
      <c r="AU150" s="174">
        <f t="shared" si="25"/>
        <v>0</v>
      </c>
      <c r="AV150" s="99"/>
      <c r="AW150" s="106"/>
      <c r="AX150" s="106"/>
      <c r="AY150" s="106"/>
      <c r="AZ150" s="106"/>
      <c r="BA150" s="174">
        <f t="shared" si="26"/>
        <v>0</v>
      </c>
      <c r="BB150" s="178"/>
      <c r="BC150" s="180"/>
      <c r="BD150" s="163" t="str">
        <f t="shared" si="27"/>
        <v>正确</v>
      </c>
    </row>
    <row r="151" s="6" customFormat="1" ht="33" customHeight="1" spans="1:56">
      <c r="A151" s="59">
        <f t="shared" si="19"/>
        <v>147</v>
      </c>
      <c r="B151" s="60"/>
      <c r="C151" s="47"/>
      <c r="D151" s="154"/>
      <c r="E151" s="60"/>
      <c r="F151" s="125">
        <f t="shared" si="20"/>
        <v>30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21"/>
        <v>0</v>
      </c>
      <c r="T151" s="170"/>
      <c r="U151" s="80"/>
      <c r="V151" s="167"/>
      <c r="W151" s="168"/>
      <c r="X151" s="168"/>
      <c r="Y151" s="168"/>
      <c r="Z151" s="168"/>
      <c r="AA151" s="168"/>
      <c r="AB151" s="93"/>
      <c r="AC151" s="174">
        <f t="shared" si="22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23"/>
        <v>0</v>
      </c>
      <c r="AT151" s="174">
        <f t="shared" si="24"/>
        <v>0</v>
      </c>
      <c r="AU151" s="174">
        <f t="shared" si="25"/>
        <v>0</v>
      </c>
      <c r="AV151" s="99"/>
      <c r="AW151" s="106"/>
      <c r="AX151" s="106"/>
      <c r="AY151" s="106"/>
      <c r="AZ151" s="106"/>
      <c r="BA151" s="174">
        <f t="shared" si="26"/>
        <v>0</v>
      </c>
      <c r="BB151" s="178"/>
      <c r="BC151" s="180"/>
      <c r="BD151" s="163" t="str">
        <f t="shared" si="27"/>
        <v>正确</v>
      </c>
    </row>
    <row r="152" s="6" customFormat="1" ht="33" customHeight="1" spans="1:56">
      <c r="A152" s="59">
        <f t="shared" si="19"/>
        <v>148</v>
      </c>
      <c r="B152" s="60"/>
      <c r="C152" s="47"/>
      <c r="D152" s="154"/>
      <c r="E152" s="60"/>
      <c r="F152" s="125">
        <f t="shared" si="20"/>
        <v>30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21"/>
        <v>0</v>
      </c>
      <c r="T152" s="170"/>
      <c r="U152" s="80"/>
      <c r="V152" s="167"/>
      <c r="W152" s="168"/>
      <c r="X152" s="168"/>
      <c r="Y152" s="168"/>
      <c r="Z152" s="168"/>
      <c r="AA152" s="168"/>
      <c r="AB152" s="93"/>
      <c r="AC152" s="174">
        <f t="shared" si="22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23"/>
        <v>0</v>
      </c>
      <c r="AT152" s="174">
        <f t="shared" si="24"/>
        <v>0</v>
      </c>
      <c r="AU152" s="174">
        <f t="shared" si="25"/>
        <v>0</v>
      </c>
      <c r="AV152" s="99"/>
      <c r="AW152" s="106"/>
      <c r="AX152" s="106"/>
      <c r="AY152" s="106"/>
      <c r="AZ152" s="106"/>
      <c r="BA152" s="174">
        <f t="shared" si="26"/>
        <v>0</v>
      </c>
      <c r="BB152" s="178"/>
      <c r="BC152" s="180"/>
      <c r="BD152" s="163" t="str">
        <f t="shared" si="27"/>
        <v>正确</v>
      </c>
    </row>
    <row r="153" s="6" customFormat="1" ht="33" customHeight="1" spans="1:56">
      <c r="A153" s="59">
        <f t="shared" si="19"/>
        <v>149</v>
      </c>
      <c r="B153" s="60"/>
      <c r="C153" s="47"/>
      <c r="D153" s="154"/>
      <c r="E153" s="60"/>
      <c r="F153" s="125">
        <f t="shared" si="20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21"/>
        <v>0</v>
      </c>
      <c r="T153" s="170"/>
      <c r="U153" s="80"/>
      <c r="V153" s="167"/>
      <c r="W153" s="168"/>
      <c r="X153" s="168"/>
      <c r="Y153" s="168"/>
      <c r="Z153" s="168"/>
      <c r="AA153" s="168"/>
      <c r="AB153" s="93"/>
      <c r="AC153" s="174">
        <f t="shared" si="22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23"/>
        <v>0</v>
      </c>
      <c r="AT153" s="174">
        <f t="shared" si="24"/>
        <v>0</v>
      </c>
      <c r="AU153" s="174">
        <f t="shared" si="25"/>
        <v>0</v>
      </c>
      <c r="AV153" s="99"/>
      <c r="AW153" s="106"/>
      <c r="AX153" s="106"/>
      <c r="AY153" s="106"/>
      <c r="AZ153" s="106"/>
      <c r="BA153" s="174">
        <f t="shared" si="26"/>
        <v>0</v>
      </c>
      <c r="BB153" s="178"/>
      <c r="BC153" s="180"/>
      <c r="BD153" s="163" t="str">
        <f t="shared" si="27"/>
        <v>正确</v>
      </c>
    </row>
    <row r="154" s="6" customFormat="1" ht="33" customHeight="1" spans="1:56">
      <c r="A154" s="59">
        <f t="shared" si="19"/>
        <v>150</v>
      </c>
      <c r="B154" s="60"/>
      <c r="C154" s="47"/>
      <c r="D154" s="154"/>
      <c r="E154" s="60"/>
      <c r="F154" s="125">
        <f t="shared" si="20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21"/>
        <v>0</v>
      </c>
      <c r="T154" s="170"/>
      <c r="U154" s="80"/>
      <c r="V154" s="167"/>
      <c r="W154" s="168"/>
      <c r="X154" s="168"/>
      <c r="Y154" s="168"/>
      <c r="Z154" s="168"/>
      <c r="AA154" s="168"/>
      <c r="AB154" s="93"/>
      <c r="AC154" s="174">
        <f t="shared" si="22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175">
        <f t="shared" si="23"/>
        <v>0</v>
      </c>
      <c r="AT154" s="174">
        <f t="shared" si="24"/>
        <v>0</v>
      </c>
      <c r="AU154" s="174">
        <f t="shared" si="25"/>
        <v>0</v>
      </c>
      <c r="AV154" s="99"/>
      <c r="AW154" s="106"/>
      <c r="AX154" s="106"/>
      <c r="AY154" s="106"/>
      <c r="AZ154" s="106"/>
      <c r="BA154" s="174">
        <f t="shared" si="26"/>
        <v>0</v>
      </c>
      <c r="BB154" s="178"/>
      <c r="BC154" s="180"/>
      <c r="BD154" s="163" t="str">
        <f t="shared" si="27"/>
        <v>正确</v>
      </c>
    </row>
    <row r="155" s="6" customFormat="1" ht="33" customHeight="1" spans="1:56">
      <c r="A155" s="59">
        <f t="shared" si="19"/>
        <v>151</v>
      </c>
      <c r="B155" s="60"/>
      <c r="C155" s="47"/>
      <c r="D155" s="154"/>
      <c r="E155" s="60"/>
      <c r="F155" s="125">
        <f t="shared" si="20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21"/>
        <v>0</v>
      </c>
      <c r="T155" s="170"/>
      <c r="U155" s="80"/>
      <c r="V155" s="167"/>
      <c r="W155" s="168"/>
      <c r="X155" s="168"/>
      <c r="Y155" s="168"/>
      <c r="Z155" s="168"/>
      <c r="AA155" s="168"/>
      <c r="AB155" s="93"/>
      <c r="AC155" s="174">
        <f t="shared" si="22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23"/>
        <v>0</v>
      </c>
      <c r="AT155" s="174">
        <f t="shared" si="24"/>
        <v>0</v>
      </c>
      <c r="AU155" s="174">
        <f t="shared" si="25"/>
        <v>0</v>
      </c>
      <c r="AV155" s="99"/>
      <c r="AW155" s="106"/>
      <c r="AX155" s="106"/>
      <c r="AY155" s="106"/>
      <c r="AZ155" s="106"/>
      <c r="BA155" s="174">
        <f t="shared" si="26"/>
        <v>0</v>
      </c>
      <c r="BB155" s="178"/>
      <c r="BC155" s="180"/>
      <c r="BD155" s="163" t="str">
        <f t="shared" si="27"/>
        <v>正确</v>
      </c>
    </row>
    <row r="156" s="6" customFormat="1" ht="33" customHeight="1" spans="1:56">
      <c r="A156" s="59">
        <f t="shared" si="19"/>
        <v>152</v>
      </c>
      <c r="B156" s="60"/>
      <c r="C156" s="47"/>
      <c r="D156" s="154"/>
      <c r="E156" s="60"/>
      <c r="F156" s="125">
        <f t="shared" si="20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21"/>
        <v>0</v>
      </c>
      <c r="T156" s="170"/>
      <c r="U156" s="80"/>
      <c r="V156" s="167"/>
      <c r="W156" s="168"/>
      <c r="X156" s="168"/>
      <c r="Y156" s="168"/>
      <c r="Z156" s="168"/>
      <c r="AA156" s="168"/>
      <c r="AB156" s="93"/>
      <c r="AC156" s="174">
        <f t="shared" si="22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23"/>
        <v>0</v>
      </c>
      <c r="AT156" s="174">
        <f t="shared" si="24"/>
        <v>0</v>
      </c>
      <c r="AU156" s="174">
        <f t="shared" si="25"/>
        <v>0</v>
      </c>
      <c r="AV156" s="99"/>
      <c r="AW156" s="106"/>
      <c r="AX156" s="106"/>
      <c r="AY156" s="106"/>
      <c r="AZ156" s="106"/>
      <c r="BA156" s="174">
        <f t="shared" si="26"/>
        <v>0</v>
      </c>
      <c r="BB156" s="178"/>
      <c r="BC156" s="180"/>
      <c r="BD156" s="163" t="str">
        <f t="shared" si="27"/>
        <v>正确</v>
      </c>
    </row>
    <row r="157" s="6" customFormat="1" ht="33" customHeight="1" spans="1:56">
      <c r="A157" s="59">
        <f t="shared" si="19"/>
        <v>153</v>
      </c>
      <c r="B157" s="60"/>
      <c r="C157" s="47"/>
      <c r="D157" s="154"/>
      <c r="E157" s="60"/>
      <c r="F157" s="125">
        <f t="shared" si="20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21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22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23"/>
        <v>0</v>
      </c>
      <c r="AT157" s="174">
        <f t="shared" si="24"/>
        <v>0</v>
      </c>
      <c r="AU157" s="174">
        <f t="shared" si="25"/>
        <v>0</v>
      </c>
      <c r="AV157" s="99"/>
      <c r="AW157" s="106"/>
      <c r="AX157" s="106"/>
      <c r="AY157" s="106"/>
      <c r="AZ157" s="106"/>
      <c r="BA157" s="174">
        <f t="shared" si="26"/>
        <v>0</v>
      </c>
      <c r="BB157" s="178"/>
      <c r="BC157" s="180"/>
      <c r="BD157" s="163" t="str">
        <f t="shared" si="27"/>
        <v>正确</v>
      </c>
    </row>
    <row r="158" s="6" customFormat="1" ht="33" customHeight="1" spans="1:56">
      <c r="A158" s="59">
        <f t="shared" si="19"/>
        <v>154</v>
      </c>
      <c r="B158" s="60"/>
      <c r="C158" s="47"/>
      <c r="D158" s="154"/>
      <c r="E158" s="60"/>
      <c r="F158" s="125">
        <f t="shared" si="20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21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22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23"/>
        <v>0</v>
      </c>
      <c r="AT158" s="174">
        <f t="shared" si="24"/>
        <v>0</v>
      </c>
      <c r="AU158" s="174">
        <f t="shared" si="25"/>
        <v>0</v>
      </c>
      <c r="AV158" s="99"/>
      <c r="AW158" s="106"/>
      <c r="AX158" s="106"/>
      <c r="AY158" s="106"/>
      <c r="AZ158" s="106"/>
      <c r="BA158" s="174">
        <f t="shared" si="26"/>
        <v>0</v>
      </c>
      <c r="BB158" s="178"/>
      <c r="BC158" s="180"/>
      <c r="BD158" s="163" t="str">
        <f t="shared" si="27"/>
        <v>正确</v>
      </c>
    </row>
    <row r="159" s="6" customFormat="1" ht="33" customHeight="1" spans="1:56">
      <c r="A159" s="59">
        <f t="shared" si="19"/>
        <v>155</v>
      </c>
      <c r="B159" s="60"/>
      <c r="C159" s="47"/>
      <c r="D159" s="154"/>
      <c r="E159" s="60"/>
      <c r="F159" s="125">
        <f t="shared" si="20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21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22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23"/>
        <v>0</v>
      </c>
      <c r="AT159" s="174">
        <f t="shared" si="24"/>
        <v>0</v>
      </c>
      <c r="AU159" s="174">
        <f t="shared" si="25"/>
        <v>0</v>
      </c>
      <c r="AV159" s="99"/>
      <c r="AW159" s="106"/>
      <c r="AX159" s="106"/>
      <c r="AY159" s="106"/>
      <c r="AZ159" s="106"/>
      <c r="BA159" s="174">
        <f t="shared" si="26"/>
        <v>0</v>
      </c>
      <c r="BB159" s="178"/>
      <c r="BC159" s="180"/>
      <c r="BD159" s="163" t="str">
        <f t="shared" si="27"/>
        <v>正确</v>
      </c>
    </row>
    <row r="160" s="6" customFormat="1" ht="33" customHeight="1" spans="1:56">
      <c r="A160" s="59">
        <f t="shared" si="19"/>
        <v>156</v>
      </c>
      <c r="B160" s="60"/>
      <c r="C160" s="47"/>
      <c r="D160" s="154"/>
      <c r="E160" s="60"/>
      <c r="F160" s="125">
        <f t="shared" si="20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21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22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23"/>
        <v>0</v>
      </c>
      <c r="AT160" s="174">
        <f t="shared" si="24"/>
        <v>0</v>
      </c>
      <c r="AU160" s="174">
        <f t="shared" si="25"/>
        <v>0</v>
      </c>
      <c r="AV160" s="99"/>
      <c r="AW160" s="106"/>
      <c r="AX160" s="106"/>
      <c r="AY160" s="106"/>
      <c r="AZ160" s="106"/>
      <c r="BA160" s="174">
        <f t="shared" si="26"/>
        <v>0</v>
      </c>
      <c r="BB160" s="178"/>
      <c r="BC160" s="180"/>
      <c r="BD160" s="163" t="str">
        <f t="shared" si="27"/>
        <v>正确</v>
      </c>
    </row>
    <row r="161" s="6" customFormat="1" ht="33" customHeight="1" spans="1:56">
      <c r="A161" s="59">
        <f t="shared" si="19"/>
        <v>157</v>
      </c>
      <c r="B161" s="60"/>
      <c r="C161" s="47"/>
      <c r="D161" s="154"/>
      <c r="E161" s="60"/>
      <c r="F161" s="125">
        <f t="shared" si="20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21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22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23"/>
        <v>0</v>
      </c>
      <c r="AT161" s="174">
        <f t="shared" si="24"/>
        <v>0</v>
      </c>
      <c r="AU161" s="174">
        <f t="shared" si="25"/>
        <v>0</v>
      </c>
      <c r="AV161" s="99"/>
      <c r="AW161" s="106"/>
      <c r="AX161" s="106"/>
      <c r="AY161" s="106"/>
      <c r="AZ161" s="106"/>
      <c r="BA161" s="174">
        <f t="shared" si="26"/>
        <v>0</v>
      </c>
      <c r="BB161" s="178"/>
      <c r="BC161" s="180"/>
      <c r="BD161" s="163" t="str">
        <f t="shared" si="27"/>
        <v>正确</v>
      </c>
    </row>
    <row r="162" s="6" customFormat="1" ht="33" customHeight="1" spans="1:56">
      <c r="A162" s="59">
        <f t="shared" si="19"/>
        <v>158</v>
      </c>
      <c r="B162" s="60"/>
      <c r="C162" s="47"/>
      <c r="D162" s="154"/>
      <c r="E162" s="60"/>
      <c r="F162" s="125">
        <f t="shared" si="20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21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22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23"/>
        <v>0</v>
      </c>
      <c r="AT162" s="174">
        <f t="shared" si="24"/>
        <v>0</v>
      </c>
      <c r="AU162" s="174">
        <f t="shared" si="25"/>
        <v>0</v>
      </c>
      <c r="AV162" s="99"/>
      <c r="AW162" s="106"/>
      <c r="AX162" s="106"/>
      <c r="AY162" s="106"/>
      <c r="AZ162" s="106"/>
      <c r="BA162" s="174">
        <f t="shared" si="26"/>
        <v>0</v>
      </c>
      <c r="BB162" s="178"/>
      <c r="BC162" s="180"/>
      <c r="BD162" s="163" t="str">
        <f t="shared" si="27"/>
        <v>正确</v>
      </c>
    </row>
    <row r="163" s="6" customFormat="1" ht="33" customHeight="1" spans="1:56">
      <c r="A163" s="59">
        <f t="shared" si="19"/>
        <v>159</v>
      </c>
      <c r="B163" s="60"/>
      <c r="C163" s="47"/>
      <c r="D163" s="154"/>
      <c r="E163" s="60"/>
      <c r="F163" s="125">
        <f t="shared" si="20"/>
        <v>30</v>
      </c>
      <c r="G163" s="57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64">
        <f t="shared" si="21"/>
        <v>0</v>
      </c>
      <c r="T163" s="170"/>
      <c r="U163" s="80"/>
      <c r="V163" s="167"/>
      <c r="W163" s="168"/>
      <c r="X163" s="168"/>
      <c r="Y163" s="168"/>
      <c r="Z163" s="168"/>
      <c r="AA163" s="168"/>
      <c r="AB163" s="93"/>
      <c r="AC163" s="174">
        <f t="shared" si="22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175">
        <f t="shared" si="23"/>
        <v>0</v>
      </c>
      <c r="AT163" s="174">
        <f t="shared" si="24"/>
        <v>0</v>
      </c>
      <c r="AU163" s="174">
        <f t="shared" si="25"/>
        <v>0</v>
      </c>
      <c r="AV163" s="99"/>
      <c r="AW163" s="106"/>
      <c r="AX163" s="106"/>
      <c r="AY163" s="106"/>
      <c r="AZ163" s="106"/>
      <c r="BA163" s="174">
        <f t="shared" si="26"/>
        <v>0</v>
      </c>
      <c r="BB163" s="178"/>
      <c r="BC163" s="180"/>
      <c r="BD163" s="163" t="str">
        <f t="shared" si="27"/>
        <v>正确</v>
      </c>
    </row>
    <row r="164" s="6" customFormat="1" ht="33" customHeight="1" spans="1:56">
      <c r="A164" s="59">
        <f t="shared" si="19"/>
        <v>160</v>
      </c>
      <c r="B164" s="60"/>
      <c r="C164" s="47"/>
      <c r="D164" s="154"/>
      <c r="E164" s="60"/>
      <c r="F164" s="125">
        <f t="shared" si="20"/>
        <v>30</v>
      </c>
      <c r="G164" s="57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64">
        <f t="shared" si="21"/>
        <v>0</v>
      </c>
      <c r="T164" s="170"/>
      <c r="U164" s="80"/>
      <c r="V164" s="167"/>
      <c r="W164" s="168"/>
      <c r="X164" s="168"/>
      <c r="Y164" s="168"/>
      <c r="Z164" s="168"/>
      <c r="AA164" s="168"/>
      <c r="AB164" s="93"/>
      <c r="AC164" s="174">
        <f t="shared" si="22"/>
        <v>0</v>
      </c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175">
        <f t="shared" si="23"/>
        <v>0</v>
      </c>
      <c r="AT164" s="174">
        <f t="shared" si="24"/>
        <v>0</v>
      </c>
      <c r="AU164" s="174">
        <f t="shared" si="25"/>
        <v>0</v>
      </c>
      <c r="AV164" s="99"/>
      <c r="AW164" s="106"/>
      <c r="AX164" s="106"/>
      <c r="AY164" s="106"/>
      <c r="AZ164" s="106"/>
      <c r="BA164" s="174">
        <f t="shared" si="26"/>
        <v>0</v>
      </c>
      <c r="BB164" s="178"/>
      <c r="BC164" s="180"/>
      <c r="BD164" s="163" t="str">
        <f t="shared" si="27"/>
        <v>正确</v>
      </c>
    </row>
  </sheetData>
  <sheetProtection algorithmName="SHA-512" hashValue="ZQZR4yq+c2xQXX+ZQ/KkJeTGbtl4M3wmI6XtnDnIMy7tnF17au7ENnt+FhzREvKPQjv/LV3uKra52ExZQD0c/Q==" saltValue="9GshZQFVEu1u2+dDVnIPuQ==" spinCount="100000" sheet="1" objects="1"/>
  <mergeCells count="2">
    <mergeCell ref="A1:BB1"/>
    <mergeCell ref="A4:E4"/>
  </mergeCells>
  <conditionalFormatting sqref="B8">
    <cfRule type="duplicateValues" dxfId="0" priority="8"/>
  </conditionalFormatting>
  <conditionalFormatting sqref="B56">
    <cfRule type="duplicateValues" dxfId="0" priority="6"/>
  </conditionalFormatting>
  <conditionalFormatting sqref="C56">
    <cfRule type="duplicateValues" dxfId="0" priority="5"/>
  </conditionalFormatting>
  <conditionalFormatting sqref="B5:B55">
    <cfRule type="duplicateValues" dxfId="0" priority="7"/>
  </conditionalFormatting>
  <conditionalFormatting sqref="B30:B32">
    <cfRule type="duplicateValues" dxfId="0" priority="9"/>
  </conditionalFormatting>
  <conditionalFormatting sqref="B57:B164">
    <cfRule type="duplicateValues" dxfId="0" priority="12"/>
  </conditionalFormatting>
  <conditionalFormatting sqref="C57:C164">
    <cfRule type="duplicateValues" dxfId="0" priority="11"/>
  </conditionalFormatting>
  <conditionalFormatting sqref="B9:B27 B5:B7">
    <cfRule type="duplicateValues" dxfId="0" priority="10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85" zoomScaleNormal="85" workbookViewId="0">
      <pane xSplit="6" ySplit="4" topLeftCell="AS5" activePane="bottomRight" state="frozen"/>
      <selection/>
      <selection pane="topRight"/>
      <selection pane="bottomLeft"/>
      <selection pane="bottomRight" activeCell="T153" sqref="T153"/>
    </sheetView>
  </sheetViews>
  <sheetFormatPr defaultColWidth="12.7583333333333" defaultRowHeight="16.5"/>
  <cols>
    <col min="1" max="1" width="8.5" style="5" customWidth="1"/>
    <col min="2" max="2" width="16.5" style="6" customWidth="1"/>
    <col min="3" max="3" width="11.5" style="6" customWidth="1"/>
    <col min="4" max="4" width="11.125" style="110" customWidth="1"/>
    <col min="5" max="5" width="9.875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75" style="6" customWidth="1"/>
    <col min="10" max="10" width="11.875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75" style="6" customWidth="1"/>
    <col min="15" max="15" width="8.75833333333333" style="6" customWidth="1"/>
    <col min="16" max="16" width="7.875" style="6" customWidth="1"/>
    <col min="17" max="17" width="8.375" style="6" customWidth="1"/>
    <col min="18" max="18" width="7.875" style="6" customWidth="1"/>
    <col min="19" max="19" width="8.5" style="6" customWidth="1"/>
    <col min="20" max="20" width="36" style="112" customWidth="1"/>
    <col min="21" max="21" width="13.5" style="113" customWidth="1"/>
    <col min="22" max="28" width="10.125" style="6" customWidth="1"/>
    <col min="29" max="29" width="10.125" style="114" customWidth="1"/>
    <col min="30" max="32" width="10" style="6" customWidth="1"/>
    <col min="33" max="33" width="10.125" style="6" customWidth="1"/>
    <col min="34" max="34" width="11.375" style="6" customWidth="1"/>
    <col min="35" max="35" width="14.5" style="6" customWidth="1"/>
    <col min="36" max="36" width="15" style="6" customWidth="1"/>
    <col min="37" max="37" width="10" style="6" customWidth="1"/>
    <col min="38" max="38" width="9.625" style="6" customWidth="1"/>
    <col min="39" max="39" width="8.875" style="6" customWidth="1"/>
    <col min="40" max="40" width="9.5" style="6" customWidth="1"/>
    <col min="41" max="41" width="9.125" style="6" customWidth="1"/>
    <col min="42" max="42" width="12.125" style="6" customWidth="1"/>
    <col min="43" max="43" width="16" style="6" customWidth="1"/>
    <col min="44" max="44" width="20.2583333333333" style="6" customWidth="1"/>
    <col min="45" max="45" width="13.875" style="6" customWidth="1"/>
    <col min="46" max="46" width="14" style="6" customWidth="1"/>
    <col min="47" max="47" width="16.375" style="6" customWidth="1"/>
    <col min="48" max="48" width="10.375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2916666666667" style="6" customWidth="1"/>
    <col min="57" max="62" width="12.7583333333333" style="116" customWidth="1"/>
    <col min="63" max="16383" width="12.7583333333333" style="116" hidden="1" customWidth="1"/>
    <col min="16384" max="16384" width="12.7583333333333" style="116"/>
  </cols>
  <sheetData>
    <row r="1" s="6" customFormat="1" ht="38" customHeight="1" spans="1:56">
      <c r="A1" s="13" t="s">
        <v>451</v>
      </c>
      <c r="B1" s="14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277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18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23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28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 t="shared" ref="V4:BA4" si="0">SUBTOTAL(9,V5:V164)</f>
        <v>178540</v>
      </c>
      <c r="W4" s="163">
        <f t="shared" si="0"/>
        <v>35800</v>
      </c>
      <c r="X4" s="163">
        <f t="shared" si="0"/>
        <v>29300</v>
      </c>
      <c r="Y4" s="163">
        <f t="shared" si="0"/>
        <v>23600</v>
      </c>
      <c r="Z4" s="163">
        <f t="shared" si="0"/>
        <v>24800</v>
      </c>
      <c r="AA4" s="163">
        <f t="shared" si="0"/>
        <v>14400</v>
      </c>
      <c r="AB4" s="163">
        <f t="shared" si="0"/>
        <v>14200</v>
      </c>
      <c r="AC4" s="163">
        <f t="shared" si="0"/>
        <v>0</v>
      </c>
      <c r="AD4" s="163">
        <f t="shared" si="0"/>
        <v>0</v>
      </c>
      <c r="AE4" s="163">
        <f t="shared" si="0"/>
        <v>0</v>
      </c>
      <c r="AF4" s="163">
        <f t="shared" si="0"/>
        <v>0</v>
      </c>
      <c r="AG4" s="163">
        <f t="shared" si="0"/>
        <v>0</v>
      </c>
      <c r="AH4" s="163">
        <f t="shared" si="0"/>
        <v>0</v>
      </c>
      <c r="AI4" s="163">
        <f t="shared" si="0"/>
        <v>26544.99</v>
      </c>
      <c r="AJ4" s="163">
        <f t="shared" si="0"/>
        <v>0</v>
      </c>
      <c r="AK4" s="163">
        <f t="shared" si="0"/>
        <v>0</v>
      </c>
      <c r="AL4" s="163">
        <f t="shared" si="0"/>
        <v>0</v>
      </c>
      <c r="AM4" s="163">
        <f t="shared" si="0"/>
        <v>0</v>
      </c>
      <c r="AN4" s="163">
        <f t="shared" si="0"/>
        <v>1500</v>
      </c>
      <c r="AO4" s="163">
        <f t="shared" si="0"/>
        <v>0</v>
      </c>
      <c r="AP4" s="163">
        <f t="shared" si="0"/>
        <v>0</v>
      </c>
      <c r="AQ4" s="163">
        <f t="shared" si="0"/>
        <v>200</v>
      </c>
      <c r="AR4" s="163">
        <f t="shared" si="0"/>
        <v>0</v>
      </c>
      <c r="AS4" s="163">
        <f t="shared" si="0"/>
        <v>0</v>
      </c>
      <c r="AT4" s="163">
        <f t="shared" si="0"/>
        <v>5610</v>
      </c>
      <c r="AU4" s="163">
        <f t="shared" si="0"/>
        <v>342874.99</v>
      </c>
      <c r="AV4" s="163">
        <f t="shared" si="0"/>
        <v>6986.2</v>
      </c>
      <c r="AW4" s="163">
        <f t="shared" si="0"/>
        <v>0</v>
      </c>
      <c r="AX4" s="163">
        <f t="shared" si="0"/>
        <v>0</v>
      </c>
      <c r="AY4" s="163">
        <f t="shared" si="0"/>
        <v>0</v>
      </c>
      <c r="AZ4" s="163">
        <f t="shared" si="0"/>
        <v>0</v>
      </c>
      <c r="BA4" s="163">
        <f t="shared" si="0"/>
        <v>335888.79</v>
      </c>
      <c r="BB4" s="163"/>
      <c r="BC4" s="177"/>
      <c r="BD4" s="163"/>
    </row>
    <row r="5" s="6" customFormat="1" ht="31" customHeight="1" spans="1:56">
      <c r="A5" s="186">
        <f t="shared" ref="A5:A68" si="1">ROW()-4</f>
        <v>1</v>
      </c>
      <c r="B5" s="265" t="s">
        <v>452</v>
      </c>
      <c r="C5" s="266" t="s">
        <v>139</v>
      </c>
      <c r="D5" s="267">
        <v>45593</v>
      </c>
      <c r="E5" s="268" t="s">
        <v>74</v>
      </c>
      <c r="F5" s="191">
        <f t="shared" ref="F5:F68" si="2">IF($C$2-D5+1&lt;$E$2,$C$2-D5+1,$E$2)</f>
        <v>30</v>
      </c>
      <c r="G5" s="192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64">
        <f t="shared" ref="S5:S68" si="3">P5+Q5-R5</f>
        <v>0</v>
      </c>
      <c r="T5" s="278"/>
      <c r="U5" s="279">
        <v>2100</v>
      </c>
      <c r="V5" s="280">
        <v>1200</v>
      </c>
      <c r="W5" s="281">
        <v>200</v>
      </c>
      <c r="X5" s="281">
        <v>200</v>
      </c>
      <c r="Y5" s="281">
        <v>100</v>
      </c>
      <c r="Z5" s="281">
        <v>200</v>
      </c>
      <c r="AA5" s="281">
        <v>100</v>
      </c>
      <c r="AB5" s="281">
        <v>100</v>
      </c>
      <c r="AC5" s="174">
        <f t="shared" ref="AC5:AC68" si="4">IF(G5="是",30,0)</f>
        <v>0</v>
      </c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175">
        <f t="shared" ref="AS5:AS68" si="5">IFERROR(U5/$E$2*2*H5+I5*2,0)</f>
        <v>0</v>
      </c>
      <c r="AT5" s="174">
        <f t="shared" ref="AT5:AT68" si="6">IFERROR(U5/$E$2*(J5+K5*0.2+L5+M5*0.5),0)</f>
        <v>0</v>
      </c>
      <c r="AU5" s="174">
        <f t="shared" ref="AU5:AU68" si="7">ROUND(SUM(V5:AP5)-SUM(AQ5:AT5),2)</f>
        <v>2100</v>
      </c>
      <c r="AV5" s="99">
        <v>537.4</v>
      </c>
      <c r="AW5" s="106"/>
      <c r="AX5" s="106"/>
      <c r="AY5" s="106"/>
      <c r="AZ5" s="106"/>
      <c r="BA5" s="174">
        <f t="shared" ref="BA5:BA68" si="8">ROUND(AU5-SUM(AV5:AZ5),2)</f>
        <v>1562.6</v>
      </c>
      <c r="BB5" s="178"/>
      <c r="BC5" s="278"/>
      <c r="BD5" s="163" t="str">
        <f t="shared" ref="BD5:BD68" si="9">IF(U5-SUM(V5:AB5)=0,"正确","错误")</f>
        <v>正确</v>
      </c>
    </row>
    <row r="6" s="6" customFormat="1" ht="31" customHeight="1" spans="1:56">
      <c r="A6" s="59">
        <f t="shared" si="1"/>
        <v>2</v>
      </c>
      <c r="B6" s="265" t="s">
        <v>453</v>
      </c>
      <c r="C6" s="266" t="s">
        <v>297</v>
      </c>
      <c r="D6" s="269">
        <v>45594</v>
      </c>
      <c r="E6" s="268" t="s">
        <v>74</v>
      </c>
      <c r="F6" s="125">
        <f t="shared" si="2"/>
        <v>30</v>
      </c>
      <c r="G6" s="57"/>
      <c r="H6" s="126"/>
      <c r="I6" s="126"/>
      <c r="J6" s="126"/>
      <c r="K6" s="126"/>
      <c r="L6" s="126"/>
      <c r="M6" s="126"/>
      <c r="N6" s="126"/>
      <c r="O6" s="208"/>
      <c r="P6" s="126"/>
      <c r="Q6" s="126"/>
      <c r="R6" s="126"/>
      <c r="S6" s="164">
        <f t="shared" si="3"/>
        <v>0</v>
      </c>
      <c r="T6" s="278"/>
      <c r="U6" s="282">
        <v>1700</v>
      </c>
      <c r="V6" s="280">
        <v>1000</v>
      </c>
      <c r="W6" s="281">
        <v>200</v>
      </c>
      <c r="X6" s="281">
        <v>100</v>
      </c>
      <c r="Y6" s="281">
        <v>100</v>
      </c>
      <c r="Z6" s="281">
        <v>100</v>
      </c>
      <c r="AA6" s="281">
        <v>100</v>
      </c>
      <c r="AB6" s="281">
        <v>100</v>
      </c>
      <c r="AC6" s="174">
        <f t="shared" si="4"/>
        <v>0</v>
      </c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175">
        <f t="shared" si="5"/>
        <v>0</v>
      </c>
      <c r="AT6" s="174">
        <f t="shared" si="6"/>
        <v>0</v>
      </c>
      <c r="AU6" s="174">
        <f t="shared" si="7"/>
        <v>1700</v>
      </c>
      <c r="AV6" s="99">
        <v>537.4</v>
      </c>
      <c r="AW6" s="106"/>
      <c r="AX6" s="106"/>
      <c r="AY6" s="106"/>
      <c r="AZ6" s="106"/>
      <c r="BA6" s="174">
        <f t="shared" si="8"/>
        <v>1162.6</v>
      </c>
      <c r="BB6" s="178"/>
      <c r="BC6" s="278"/>
      <c r="BD6" s="163" t="str">
        <f t="shared" si="9"/>
        <v>正确</v>
      </c>
    </row>
    <row r="7" s="6" customFormat="1" ht="33" customHeight="1" spans="1:56">
      <c r="A7" s="59">
        <f t="shared" si="1"/>
        <v>3</v>
      </c>
      <c r="B7" s="265" t="s">
        <v>454</v>
      </c>
      <c r="C7" s="266" t="s">
        <v>139</v>
      </c>
      <c r="D7" s="267">
        <v>45597</v>
      </c>
      <c r="E7" s="268" t="s">
        <v>74</v>
      </c>
      <c r="F7" s="125">
        <f t="shared" si="2"/>
        <v>30</v>
      </c>
      <c r="G7" s="57"/>
      <c r="H7" s="126"/>
      <c r="I7" s="126"/>
      <c r="J7" s="126"/>
      <c r="K7" s="126"/>
      <c r="L7" s="126"/>
      <c r="M7" s="126"/>
      <c r="N7" s="126"/>
      <c r="O7" s="157"/>
      <c r="P7" s="126"/>
      <c r="Q7" s="126"/>
      <c r="R7" s="126"/>
      <c r="S7" s="164">
        <f t="shared" si="3"/>
        <v>0</v>
      </c>
      <c r="T7" s="278"/>
      <c r="U7" s="282">
        <v>2100</v>
      </c>
      <c r="V7" s="280">
        <v>1200</v>
      </c>
      <c r="W7" s="281">
        <v>200</v>
      </c>
      <c r="X7" s="281">
        <v>200</v>
      </c>
      <c r="Y7" s="281">
        <v>100</v>
      </c>
      <c r="Z7" s="281">
        <v>200</v>
      </c>
      <c r="AA7" s="281">
        <v>100</v>
      </c>
      <c r="AB7" s="281">
        <v>100</v>
      </c>
      <c r="AC7" s="174">
        <f t="shared" si="4"/>
        <v>0</v>
      </c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175">
        <f t="shared" si="5"/>
        <v>0</v>
      </c>
      <c r="AT7" s="174">
        <f t="shared" si="6"/>
        <v>0</v>
      </c>
      <c r="AU7" s="174">
        <f t="shared" si="7"/>
        <v>2100</v>
      </c>
      <c r="AV7" s="99">
        <v>537.4</v>
      </c>
      <c r="AW7" s="106"/>
      <c r="AX7" s="106"/>
      <c r="AY7" s="106"/>
      <c r="AZ7" s="106"/>
      <c r="BA7" s="174">
        <f t="shared" si="8"/>
        <v>1562.6</v>
      </c>
      <c r="BB7" s="178"/>
      <c r="BC7" s="278"/>
      <c r="BD7" s="163" t="str">
        <f t="shared" si="9"/>
        <v>正确</v>
      </c>
    </row>
    <row r="8" s="6" customFormat="1" ht="33" customHeight="1" spans="1:56">
      <c r="A8" s="59">
        <f t="shared" si="1"/>
        <v>4</v>
      </c>
      <c r="B8" s="265" t="s">
        <v>455</v>
      </c>
      <c r="C8" s="266" t="s">
        <v>139</v>
      </c>
      <c r="D8" s="267">
        <v>45596</v>
      </c>
      <c r="E8" s="268" t="s">
        <v>74</v>
      </c>
      <c r="F8" s="125">
        <f t="shared" si="2"/>
        <v>30</v>
      </c>
      <c r="G8" s="57"/>
      <c r="H8" s="126"/>
      <c r="I8" s="126"/>
      <c r="J8" s="126"/>
      <c r="K8" s="126"/>
      <c r="L8" s="126"/>
      <c r="M8" s="126"/>
      <c r="N8" s="126"/>
      <c r="O8" s="158"/>
      <c r="P8" s="126"/>
      <c r="Q8" s="126"/>
      <c r="R8" s="126"/>
      <c r="S8" s="164">
        <f t="shared" si="3"/>
        <v>0</v>
      </c>
      <c r="T8" s="278"/>
      <c r="U8" s="282">
        <v>2100</v>
      </c>
      <c r="V8" s="280">
        <v>1200</v>
      </c>
      <c r="W8" s="281">
        <v>200</v>
      </c>
      <c r="X8" s="281">
        <v>200</v>
      </c>
      <c r="Y8" s="281">
        <v>100</v>
      </c>
      <c r="Z8" s="281">
        <v>200</v>
      </c>
      <c r="AA8" s="281">
        <v>100</v>
      </c>
      <c r="AB8" s="281">
        <v>100</v>
      </c>
      <c r="AC8" s="174">
        <f t="shared" si="4"/>
        <v>0</v>
      </c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175">
        <f t="shared" si="5"/>
        <v>0</v>
      </c>
      <c r="AT8" s="174">
        <f t="shared" si="6"/>
        <v>0</v>
      </c>
      <c r="AU8" s="174">
        <f t="shared" si="7"/>
        <v>2100</v>
      </c>
      <c r="AV8" s="99">
        <v>537.4</v>
      </c>
      <c r="AW8" s="106"/>
      <c r="AX8" s="106"/>
      <c r="AY8" s="106"/>
      <c r="AZ8" s="106"/>
      <c r="BA8" s="174">
        <f t="shared" si="8"/>
        <v>1562.6</v>
      </c>
      <c r="BB8" s="178"/>
      <c r="BC8" s="278"/>
      <c r="BD8" s="163" t="str">
        <f t="shared" si="9"/>
        <v>正确</v>
      </c>
    </row>
    <row r="9" s="6" customFormat="1" ht="33" customHeight="1" spans="1:56">
      <c r="A9" s="59">
        <f t="shared" si="1"/>
        <v>5</v>
      </c>
      <c r="B9" s="265" t="s">
        <v>456</v>
      </c>
      <c r="C9" s="266" t="s">
        <v>139</v>
      </c>
      <c r="D9" s="269">
        <v>45597</v>
      </c>
      <c r="E9" s="268" t="s">
        <v>74</v>
      </c>
      <c r="F9" s="125">
        <f t="shared" si="2"/>
        <v>30</v>
      </c>
      <c r="G9" s="57"/>
      <c r="H9" s="126"/>
      <c r="I9" s="126"/>
      <c r="J9" s="126"/>
      <c r="L9" s="126"/>
      <c r="M9" s="126"/>
      <c r="N9" s="126"/>
      <c r="O9" s="158"/>
      <c r="P9" s="126"/>
      <c r="Q9" s="126"/>
      <c r="R9" s="126"/>
      <c r="S9" s="164">
        <f t="shared" si="3"/>
        <v>0</v>
      </c>
      <c r="T9" s="278"/>
      <c r="U9" s="282">
        <v>2100</v>
      </c>
      <c r="V9" s="280">
        <v>1200</v>
      </c>
      <c r="W9" s="281">
        <v>200</v>
      </c>
      <c r="X9" s="281">
        <v>200</v>
      </c>
      <c r="Y9" s="281">
        <v>100</v>
      </c>
      <c r="Z9" s="281">
        <v>200</v>
      </c>
      <c r="AA9" s="281">
        <v>100</v>
      </c>
      <c r="AB9" s="281">
        <v>100</v>
      </c>
      <c r="AC9" s="174">
        <f t="shared" si="4"/>
        <v>0</v>
      </c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>
        <v>100</v>
      </c>
      <c r="AO9" s="93"/>
      <c r="AP9" s="93"/>
      <c r="AQ9" s="93"/>
      <c r="AR9" s="93"/>
      <c r="AS9" s="175">
        <f t="shared" si="5"/>
        <v>0</v>
      </c>
      <c r="AT9" s="174">
        <f t="shared" si="6"/>
        <v>0</v>
      </c>
      <c r="AU9" s="174">
        <f t="shared" si="7"/>
        <v>2200</v>
      </c>
      <c r="AV9" s="99">
        <v>537.4</v>
      </c>
      <c r="AW9" s="106"/>
      <c r="AX9" s="106"/>
      <c r="AY9" s="106"/>
      <c r="AZ9" s="106"/>
      <c r="BA9" s="174">
        <f t="shared" si="8"/>
        <v>1662.6</v>
      </c>
      <c r="BB9" s="178"/>
      <c r="BC9" s="278" t="s">
        <v>294</v>
      </c>
      <c r="BD9" s="163" t="str">
        <f t="shared" si="9"/>
        <v>正确</v>
      </c>
    </row>
    <row r="10" s="6" customFormat="1" ht="33" customHeight="1" spans="1:56">
      <c r="A10" s="59">
        <f t="shared" si="1"/>
        <v>6</v>
      </c>
      <c r="B10" s="265" t="s">
        <v>457</v>
      </c>
      <c r="C10" s="266" t="s">
        <v>139</v>
      </c>
      <c r="D10" s="269">
        <v>45606</v>
      </c>
      <c r="E10" s="268" t="s">
        <v>74</v>
      </c>
      <c r="F10" s="125">
        <f t="shared" si="2"/>
        <v>30</v>
      </c>
      <c r="G10" s="57"/>
      <c r="H10" s="126"/>
      <c r="I10" s="126"/>
      <c r="J10" s="126"/>
      <c r="K10" s="126"/>
      <c r="L10" s="126"/>
      <c r="M10" s="126"/>
      <c r="N10" s="126"/>
      <c r="O10" s="156"/>
      <c r="P10" s="126"/>
      <c r="Q10" s="126"/>
      <c r="R10" s="126"/>
      <c r="S10" s="164">
        <f t="shared" si="3"/>
        <v>0</v>
      </c>
      <c r="T10" s="278"/>
      <c r="U10" s="282">
        <v>2100</v>
      </c>
      <c r="V10" s="280">
        <v>1200</v>
      </c>
      <c r="W10" s="281">
        <v>200</v>
      </c>
      <c r="X10" s="281">
        <v>200</v>
      </c>
      <c r="Y10" s="281">
        <v>100</v>
      </c>
      <c r="Z10" s="281">
        <v>200</v>
      </c>
      <c r="AA10" s="281">
        <v>100</v>
      </c>
      <c r="AB10" s="281">
        <v>100</v>
      </c>
      <c r="AC10" s="174">
        <f t="shared" si="4"/>
        <v>0</v>
      </c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175">
        <f t="shared" si="5"/>
        <v>0</v>
      </c>
      <c r="AT10" s="174">
        <f t="shared" si="6"/>
        <v>0</v>
      </c>
      <c r="AU10" s="174">
        <f t="shared" si="7"/>
        <v>2100</v>
      </c>
      <c r="AV10" s="99">
        <v>537.4</v>
      </c>
      <c r="AW10" s="106"/>
      <c r="AX10" s="106"/>
      <c r="AY10" s="106"/>
      <c r="AZ10" s="106"/>
      <c r="BA10" s="174">
        <f t="shared" si="8"/>
        <v>1562.6</v>
      </c>
      <c r="BB10" s="178"/>
      <c r="BC10" s="278"/>
      <c r="BD10" s="163" t="str">
        <f t="shared" si="9"/>
        <v>正确</v>
      </c>
    </row>
    <row r="11" s="6" customFormat="1" ht="33" customHeight="1" spans="1:56">
      <c r="A11" s="59">
        <f t="shared" si="1"/>
        <v>7</v>
      </c>
      <c r="B11" s="265" t="s">
        <v>458</v>
      </c>
      <c r="C11" s="266" t="s">
        <v>139</v>
      </c>
      <c r="D11" s="267">
        <v>45624</v>
      </c>
      <c r="E11" s="268" t="s">
        <v>74</v>
      </c>
      <c r="F11" s="125">
        <f t="shared" si="2"/>
        <v>30</v>
      </c>
      <c r="G11" s="57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64">
        <f t="shared" si="3"/>
        <v>0</v>
      </c>
      <c r="T11" s="278"/>
      <c r="U11" s="282">
        <v>2100</v>
      </c>
      <c r="V11" s="280">
        <v>1200</v>
      </c>
      <c r="W11" s="281">
        <v>200</v>
      </c>
      <c r="X11" s="281">
        <v>200</v>
      </c>
      <c r="Y11" s="281">
        <v>100</v>
      </c>
      <c r="Z11" s="281">
        <v>200</v>
      </c>
      <c r="AA11" s="281">
        <v>100</v>
      </c>
      <c r="AB11" s="281">
        <v>100</v>
      </c>
      <c r="AC11" s="174">
        <f t="shared" si="4"/>
        <v>0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175">
        <f t="shared" si="5"/>
        <v>0</v>
      </c>
      <c r="AT11" s="174">
        <f t="shared" si="6"/>
        <v>0</v>
      </c>
      <c r="AU11" s="174">
        <f t="shared" si="7"/>
        <v>2100</v>
      </c>
      <c r="AV11" s="99">
        <v>537.4</v>
      </c>
      <c r="AW11" s="106"/>
      <c r="AX11" s="106"/>
      <c r="AY11" s="106"/>
      <c r="AZ11" s="106"/>
      <c r="BA11" s="174">
        <f t="shared" si="8"/>
        <v>1562.6</v>
      </c>
      <c r="BB11" s="178"/>
      <c r="BC11" s="278"/>
      <c r="BD11" s="163" t="str">
        <f t="shared" si="9"/>
        <v>正确</v>
      </c>
    </row>
    <row r="12" s="6" customFormat="1" ht="33" customHeight="1" spans="1:56">
      <c r="A12" s="59">
        <f t="shared" si="1"/>
        <v>8</v>
      </c>
      <c r="B12" s="265" t="s">
        <v>459</v>
      </c>
      <c r="C12" s="266" t="s">
        <v>139</v>
      </c>
      <c r="D12" s="269">
        <v>45602</v>
      </c>
      <c r="E12" s="268" t="s">
        <v>74</v>
      </c>
      <c r="F12" s="125">
        <f t="shared" si="2"/>
        <v>30</v>
      </c>
      <c r="G12" s="57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64">
        <f t="shared" si="3"/>
        <v>0</v>
      </c>
      <c r="T12" s="278"/>
      <c r="U12" s="282">
        <v>2100</v>
      </c>
      <c r="V12" s="280">
        <v>1200</v>
      </c>
      <c r="W12" s="281">
        <v>200</v>
      </c>
      <c r="X12" s="281">
        <v>200</v>
      </c>
      <c r="Y12" s="281">
        <v>100</v>
      </c>
      <c r="Z12" s="281">
        <v>200</v>
      </c>
      <c r="AA12" s="281">
        <v>100</v>
      </c>
      <c r="AB12" s="281">
        <v>100</v>
      </c>
      <c r="AC12" s="174">
        <f t="shared" si="4"/>
        <v>0</v>
      </c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175">
        <f t="shared" si="5"/>
        <v>0</v>
      </c>
      <c r="AT12" s="174">
        <f t="shared" si="6"/>
        <v>0</v>
      </c>
      <c r="AU12" s="174">
        <f t="shared" si="7"/>
        <v>2100</v>
      </c>
      <c r="AV12" s="99">
        <v>537.4</v>
      </c>
      <c r="AW12" s="106"/>
      <c r="AX12" s="106"/>
      <c r="AY12" s="106"/>
      <c r="AZ12" s="106"/>
      <c r="BA12" s="174">
        <f t="shared" si="8"/>
        <v>1562.6</v>
      </c>
      <c r="BB12" s="178"/>
      <c r="BC12" s="278"/>
      <c r="BD12" s="163" t="str">
        <f t="shared" si="9"/>
        <v>正确</v>
      </c>
    </row>
    <row r="13" s="6" customFormat="1" ht="33" customHeight="1" spans="1:56">
      <c r="A13" s="59">
        <f t="shared" si="1"/>
        <v>9</v>
      </c>
      <c r="B13" s="265" t="s">
        <v>460</v>
      </c>
      <c r="C13" s="266" t="s">
        <v>139</v>
      </c>
      <c r="D13" s="267">
        <v>45644</v>
      </c>
      <c r="E13" s="268" t="s">
        <v>74</v>
      </c>
      <c r="F13" s="125">
        <f t="shared" si="2"/>
        <v>30</v>
      </c>
      <c r="G13" s="57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64">
        <f t="shared" si="3"/>
        <v>0</v>
      </c>
      <c r="T13" s="278"/>
      <c r="U13" s="282">
        <v>2100</v>
      </c>
      <c r="V13" s="280">
        <v>1200</v>
      </c>
      <c r="W13" s="281">
        <v>200</v>
      </c>
      <c r="X13" s="281">
        <v>200</v>
      </c>
      <c r="Y13" s="281">
        <v>100</v>
      </c>
      <c r="Z13" s="281">
        <v>200</v>
      </c>
      <c r="AA13" s="281">
        <v>100</v>
      </c>
      <c r="AB13" s="281">
        <v>100</v>
      </c>
      <c r="AC13" s="174">
        <f t="shared" si="4"/>
        <v>0</v>
      </c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175">
        <f t="shared" si="5"/>
        <v>0</v>
      </c>
      <c r="AT13" s="174">
        <f t="shared" si="6"/>
        <v>0</v>
      </c>
      <c r="AU13" s="174">
        <f t="shared" si="7"/>
        <v>2100</v>
      </c>
      <c r="AV13" s="99">
        <v>537.4</v>
      </c>
      <c r="AW13" s="106"/>
      <c r="AX13" s="106"/>
      <c r="AY13" s="106"/>
      <c r="AZ13" s="106"/>
      <c r="BA13" s="174">
        <f t="shared" si="8"/>
        <v>1562.6</v>
      </c>
      <c r="BB13" s="178"/>
      <c r="BC13" s="278"/>
      <c r="BD13" s="163" t="str">
        <f t="shared" si="9"/>
        <v>正确</v>
      </c>
    </row>
    <row r="14" s="6" customFormat="1" ht="33" customHeight="1" spans="1:56">
      <c r="A14" s="59">
        <f t="shared" si="1"/>
        <v>10</v>
      </c>
      <c r="B14" s="265" t="s">
        <v>461</v>
      </c>
      <c r="C14" s="266" t="s">
        <v>139</v>
      </c>
      <c r="D14" s="267">
        <v>45674</v>
      </c>
      <c r="E14" s="268" t="s">
        <v>74</v>
      </c>
      <c r="F14" s="125">
        <f t="shared" si="2"/>
        <v>30</v>
      </c>
      <c r="G14" s="57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64">
        <f t="shared" si="3"/>
        <v>0</v>
      </c>
      <c r="T14" s="278"/>
      <c r="U14" s="282">
        <v>2100</v>
      </c>
      <c r="V14" s="280">
        <v>1200</v>
      </c>
      <c r="W14" s="281">
        <v>200</v>
      </c>
      <c r="X14" s="281">
        <v>200</v>
      </c>
      <c r="Y14" s="281">
        <v>100</v>
      </c>
      <c r="Z14" s="281">
        <v>200</v>
      </c>
      <c r="AA14" s="281">
        <v>100</v>
      </c>
      <c r="AB14" s="281">
        <v>100</v>
      </c>
      <c r="AC14" s="174">
        <f t="shared" si="4"/>
        <v>0</v>
      </c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175">
        <f t="shared" si="5"/>
        <v>0</v>
      </c>
      <c r="AT14" s="174">
        <f t="shared" si="6"/>
        <v>0</v>
      </c>
      <c r="AU14" s="174">
        <f t="shared" si="7"/>
        <v>2100</v>
      </c>
      <c r="AV14" s="99">
        <v>537.4</v>
      </c>
      <c r="AW14" s="106"/>
      <c r="AX14" s="106"/>
      <c r="AY14" s="106"/>
      <c r="AZ14" s="106"/>
      <c r="BA14" s="174">
        <f t="shared" si="8"/>
        <v>1562.6</v>
      </c>
      <c r="BB14" s="178"/>
      <c r="BC14" s="278"/>
      <c r="BD14" s="163" t="str">
        <f t="shared" si="9"/>
        <v>正确</v>
      </c>
    </row>
    <row r="15" s="6" customFormat="1" ht="54" customHeight="1" spans="1:56">
      <c r="A15" s="59">
        <f t="shared" si="1"/>
        <v>11</v>
      </c>
      <c r="B15" s="265" t="s">
        <v>462</v>
      </c>
      <c r="C15" s="266" t="s">
        <v>139</v>
      </c>
      <c r="D15" s="267">
        <v>45671</v>
      </c>
      <c r="E15" s="268" t="s">
        <v>74</v>
      </c>
      <c r="F15" s="125">
        <f t="shared" si="2"/>
        <v>30</v>
      </c>
      <c r="G15" s="57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64">
        <f t="shared" si="3"/>
        <v>0</v>
      </c>
      <c r="T15" s="278"/>
      <c r="U15" s="282">
        <v>2100</v>
      </c>
      <c r="V15" s="280">
        <v>1200</v>
      </c>
      <c r="W15" s="281">
        <v>200</v>
      </c>
      <c r="X15" s="281">
        <v>200</v>
      </c>
      <c r="Y15" s="281">
        <v>100</v>
      </c>
      <c r="Z15" s="281">
        <v>200</v>
      </c>
      <c r="AA15" s="281">
        <v>100</v>
      </c>
      <c r="AB15" s="281">
        <v>100</v>
      </c>
      <c r="AC15" s="174">
        <f t="shared" si="4"/>
        <v>0</v>
      </c>
      <c r="AD15" s="93"/>
      <c r="AE15" s="93"/>
      <c r="AF15" s="93"/>
      <c r="AG15" s="93"/>
      <c r="AH15" s="93"/>
      <c r="AI15" s="93">
        <v>680</v>
      </c>
      <c r="AJ15" s="93"/>
      <c r="AK15" s="93"/>
      <c r="AL15" s="93"/>
      <c r="AM15" s="93"/>
      <c r="AN15" s="93"/>
      <c r="AO15" s="93"/>
      <c r="AP15" s="93"/>
      <c r="AQ15" s="93"/>
      <c r="AR15" s="93"/>
      <c r="AS15" s="175">
        <f t="shared" si="5"/>
        <v>0</v>
      </c>
      <c r="AT15" s="174">
        <f t="shared" si="6"/>
        <v>0</v>
      </c>
      <c r="AU15" s="174">
        <f t="shared" si="7"/>
        <v>2780</v>
      </c>
      <c r="AV15" s="99">
        <v>537.4</v>
      </c>
      <c r="AW15" s="106"/>
      <c r="AX15" s="106"/>
      <c r="AY15" s="106"/>
      <c r="AZ15" s="106"/>
      <c r="BA15" s="174">
        <f t="shared" si="8"/>
        <v>2242.6</v>
      </c>
      <c r="BB15" s="178"/>
      <c r="BC15" s="278" t="s">
        <v>463</v>
      </c>
      <c r="BD15" s="163" t="str">
        <f t="shared" si="9"/>
        <v>正确</v>
      </c>
    </row>
    <row r="16" s="6" customFormat="1" ht="33" customHeight="1" spans="1:56">
      <c r="A16" s="59">
        <f t="shared" si="1"/>
        <v>12</v>
      </c>
      <c r="B16" s="265" t="s">
        <v>464</v>
      </c>
      <c r="C16" s="266" t="s">
        <v>139</v>
      </c>
      <c r="D16" s="267">
        <v>45658</v>
      </c>
      <c r="E16" s="270" t="s">
        <v>74</v>
      </c>
      <c r="F16" s="125">
        <f t="shared" si="2"/>
        <v>30</v>
      </c>
      <c r="G16" s="57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64">
        <f t="shared" si="3"/>
        <v>0</v>
      </c>
      <c r="T16" s="283"/>
      <c r="U16" s="282">
        <v>2100</v>
      </c>
      <c r="V16" s="280">
        <v>1200</v>
      </c>
      <c r="W16" s="281">
        <v>200</v>
      </c>
      <c r="X16" s="281">
        <v>200</v>
      </c>
      <c r="Y16" s="281">
        <v>100</v>
      </c>
      <c r="Z16" s="281">
        <v>200</v>
      </c>
      <c r="AA16" s="281">
        <v>100</v>
      </c>
      <c r="AB16" s="281">
        <v>100</v>
      </c>
      <c r="AC16" s="174">
        <f t="shared" si="4"/>
        <v>0</v>
      </c>
      <c r="AD16" s="93"/>
      <c r="AE16" s="93"/>
      <c r="AF16" s="93"/>
      <c r="AG16" s="93"/>
      <c r="AH16" s="93"/>
      <c r="AI16" s="93">
        <v>400</v>
      </c>
      <c r="AJ16" s="93"/>
      <c r="AK16" s="93"/>
      <c r="AL16" s="93"/>
      <c r="AM16" s="93"/>
      <c r="AN16" s="93"/>
      <c r="AO16" s="93"/>
      <c r="AP16" s="93"/>
      <c r="AQ16" s="93"/>
      <c r="AR16" s="93"/>
      <c r="AS16" s="175">
        <f t="shared" si="5"/>
        <v>0</v>
      </c>
      <c r="AT16" s="174">
        <f t="shared" si="6"/>
        <v>0</v>
      </c>
      <c r="AU16" s="174">
        <f t="shared" si="7"/>
        <v>2500</v>
      </c>
      <c r="AV16" s="99">
        <v>537.4</v>
      </c>
      <c r="AW16" s="106"/>
      <c r="AX16" s="106"/>
      <c r="AY16" s="106"/>
      <c r="AZ16" s="106"/>
      <c r="BA16" s="174">
        <f t="shared" si="8"/>
        <v>1962.6</v>
      </c>
      <c r="BB16" s="178"/>
      <c r="BC16" s="283" t="s">
        <v>465</v>
      </c>
      <c r="BD16" s="163" t="str">
        <f t="shared" si="9"/>
        <v>正确</v>
      </c>
    </row>
    <row r="17" s="6" customFormat="1" ht="33" customHeight="1" spans="1:56">
      <c r="A17" s="59">
        <f t="shared" si="1"/>
        <v>13</v>
      </c>
      <c r="B17" s="271" t="s">
        <v>464</v>
      </c>
      <c r="C17" s="266" t="s">
        <v>466</v>
      </c>
      <c r="D17" s="267">
        <v>45663</v>
      </c>
      <c r="E17" s="270" t="s">
        <v>74</v>
      </c>
      <c r="F17" s="125">
        <f t="shared" si="2"/>
        <v>30</v>
      </c>
      <c r="G17" s="57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64">
        <f t="shared" si="3"/>
        <v>0</v>
      </c>
      <c r="T17" s="278"/>
      <c r="U17" s="282">
        <v>1700</v>
      </c>
      <c r="V17" s="280">
        <v>1000</v>
      </c>
      <c r="W17" s="281">
        <v>200</v>
      </c>
      <c r="X17" s="281">
        <v>100</v>
      </c>
      <c r="Y17" s="281">
        <v>100</v>
      </c>
      <c r="Z17" s="281">
        <v>100</v>
      </c>
      <c r="AA17" s="281">
        <v>100</v>
      </c>
      <c r="AB17" s="281">
        <v>100</v>
      </c>
      <c r="AC17" s="174">
        <f t="shared" si="4"/>
        <v>0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175">
        <f t="shared" si="5"/>
        <v>0</v>
      </c>
      <c r="AT17" s="174">
        <f t="shared" si="6"/>
        <v>0</v>
      </c>
      <c r="AU17" s="174">
        <f t="shared" si="7"/>
        <v>1700</v>
      </c>
      <c r="AV17" s="99"/>
      <c r="AW17" s="106"/>
      <c r="AX17" s="106"/>
      <c r="AY17" s="106"/>
      <c r="AZ17" s="106"/>
      <c r="BA17" s="174">
        <f t="shared" si="8"/>
        <v>1700</v>
      </c>
      <c r="BB17" s="178"/>
      <c r="BC17" s="278"/>
      <c r="BD17" s="163" t="str">
        <f t="shared" si="9"/>
        <v>正确</v>
      </c>
    </row>
    <row r="18" s="6" customFormat="1" ht="33" customHeight="1" spans="1:56">
      <c r="A18" s="59">
        <f t="shared" si="1"/>
        <v>14</v>
      </c>
      <c r="B18" s="272" t="s">
        <v>467</v>
      </c>
      <c r="C18" s="266" t="s">
        <v>139</v>
      </c>
      <c r="D18" s="267">
        <v>45727</v>
      </c>
      <c r="E18" s="268" t="s">
        <v>74</v>
      </c>
      <c r="F18" s="125">
        <f t="shared" si="2"/>
        <v>30</v>
      </c>
      <c r="G18" s="57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64">
        <f t="shared" si="3"/>
        <v>0</v>
      </c>
      <c r="T18" s="278"/>
      <c r="U18" s="282">
        <v>2100</v>
      </c>
      <c r="V18" s="280">
        <v>1200</v>
      </c>
      <c r="W18" s="281">
        <v>200</v>
      </c>
      <c r="X18" s="281">
        <v>200</v>
      </c>
      <c r="Y18" s="281">
        <v>100</v>
      </c>
      <c r="Z18" s="281">
        <v>200</v>
      </c>
      <c r="AA18" s="281">
        <v>100</v>
      </c>
      <c r="AB18" s="281">
        <v>100</v>
      </c>
      <c r="AC18" s="174">
        <f t="shared" si="4"/>
        <v>0</v>
      </c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175">
        <f t="shared" si="5"/>
        <v>0</v>
      </c>
      <c r="AT18" s="174">
        <f t="shared" si="6"/>
        <v>0</v>
      </c>
      <c r="AU18" s="174">
        <f t="shared" si="7"/>
        <v>2100</v>
      </c>
      <c r="AV18" s="99">
        <v>537.4</v>
      </c>
      <c r="AW18" s="106"/>
      <c r="AX18" s="106"/>
      <c r="AY18" s="106"/>
      <c r="AZ18" s="106"/>
      <c r="BA18" s="174">
        <f t="shared" si="8"/>
        <v>1562.6</v>
      </c>
      <c r="BB18" s="178"/>
      <c r="BC18" s="278"/>
      <c r="BD18" s="163" t="str">
        <f t="shared" si="9"/>
        <v>正确</v>
      </c>
    </row>
    <row r="19" s="6" customFormat="1" ht="33" customHeight="1" spans="1:56">
      <c r="A19" s="59">
        <f t="shared" si="1"/>
        <v>15</v>
      </c>
      <c r="B19" s="273" t="s">
        <v>468</v>
      </c>
      <c r="C19" s="266" t="s">
        <v>139</v>
      </c>
      <c r="D19" s="267">
        <v>45627</v>
      </c>
      <c r="E19" s="266" t="s">
        <v>74</v>
      </c>
      <c r="F19" s="125">
        <f t="shared" si="2"/>
        <v>30</v>
      </c>
      <c r="G19" s="57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64">
        <f t="shared" si="3"/>
        <v>0</v>
      </c>
      <c r="T19" s="278"/>
      <c r="U19" s="282">
        <v>2300</v>
      </c>
      <c r="V19" s="280">
        <v>1200</v>
      </c>
      <c r="W19" s="281">
        <v>300</v>
      </c>
      <c r="X19" s="281">
        <v>200</v>
      </c>
      <c r="Y19" s="281">
        <v>200</v>
      </c>
      <c r="Z19" s="281">
        <v>200</v>
      </c>
      <c r="AA19" s="281">
        <v>100</v>
      </c>
      <c r="AB19" s="281">
        <v>100</v>
      </c>
      <c r="AC19" s="174">
        <f t="shared" si="4"/>
        <v>0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175">
        <f t="shared" si="5"/>
        <v>0</v>
      </c>
      <c r="AT19" s="174">
        <f t="shared" si="6"/>
        <v>0</v>
      </c>
      <c r="AU19" s="174">
        <f t="shared" si="7"/>
        <v>2300</v>
      </c>
      <c r="AV19" s="99"/>
      <c r="AW19" s="106"/>
      <c r="AX19" s="106"/>
      <c r="AY19" s="106"/>
      <c r="AZ19" s="106"/>
      <c r="BA19" s="174">
        <f t="shared" si="8"/>
        <v>2300</v>
      </c>
      <c r="BB19" s="178"/>
      <c r="BC19" s="278"/>
      <c r="BD19" s="163" t="str">
        <f t="shared" si="9"/>
        <v>正确</v>
      </c>
    </row>
    <row r="20" s="6" customFormat="1" ht="54" customHeight="1" spans="1:56">
      <c r="A20" s="59">
        <f t="shared" si="1"/>
        <v>16</v>
      </c>
      <c r="B20" s="274" t="s">
        <v>469</v>
      </c>
      <c r="C20" s="266" t="s">
        <v>139</v>
      </c>
      <c r="D20" s="267">
        <v>45702</v>
      </c>
      <c r="E20" s="270" t="s">
        <v>74</v>
      </c>
      <c r="F20" s="125">
        <f t="shared" si="2"/>
        <v>30</v>
      </c>
      <c r="G20" s="57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64">
        <f t="shared" si="3"/>
        <v>0</v>
      </c>
      <c r="T20" s="278"/>
      <c r="U20" s="282">
        <v>2400</v>
      </c>
      <c r="V20" s="280">
        <v>1200</v>
      </c>
      <c r="W20" s="281">
        <v>300</v>
      </c>
      <c r="X20" s="281">
        <v>300</v>
      </c>
      <c r="Y20" s="281">
        <v>200</v>
      </c>
      <c r="Z20" s="281">
        <v>200</v>
      </c>
      <c r="AA20" s="281">
        <v>100</v>
      </c>
      <c r="AB20" s="281">
        <v>100</v>
      </c>
      <c r="AC20" s="174">
        <f t="shared" si="4"/>
        <v>0</v>
      </c>
      <c r="AD20" s="93"/>
      <c r="AE20" s="93"/>
      <c r="AF20" s="93"/>
      <c r="AG20" s="93"/>
      <c r="AH20" s="93"/>
      <c r="AI20" s="93">
        <v>1170</v>
      </c>
      <c r="AJ20" s="93"/>
      <c r="AK20" s="93"/>
      <c r="AL20" s="93"/>
      <c r="AM20" s="93"/>
      <c r="AN20" s="93"/>
      <c r="AO20" s="93"/>
      <c r="AP20" s="93"/>
      <c r="AQ20" s="93"/>
      <c r="AR20" s="93"/>
      <c r="AS20" s="175">
        <f t="shared" si="5"/>
        <v>0</v>
      </c>
      <c r="AT20" s="174">
        <f t="shared" si="6"/>
        <v>0</v>
      </c>
      <c r="AU20" s="174">
        <f t="shared" si="7"/>
        <v>3570</v>
      </c>
      <c r="AV20" s="99"/>
      <c r="AW20" s="106"/>
      <c r="AX20" s="106"/>
      <c r="AY20" s="106"/>
      <c r="AZ20" s="106"/>
      <c r="BA20" s="174">
        <f t="shared" si="8"/>
        <v>3570</v>
      </c>
      <c r="BB20" s="178"/>
      <c r="BC20" s="278" t="s">
        <v>470</v>
      </c>
      <c r="BD20" s="163" t="str">
        <f t="shared" si="9"/>
        <v>正确</v>
      </c>
    </row>
    <row r="21" s="6" customFormat="1" ht="60" customHeight="1" spans="1:56">
      <c r="A21" s="59">
        <f t="shared" si="1"/>
        <v>17</v>
      </c>
      <c r="B21" s="274" t="s">
        <v>471</v>
      </c>
      <c r="C21" s="266" t="s">
        <v>139</v>
      </c>
      <c r="D21" s="267">
        <v>45703</v>
      </c>
      <c r="E21" s="270" t="s">
        <v>74</v>
      </c>
      <c r="F21" s="125">
        <f t="shared" si="2"/>
        <v>30</v>
      </c>
      <c r="G21" s="57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64">
        <f t="shared" si="3"/>
        <v>0</v>
      </c>
      <c r="T21" s="278"/>
      <c r="U21" s="282">
        <v>2400</v>
      </c>
      <c r="V21" s="280">
        <v>1200</v>
      </c>
      <c r="W21" s="281">
        <v>300</v>
      </c>
      <c r="X21" s="281">
        <v>300</v>
      </c>
      <c r="Y21" s="281">
        <v>200</v>
      </c>
      <c r="Z21" s="281">
        <v>200</v>
      </c>
      <c r="AA21" s="281">
        <v>100</v>
      </c>
      <c r="AB21" s="281">
        <v>100</v>
      </c>
      <c r="AC21" s="174">
        <f t="shared" si="4"/>
        <v>0</v>
      </c>
      <c r="AD21" s="93"/>
      <c r="AE21" s="93"/>
      <c r="AF21" s="93"/>
      <c r="AG21" s="93"/>
      <c r="AH21" s="93"/>
      <c r="AI21" s="93">
        <v>650</v>
      </c>
      <c r="AJ21" s="93"/>
      <c r="AK21" s="93"/>
      <c r="AL21" s="93"/>
      <c r="AM21" s="93"/>
      <c r="AN21" s="93"/>
      <c r="AO21" s="93"/>
      <c r="AP21" s="93"/>
      <c r="AQ21" s="93"/>
      <c r="AR21" s="93"/>
      <c r="AS21" s="175">
        <f t="shared" si="5"/>
        <v>0</v>
      </c>
      <c r="AT21" s="174">
        <f t="shared" si="6"/>
        <v>0</v>
      </c>
      <c r="AU21" s="174">
        <f t="shared" si="7"/>
        <v>3050</v>
      </c>
      <c r="AV21" s="99"/>
      <c r="AW21" s="106"/>
      <c r="AX21" s="106"/>
      <c r="AY21" s="106"/>
      <c r="AZ21" s="106"/>
      <c r="BA21" s="174">
        <f t="shared" si="8"/>
        <v>3050</v>
      </c>
      <c r="BB21" s="178"/>
      <c r="BC21" s="278" t="s">
        <v>472</v>
      </c>
      <c r="BD21" s="163" t="str">
        <f t="shared" si="9"/>
        <v>正确</v>
      </c>
    </row>
    <row r="22" s="6" customFormat="1" ht="33" customHeight="1" spans="1:56">
      <c r="A22" s="59">
        <f t="shared" si="1"/>
        <v>18</v>
      </c>
      <c r="B22" s="273" t="s">
        <v>473</v>
      </c>
      <c r="C22" s="266" t="s">
        <v>466</v>
      </c>
      <c r="D22" s="267">
        <v>45596</v>
      </c>
      <c r="E22" s="266" t="s">
        <v>74</v>
      </c>
      <c r="F22" s="125">
        <f t="shared" si="2"/>
        <v>30</v>
      </c>
      <c r="G22" s="57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64">
        <f t="shared" si="3"/>
        <v>0</v>
      </c>
      <c r="T22" s="278"/>
      <c r="U22" s="282">
        <v>1700</v>
      </c>
      <c r="V22" s="280">
        <v>1000</v>
      </c>
      <c r="W22" s="281">
        <v>200</v>
      </c>
      <c r="X22" s="281">
        <v>100</v>
      </c>
      <c r="Y22" s="281">
        <v>100</v>
      </c>
      <c r="Z22" s="281">
        <v>100</v>
      </c>
      <c r="AA22" s="281">
        <v>100</v>
      </c>
      <c r="AB22" s="281">
        <v>100</v>
      </c>
      <c r="AC22" s="174">
        <f t="shared" si="4"/>
        <v>0</v>
      </c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175">
        <f t="shared" si="5"/>
        <v>0</v>
      </c>
      <c r="AT22" s="174">
        <f t="shared" si="6"/>
        <v>0</v>
      </c>
      <c r="AU22" s="174">
        <f t="shared" si="7"/>
        <v>1700</v>
      </c>
      <c r="AV22" s="99"/>
      <c r="AW22" s="106"/>
      <c r="AX22" s="106"/>
      <c r="AY22" s="106"/>
      <c r="AZ22" s="106"/>
      <c r="BA22" s="174">
        <f t="shared" si="8"/>
        <v>1700</v>
      </c>
      <c r="BB22" s="178"/>
      <c r="BC22" s="278"/>
      <c r="BD22" s="163" t="str">
        <f t="shared" si="9"/>
        <v>正确</v>
      </c>
    </row>
    <row r="23" s="6" customFormat="1" ht="33" customHeight="1" spans="1:56">
      <c r="A23" s="59">
        <f t="shared" si="1"/>
        <v>19</v>
      </c>
      <c r="B23" s="273" t="s">
        <v>474</v>
      </c>
      <c r="C23" s="266" t="s">
        <v>466</v>
      </c>
      <c r="D23" s="267">
        <v>45596</v>
      </c>
      <c r="E23" s="266" t="s">
        <v>74</v>
      </c>
      <c r="F23" s="125">
        <f t="shared" si="2"/>
        <v>30</v>
      </c>
      <c r="G23" s="57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64">
        <f t="shared" si="3"/>
        <v>0</v>
      </c>
      <c r="T23" s="278"/>
      <c r="U23" s="282">
        <v>1700</v>
      </c>
      <c r="V23" s="280">
        <v>1000</v>
      </c>
      <c r="W23" s="281">
        <v>200</v>
      </c>
      <c r="X23" s="281">
        <v>100</v>
      </c>
      <c r="Y23" s="281">
        <v>100</v>
      </c>
      <c r="Z23" s="281">
        <v>100</v>
      </c>
      <c r="AA23" s="281">
        <v>100</v>
      </c>
      <c r="AB23" s="281">
        <v>100</v>
      </c>
      <c r="AC23" s="174">
        <f t="shared" si="4"/>
        <v>0</v>
      </c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175">
        <f t="shared" si="5"/>
        <v>0</v>
      </c>
      <c r="AT23" s="174">
        <f t="shared" si="6"/>
        <v>0</v>
      </c>
      <c r="AU23" s="174">
        <f t="shared" si="7"/>
        <v>1700</v>
      </c>
      <c r="AV23" s="99"/>
      <c r="AW23" s="106"/>
      <c r="AX23" s="106"/>
      <c r="AY23" s="106"/>
      <c r="AZ23" s="106"/>
      <c r="BA23" s="174">
        <f t="shared" si="8"/>
        <v>1700</v>
      </c>
      <c r="BB23" s="178"/>
      <c r="BC23" s="278"/>
      <c r="BD23" s="163" t="str">
        <f t="shared" si="9"/>
        <v>正确</v>
      </c>
    </row>
    <row r="24" s="6" customFormat="1" ht="33" customHeight="1" spans="1:56">
      <c r="A24" s="59">
        <f t="shared" si="1"/>
        <v>20</v>
      </c>
      <c r="B24" s="273" t="s">
        <v>475</v>
      </c>
      <c r="C24" s="266" t="s">
        <v>139</v>
      </c>
      <c r="D24" s="267">
        <v>45597</v>
      </c>
      <c r="E24" s="266" t="s">
        <v>74</v>
      </c>
      <c r="F24" s="125">
        <f t="shared" si="2"/>
        <v>30</v>
      </c>
      <c r="G24" s="57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64">
        <f t="shared" si="3"/>
        <v>0</v>
      </c>
      <c r="T24" s="278"/>
      <c r="U24" s="282">
        <v>2300</v>
      </c>
      <c r="V24" s="280">
        <v>1200</v>
      </c>
      <c r="W24" s="281">
        <v>300</v>
      </c>
      <c r="X24" s="281">
        <v>200</v>
      </c>
      <c r="Y24" s="281">
        <v>200</v>
      </c>
      <c r="Z24" s="281">
        <v>200</v>
      </c>
      <c r="AA24" s="281">
        <v>100</v>
      </c>
      <c r="AB24" s="281">
        <v>100</v>
      </c>
      <c r="AC24" s="174">
        <f t="shared" si="4"/>
        <v>0</v>
      </c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175">
        <f t="shared" si="5"/>
        <v>0</v>
      </c>
      <c r="AT24" s="174">
        <f t="shared" si="6"/>
        <v>0</v>
      </c>
      <c r="AU24" s="174">
        <f t="shared" si="7"/>
        <v>2300</v>
      </c>
      <c r="AV24" s="99"/>
      <c r="AW24" s="106"/>
      <c r="AX24" s="106"/>
      <c r="AY24" s="106"/>
      <c r="AZ24" s="106"/>
      <c r="BA24" s="174">
        <f t="shared" si="8"/>
        <v>2300</v>
      </c>
      <c r="BB24" s="178"/>
      <c r="BC24" s="278"/>
      <c r="BD24" s="163" t="str">
        <f t="shared" si="9"/>
        <v>正确</v>
      </c>
    </row>
    <row r="25" s="6" customFormat="1" ht="33" customHeight="1" spans="1:56">
      <c r="A25" s="59">
        <f t="shared" si="1"/>
        <v>21</v>
      </c>
      <c r="B25" s="273" t="s">
        <v>476</v>
      </c>
      <c r="C25" s="266" t="s">
        <v>139</v>
      </c>
      <c r="D25" s="267">
        <v>45597</v>
      </c>
      <c r="E25" s="266" t="s">
        <v>74</v>
      </c>
      <c r="F25" s="125">
        <f t="shared" si="2"/>
        <v>30</v>
      </c>
      <c r="G25" s="57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64">
        <f t="shared" si="3"/>
        <v>0</v>
      </c>
      <c r="T25" s="278"/>
      <c r="U25" s="282">
        <v>2300</v>
      </c>
      <c r="V25" s="280">
        <v>1200</v>
      </c>
      <c r="W25" s="281">
        <v>300</v>
      </c>
      <c r="X25" s="281">
        <v>200</v>
      </c>
      <c r="Y25" s="281">
        <v>200</v>
      </c>
      <c r="Z25" s="281">
        <v>200</v>
      </c>
      <c r="AA25" s="281">
        <v>100</v>
      </c>
      <c r="AB25" s="281">
        <v>100</v>
      </c>
      <c r="AC25" s="174">
        <f t="shared" si="4"/>
        <v>0</v>
      </c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175">
        <f t="shared" si="5"/>
        <v>0</v>
      </c>
      <c r="AT25" s="174">
        <f t="shared" si="6"/>
        <v>0</v>
      </c>
      <c r="AU25" s="174">
        <f t="shared" si="7"/>
        <v>2300</v>
      </c>
      <c r="AV25" s="99"/>
      <c r="AW25" s="106"/>
      <c r="AX25" s="106"/>
      <c r="AY25" s="106"/>
      <c r="AZ25" s="106"/>
      <c r="BA25" s="174">
        <f t="shared" si="8"/>
        <v>2300</v>
      </c>
      <c r="BB25" s="178"/>
      <c r="BC25" s="278"/>
      <c r="BD25" s="163" t="str">
        <f t="shared" si="9"/>
        <v>正确</v>
      </c>
    </row>
    <row r="26" s="6" customFormat="1" ht="33" customHeight="1" spans="1:56">
      <c r="A26" s="59">
        <f t="shared" si="1"/>
        <v>22</v>
      </c>
      <c r="B26" s="273" t="s">
        <v>477</v>
      </c>
      <c r="C26" s="266" t="s">
        <v>139</v>
      </c>
      <c r="D26" s="267">
        <v>45601</v>
      </c>
      <c r="E26" s="266" t="s">
        <v>74</v>
      </c>
      <c r="F26" s="125">
        <f t="shared" si="2"/>
        <v>30</v>
      </c>
      <c r="G26" s="57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64">
        <f t="shared" si="3"/>
        <v>0</v>
      </c>
      <c r="T26" s="278"/>
      <c r="U26" s="282">
        <v>2300</v>
      </c>
      <c r="V26" s="280">
        <v>1200</v>
      </c>
      <c r="W26" s="281">
        <v>300</v>
      </c>
      <c r="X26" s="281">
        <v>200</v>
      </c>
      <c r="Y26" s="281">
        <v>200</v>
      </c>
      <c r="Z26" s="281">
        <v>200</v>
      </c>
      <c r="AA26" s="281">
        <v>100</v>
      </c>
      <c r="AB26" s="281">
        <v>100</v>
      </c>
      <c r="AC26" s="174">
        <f t="shared" si="4"/>
        <v>0</v>
      </c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175">
        <f t="shared" si="5"/>
        <v>0</v>
      </c>
      <c r="AT26" s="174">
        <f t="shared" si="6"/>
        <v>0</v>
      </c>
      <c r="AU26" s="174">
        <f t="shared" si="7"/>
        <v>2300</v>
      </c>
      <c r="AV26" s="99"/>
      <c r="AW26" s="106"/>
      <c r="AX26" s="106"/>
      <c r="AY26" s="106"/>
      <c r="AZ26" s="106"/>
      <c r="BA26" s="174">
        <f t="shared" si="8"/>
        <v>2300</v>
      </c>
      <c r="BB26" s="178"/>
      <c r="BC26" s="278"/>
      <c r="BD26" s="163" t="str">
        <f t="shared" si="9"/>
        <v>正确</v>
      </c>
    </row>
    <row r="27" s="6" customFormat="1" ht="33" customHeight="1" spans="1:56">
      <c r="A27" s="59">
        <f t="shared" si="1"/>
        <v>23</v>
      </c>
      <c r="B27" s="273" t="s">
        <v>478</v>
      </c>
      <c r="C27" s="266" t="s">
        <v>139</v>
      </c>
      <c r="D27" s="267">
        <v>45597</v>
      </c>
      <c r="E27" s="266" t="s">
        <v>74</v>
      </c>
      <c r="F27" s="125">
        <f t="shared" si="2"/>
        <v>30</v>
      </c>
      <c r="G27" s="57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64">
        <f t="shared" si="3"/>
        <v>0</v>
      </c>
      <c r="T27" s="278"/>
      <c r="U27" s="282">
        <v>2300</v>
      </c>
      <c r="V27" s="280">
        <v>1200</v>
      </c>
      <c r="W27" s="281">
        <v>300</v>
      </c>
      <c r="X27" s="281">
        <v>200</v>
      </c>
      <c r="Y27" s="281">
        <v>200</v>
      </c>
      <c r="Z27" s="281">
        <v>200</v>
      </c>
      <c r="AA27" s="281">
        <v>100</v>
      </c>
      <c r="AB27" s="281">
        <v>100</v>
      </c>
      <c r="AC27" s="174">
        <f t="shared" si="4"/>
        <v>0</v>
      </c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175">
        <f t="shared" si="5"/>
        <v>0</v>
      </c>
      <c r="AT27" s="174">
        <f t="shared" si="6"/>
        <v>0</v>
      </c>
      <c r="AU27" s="174">
        <f t="shared" si="7"/>
        <v>2300</v>
      </c>
      <c r="AV27" s="99"/>
      <c r="AW27" s="106"/>
      <c r="AX27" s="106"/>
      <c r="AY27" s="106"/>
      <c r="AZ27" s="106"/>
      <c r="BA27" s="174">
        <f t="shared" si="8"/>
        <v>2300</v>
      </c>
      <c r="BB27" s="178"/>
      <c r="BC27" s="278"/>
      <c r="BD27" s="163" t="str">
        <f t="shared" si="9"/>
        <v>正确</v>
      </c>
    </row>
    <row r="28" s="6" customFormat="1" ht="33" customHeight="1" spans="1:56">
      <c r="A28" s="59">
        <f t="shared" si="1"/>
        <v>24</v>
      </c>
      <c r="B28" s="273" t="s">
        <v>479</v>
      </c>
      <c r="C28" s="266" t="s">
        <v>480</v>
      </c>
      <c r="D28" s="267">
        <v>45596</v>
      </c>
      <c r="E28" s="266" t="s">
        <v>74</v>
      </c>
      <c r="F28" s="125">
        <f t="shared" si="2"/>
        <v>30</v>
      </c>
      <c r="G28" s="57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64">
        <f t="shared" si="3"/>
        <v>0</v>
      </c>
      <c r="T28" s="278"/>
      <c r="U28" s="282">
        <v>2600</v>
      </c>
      <c r="V28" s="280">
        <v>1200</v>
      </c>
      <c r="W28" s="281">
        <v>300</v>
      </c>
      <c r="X28" s="281">
        <v>300</v>
      </c>
      <c r="Y28" s="281">
        <v>300</v>
      </c>
      <c r="Z28" s="281">
        <v>300</v>
      </c>
      <c r="AA28" s="281">
        <v>100</v>
      </c>
      <c r="AB28" s="281">
        <v>100</v>
      </c>
      <c r="AC28" s="174">
        <f t="shared" si="4"/>
        <v>0</v>
      </c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175">
        <f t="shared" si="5"/>
        <v>0</v>
      </c>
      <c r="AT28" s="174">
        <f t="shared" si="6"/>
        <v>0</v>
      </c>
      <c r="AU28" s="174">
        <f t="shared" si="7"/>
        <v>2600</v>
      </c>
      <c r="AV28" s="99"/>
      <c r="AW28" s="106"/>
      <c r="AX28" s="106"/>
      <c r="AY28" s="106"/>
      <c r="AZ28" s="106"/>
      <c r="BA28" s="174">
        <f t="shared" si="8"/>
        <v>2600</v>
      </c>
      <c r="BB28" s="178"/>
      <c r="BC28" s="278"/>
      <c r="BD28" s="163" t="str">
        <f t="shared" si="9"/>
        <v>正确</v>
      </c>
    </row>
    <row r="29" s="6" customFormat="1" ht="33" customHeight="1" spans="1:56">
      <c r="A29" s="59">
        <f t="shared" si="1"/>
        <v>25</v>
      </c>
      <c r="B29" s="273" t="s">
        <v>481</v>
      </c>
      <c r="C29" s="266" t="s">
        <v>480</v>
      </c>
      <c r="D29" s="267">
        <v>45594</v>
      </c>
      <c r="E29" s="266" t="s">
        <v>74</v>
      </c>
      <c r="F29" s="125">
        <f t="shared" si="2"/>
        <v>30</v>
      </c>
      <c r="G29" s="57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64">
        <f t="shared" si="3"/>
        <v>0</v>
      </c>
      <c r="T29" s="278"/>
      <c r="U29" s="282">
        <v>2600</v>
      </c>
      <c r="V29" s="280">
        <v>1200</v>
      </c>
      <c r="W29" s="281">
        <v>300</v>
      </c>
      <c r="X29" s="281">
        <v>300</v>
      </c>
      <c r="Y29" s="281">
        <v>300</v>
      </c>
      <c r="Z29" s="281">
        <v>300</v>
      </c>
      <c r="AA29" s="281">
        <v>100</v>
      </c>
      <c r="AB29" s="281">
        <v>100</v>
      </c>
      <c r="AC29" s="174">
        <f t="shared" si="4"/>
        <v>0</v>
      </c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175">
        <f t="shared" si="5"/>
        <v>0</v>
      </c>
      <c r="AT29" s="174">
        <f t="shared" si="6"/>
        <v>0</v>
      </c>
      <c r="AU29" s="174">
        <f t="shared" si="7"/>
        <v>2600</v>
      </c>
      <c r="AV29" s="99"/>
      <c r="AW29" s="106"/>
      <c r="AX29" s="106"/>
      <c r="AY29" s="106"/>
      <c r="AZ29" s="106"/>
      <c r="BA29" s="174">
        <f t="shared" si="8"/>
        <v>2600</v>
      </c>
      <c r="BB29" s="178"/>
      <c r="BC29" s="278"/>
      <c r="BD29" s="163" t="str">
        <f t="shared" si="9"/>
        <v>正确</v>
      </c>
    </row>
    <row r="30" s="6" customFormat="1" ht="33" customHeight="1" spans="1:56">
      <c r="A30" s="59">
        <f t="shared" si="1"/>
        <v>26</v>
      </c>
      <c r="B30" s="273" t="s">
        <v>482</v>
      </c>
      <c r="C30" s="266" t="s">
        <v>297</v>
      </c>
      <c r="D30" s="267">
        <v>45593</v>
      </c>
      <c r="E30" s="266" t="s">
        <v>74</v>
      </c>
      <c r="F30" s="125">
        <f t="shared" si="2"/>
        <v>30</v>
      </c>
      <c r="G30" s="57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64">
        <f t="shared" si="3"/>
        <v>0</v>
      </c>
      <c r="T30" s="278"/>
      <c r="U30" s="282">
        <v>1900</v>
      </c>
      <c r="V30" s="280">
        <v>1000</v>
      </c>
      <c r="W30" s="281">
        <v>200</v>
      </c>
      <c r="X30" s="281">
        <v>200</v>
      </c>
      <c r="Y30" s="281">
        <v>200</v>
      </c>
      <c r="Z30" s="281">
        <v>100</v>
      </c>
      <c r="AA30" s="281">
        <v>100</v>
      </c>
      <c r="AB30" s="281">
        <v>100</v>
      </c>
      <c r="AC30" s="174">
        <f t="shared" si="4"/>
        <v>0</v>
      </c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>
        <v>200</v>
      </c>
      <c r="AO30" s="93"/>
      <c r="AP30" s="93"/>
      <c r="AQ30" s="93"/>
      <c r="AR30" s="93"/>
      <c r="AS30" s="175">
        <f t="shared" si="5"/>
        <v>0</v>
      </c>
      <c r="AT30" s="174">
        <f t="shared" si="6"/>
        <v>0</v>
      </c>
      <c r="AU30" s="174">
        <f t="shared" si="7"/>
        <v>2100</v>
      </c>
      <c r="AV30" s="99"/>
      <c r="AW30" s="106"/>
      <c r="AX30" s="106"/>
      <c r="AY30" s="106"/>
      <c r="AZ30" s="106"/>
      <c r="BA30" s="174">
        <f t="shared" si="8"/>
        <v>2100</v>
      </c>
      <c r="BB30" s="178"/>
      <c r="BC30" s="278" t="s">
        <v>483</v>
      </c>
      <c r="BD30" s="163" t="str">
        <f t="shared" si="9"/>
        <v>正确</v>
      </c>
    </row>
    <row r="31" s="6" customFormat="1" ht="33" customHeight="1" spans="1:56">
      <c r="A31" s="59">
        <f t="shared" si="1"/>
        <v>27</v>
      </c>
      <c r="B31" s="273" t="s">
        <v>484</v>
      </c>
      <c r="C31" s="266" t="s">
        <v>297</v>
      </c>
      <c r="D31" s="267">
        <v>45593</v>
      </c>
      <c r="E31" s="266" t="s">
        <v>74</v>
      </c>
      <c r="F31" s="125">
        <f t="shared" si="2"/>
        <v>30</v>
      </c>
      <c r="G31" s="57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64">
        <f t="shared" si="3"/>
        <v>0</v>
      </c>
      <c r="T31" s="278"/>
      <c r="U31" s="282">
        <v>1900</v>
      </c>
      <c r="V31" s="280">
        <v>1000</v>
      </c>
      <c r="W31" s="281">
        <v>200</v>
      </c>
      <c r="X31" s="281">
        <v>200</v>
      </c>
      <c r="Y31" s="281">
        <v>200</v>
      </c>
      <c r="Z31" s="281">
        <v>100</v>
      </c>
      <c r="AA31" s="281">
        <v>100</v>
      </c>
      <c r="AB31" s="281">
        <v>100</v>
      </c>
      <c r="AC31" s="174">
        <f t="shared" si="4"/>
        <v>0</v>
      </c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175">
        <f t="shared" si="5"/>
        <v>0</v>
      </c>
      <c r="AT31" s="174">
        <f t="shared" si="6"/>
        <v>0</v>
      </c>
      <c r="AU31" s="174">
        <f t="shared" si="7"/>
        <v>1900</v>
      </c>
      <c r="AV31" s="99"/>
      <c r="AW31" s="106"/>
      <c r="AX31" s="106"/>
      <c r="AY31" s="106"/>
      <c r="AZ31" s="106"/>
      <c r="BA31" s="174">
        <f t="shared" si="8"/>
        <v>1900</v>
      </c>
      <c r="BB31" s="178"/>
      <c r="BC31" s="278"/>
      <c r="BD31" s="163" t="str">
        <f t="shared" si="9"/>
        <v>正确</v>
      </c>
    </row>
    <row r="32" s="6" customFormat="1" ht="33" customHeight="1" spans="1:56">
      <c r="A32" s="59">
        <f t="shared" si="1"/>
        <v>28</v>
      </c>
      <c r="B32" s="273" t="s">
        <v>485</v>
      </c>
      <c r="C32" s="266" t="s">
        <v>297</v>
      </c>
      <c r="D32" s="267">
        <v>45593</v>
      </c>
      <c r="E32" s="266" t="s">
        <v>74</v>
      </c>
      <c r="F32" s="125">
        <f t="shared" si="2"/>
        <v>30</v>
      </c>
      <c r="G32" s="57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64">
        <f t="shared" si="3"/>
        <v>0</v>
      </c>
      <c r="T32" s="278"/>
      <c r="U32" s="282">
        <v>1700</v>
      </c>
      <c r="V32" s="280">
        <v>1000</v>
      </c>
      <c r="W32" s="281">
        <v>200</v>
      </c>
      <c r="X32" s="281">
        <v>100</v>
      </c>
      <c r="Y32" s="281">
        <v>100</v>
      </c>
      <c r="Z32" s="281">
        <v>100</v>
      </c>
      <c r="AA32" s="281">
        <v>100</v>
      </c>
      <c r="AB32" s="281">
        <v>100</v>
      </c>
      <c r="AC32" s="174">
        <f t="shared" si="4"/>
        <v>0</v>
      </c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175">
        <f t="shared" si="5"/>
        <v>0</v>
      </c>
      <c r="AT32" s="174">
        <f t="shared" si="6"/>
        <v>0</v>
      </c>
      <c r="AU32" s="174">
        <f t="shared" si="7"/>
        <v>1700</v>
      </c>
      <c r="AV32" s="99"/>
      <c r="AW32" s="106"/>
      <c r="AX32" s="106"/>
      <c r="AY32" s="106"/>
      <c r="AZ32" s="106"/>
      <c r="BA32" s="174">
        <f t="shared" si="8"/>
        <v>1700</v>
      </c>
      <c r="BB32" s="178"/>
      <c r="BC32" s="278"/>
      <c r="BD32" s="163" t="str">
        <f t="shared" si="9"/>
        <v>正确</v>
      </c>
    </row>
    <row r="33" s="6" customFormat="1" ht="33" customHeight="1" spans="1:56">
      <c r="A33" s="59">
        <f t="shared" si="1"/>
        <v>29</v>
      </c>
      <c r="B33" s="273" t="s">
        <v>486</v>
      </c>
      <c r="C33" s="266" t="s">
        <v>480</v>
      </c>
      <c r="D33" s="267">
        <v>45597</v>
      </c>
      <c r="E33" s="266" t="s">
        <v>74</v>
      </c>
      <c r="F33" s="125">
        <f t="shared" si="2"/>
        <v>30</v>
      </c>
      <c r="G33" s="57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64">
        <f t="shared" si="3"/>
        <v>0</v>
      </c>
      <c r="T33" s="278"/>
      <c r="U33" s="282">
        <v>2000</v>
      </c>
      <c r="V33" s="280">
        <v>1100</v>
      </c>
      <c r="W33" s="281">
        <v>200</v>
      </c>
      <c r="X33" s="281">
        <v>200</v>
      </c>
      <c r="Y33" s="281">
        <v>100</v>
      </c>
      <c r="Z33" s="281">
        <v>200</v>
      </c>
      <c r="AA33" s="281">
        <v>100</v>
      </c>
      <c r="AB33" s="281">
        <v>100</v>
      </c>
      <c r="AC33" s="174">
        <f t="shared" si="4"/>
        <v>0</v>
      </c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175">
        <f t="shared" si="5"/>
        <v>0</v>
      </c>
      <c r="AT33" s="174">
        <f t="shared" si="6"/>
        <v>0</v>
      </c>
      <c r="AU33" s="174">
        <f t="shared" si="7"/>
        <v>2000</v>
      </c>
      <c r="AV33" s="99"/>
      <c r="AW33" s="106"/>
      <c r="AX33" s="106"/>
      <c r="AY33" s="106"/>
      <c r="AZ33" s="106"/>
      <c r="BA33" s="174">
        <f t="shared" si="8"/>
        <v>2000</v>
      </c>
      <c r="BB33" s="178"/>
      <c r="BC33" s="278"/>
      <c r="BD33" s="163" t="str">
        <f t="shared" si="9"/>
        <v>正确</v>
      </c>
    </row>
    <row r="34" s="6" customFormat="1" ht="33" customHeight="1" spans="1:56">
      <c r="A34" s="59">
        <f t="shared" si="1"/>
        <v>30</v>
      </c>
      <c r="B34" s="273" t="s">
        <v>487</v>
      </c>
      <c r="C34" s="266" t="s">
        <v>480</v>
      </c>
      <c r="D34" s="267">
        <v>45593</v>
      </c>
      <c r="E34" s="266" t="s">
        <v>74</v>
      </c>
      <c r="F34" s="125">
        <f t="shared" si="2"/>
        <v>30</v>
      </c>
      <c r="G34" s="57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64">
        <f t="shared" si="3"/>
        <v>0</v>
      </c>
      <c r="T34" s="278"/>
      <c r="U34" s="282">
        <v>2000</v>
      </c>
      <c r="V34" s="280">
        <v>1100</v>
      </c>
      <c r="W34" s="281">
        <v>200</v>
      </c>
      <c r="X34" s="281">
        <v>200</v>
      </c>
      <c r="Y34" s="281">
        <v>100</v>
      </c>
      <c r="Z34" s="281">
        <v>200</v>
      </c>
      <c r="AA34" s="281">
        <v>100</v>
      </c>
      <c r="AB34" s="281">
        <v>100</v>
      </c>
      <c r="AC34" s="174">
        <f t="shared" si="4"/>
        <v>0</v>
      </c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175">
        <f t="shared" si="5"/>
        <v>0</v>
      </c>
      <c r="AT34" s="174">
        <f t="shared" si="6"/>
        <v>0</v>
      </c>
      <c r="AU34" s="174">
        <f t="shared" si="7"/>
        <v>2000</v>
      </c>
      <c r="AV34" s="99"/>
      <c r="AW34" s="106"/>
      <c r="AX34" s="106"/>
      <c r="AY34" s="106"/>
      <c r="AZ34" s="106"/>
      <c r="BA34" s="174">
        <f t="shared" si="8"/>
        <v>2000</v>
      </c>
      <c r="BB34" s="178"/>
      <c r="BC34" s="278"/>
      <c r="BD34" s="163" t="str">
        <f t="shared" si="9"/>
        <v>正确</v>
      </c>
    </row>
    <row r="35" s="6" customFormat="1" ht="33" customHeight="1" spans="1:56">
      <c r="A35" s="59">
        <f t="shared" si="1"/>
        <v>31</v>
      </c>
      <c r="B35" s="273" t="s">
        <v>488</v>
      </c>
      <c r="C35" s="266" t="s">
        <v>480</v>
      </c>
      <c r="D35" s="267">
        <v>45593</v>
      </c>
      <c r="E35" s="266" t="s">
        <v>74</v>
      </c>
      <c r="F35" s="125">
        <f t="shared" si="2"/>
        <v>30</v>
      </c>
      <c r="G35" s="57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64">
        <f t="shared" si="3"/>
        <v>0</v>
      </c>
      <c r="T35" s="278"/>
      <c r="U35" s="282">
        <v>2000</v>
      </c>
      <c r="V35" s="280">
        <v>1100</v>
      </c>
      <c r="W35" s="281">
        <v>200</v>
      </c>
      <c r="X35" s="281">
        <v>200</v>
      </c>
      <c r="Y35" s="281">
        <v>100</v>
      </c>
      <c r="Z35" s="281">
        <v>200</v>
      </c>
      <c r="AA35" s="281">
        <v>100</v>
      </c>
      <c r="AB35" s="281">
        <v>100</v>
      </c>
      <c r="AC35" s="174">
        <f t="shared" si="4"/>
        <v>0</v>
      </c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175">
        <f t="shared" si="5"/>
        <v>0</v>
      </c>
      <c r="AT35" s="174">
        <f t="shared" si="6"/>
        <v>0</v>
      </c>
      <c r="AU35" s="174">
        <f t="shared" si="7"/>
        <v>2000</v>
      </c>
      <c r="AV35" s="99"/>
      <c r="AW35" s="106"/>
      <c r="AX35" s="106"/>
      <c r="AY35" s="106"/>
      <c r="AZ35" s="106"/>
      <c r="BA35" s="174">
        <f t="shared" si="8"/>
        <v>2000</v>
      </c>
      <c r="BB35" s="178"/>
      <c r="BC35" s="278"/>
      <c r="BD35" s="163" t="str">
        <f t="shared" si="9"/>
        <v>正确</v>
      </c>
    </row>
    <row r="36" s="6" customFormat="1" ht="33" customHeight="1" spans="1:56">
      <c r="A36" s="59">
        <f t="shared" si="1"/>
        <v>32</v>
      </c>
      <c r="B36" s="273" t="s">
        <v>489</v>
      </c>
      <c r="C36" s="266" t="s">
        <v>297</v>
      </c>
      <c r="D36" s="267">
        <v>45611</v>
      </c>
      <c r="E36" s="266" t="s">
        <v>74</v>
      </c>
      <c r="F36" s="125">
        <f t="shared" si="2"/>
        <v>30</v>
      </c>
      <c r="G36" s="57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64">
        <f t="shared" si="3"/>
        <v>0</v>
      </c>
      <c r="T36" s="278"/>
      <c r="U36" s="282">
        <v>1700</v>
      </c>
      <c r="V36" s="280">
        <v>1000</v>
      </c>
      <c r="W36" s="281">
        <v>200</v>
      </c>
      <c r="X36" s="281">
        <v>100</v>
      </c>
      <c r="Y36" s="281">
        <v>100</v>
      </c>
      <c r="Z36" s="281">
        <v>100</v>
      </c>
      <c r="AA36" s="281">
        <v>100</v>
      </c>
      <c r="AB36" s="281">
        <v>100</v>
      </c>
      <c r="AC36" s="174">
        <f t="shared" si="4"/>
        <v>0</v>
      </c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175">
        <f t="shared" si="5"/>
        <v>0</v>
      </c>
      <c r="AT36" s="174">
        <f t="shared" si="6"/>
        <v>0</v>
      </c>
      <c r="AU36" s="174">
        <f t="shared" si="7"/>
        <v>1700</v>
      </c>
      <c r="AV36" s="99"/>
      <c r="AW36" s="106"/>
      <c r="AX36" s="106"/>
      <c r="AY36" s="106"/>
      <c r="AZ36" s="106"/>
      <c r="BA36" s="174">
        <f t="shared" si="8"/>
        <v>1700</v>
      </c>
      <c r="BB36" s="178"/>
      <c r="BC36" s="278"/>
      <c r="BD36" s="163" t="str">
        <f t="shared" si="9"/>
        <v>正确</v>
      </c>
    </row>
    <row r="37" s="6" customFormat="1" ht="33" customHeight="1" spans="1:56">
      <c r="A37" s="59">
        <f t="shared" si="1"/>
        <v>33</v>
      </c>
      <c r="B37" s="273" t="s">
        <v>490</v>
      </c>
      <c r="C37" s="266" t="s">
        <v>139</v>
      </c>
      <c r="D37" s="267">
        <v>45596</v>
      </c>
      <c r="E37" s="266" t="s">
        <v>74</v>
      </c>
      <c r="F37" s="125">
        <f t="shared" si="2"/>
        <v>30</v>
      </c>
      <c r="G37" s="57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64">
        <f t="shared" si="3"/>
        <v>0</v>
      </c>
      <c r="T37" s="278"/>
      <c r="U37" s="284">
        <v>2800</v>
      </c>
      <c r="V37" s="280">
        <v>1200</v>
      </c>
      <c r="W37" s="281">
        <v>400</v>
      </c>
      <c r="X37" s="281">
        <v>300</v>
      </c>
      <c r="Y37" s="281">
        <v>300</v>
      </c>
      <c r="Z37" s="281">
        <v>300</v>
      </c>
      <c r="AA37" s="281">
        <v>200</v>
      </c>
      <c r="AB37" s="281">
        <v>100</v>
      </c>
      <c r="AC37" s="174">
        <f t="shared" si="4"/>
        <v>0</v>
      </c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175">
        <f t="shared" si="5"/>
        <v>0</v>
      </c>
      <c r="AT37" s="174">
        <f t="shared" si="6"/>
        <v>0</v>
      </c>
      <c r="AU37" s="174">
        <f t="shared" si="7"/>
        <v>2800</v>
      </c>
      <c r="AV37" s="99"/>
      <c r="AW37" s="106"/>
      <c r="AX37" s="106"/>
      <c r="AY37" s="106"/>
      <c r="AZ37" s="106"/>
      <c r="BA37" s="174">
        <f t="shared" si="8"/>
        <v>2800</v>
      </c>
      <c r="BB37" s="178"/>
      <c r="BC37" s="278"/>
      <c r="BD37" s="163" t="str">
        <f t="shared" si="9"/>
        <v>正确</v>
      </c>
    </row>
    <row r="38" s="6" customFormat="1" ht="33" customHeight="1" spans="1:56">
      <c r="A38" s="59">
        <f t="shared" si="1"/>
        <v>34</v>
      </c>
      <c r="B38" s="273" t="s">
        <v>491</v>
      </c>
      <c r="C38" s="266" t="s">
        <v>139</v>
      </c>
      <c r="D38" s="267">
        <v>45602</v>
      </c>
      <c r="E38" s="266" t="s">
        <v>74</v>
      </c>
      <c r="F38" s="125">
        <f t="shared" si="2"/>
        <v>30</v>
      </c>
      <c r="G38" s="57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64">
        <f t="shared" si="3"/>
        <v>0</v>
      </c>
      <c r="T38" s="278"/>
      <c r="U38" s="282">
        <v>2400</v>
      </c>
      <c r="V38" s="280">
        <v>1200</v>
      </c>
      <c r="W38" s="281">
        <v>300</v>
      </c>
      <c r="X38" s="281">
        <v>300</v>
      </c>
      <c r="Y38" s="281">
        <v>200</v>
      </c>
      <c r="Z38" s="281">
        <v>200</v>
      </c>
      <c r="AA38" s="281">
        <v>100</v>
      </c>
      <c r="AB38" s="281">
        <v>100</v>
      </c>
      <c r="AC38" s="174">
        <f t="shared" si="4"/>
        <v>0</v>
      </c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175">
        <f t="shared" si="5"/>
        <v>0</v>
      </c>
      <c r="AT38" s="174">
        <f t="shared" si="6"/>
        <v>0</v>
      </c>
      <c r="AU38" s="174">
        <f t="shared" si="7"/>
        <v>2400</v>
      </c>
      <c r="AV38" s="99"/>
      <c r="AW38" s="106"/>
      <c r="AX38" s="106"/>
      <c r="AY38" s="106"/>
      <c r="AZ38" s="106"/>
      <c r="BA38" s="174">
        <f t="shared" si="8"/>
        <v>2400</v>
      </c>
      <c r="BB38" s="178"/>
      <c r="BC38" s="278"/>
      <c r="BD38" s="163" t="str">
        <f t="shared" si="9"/>
        <v>正确</v>
      </c>
    </row>
    <row r="39" s="6" customFormat="1" ht="33" customHeight="1" spans="1:56">
      <c r="A39" s="59">
        <f t="shared" si="1"/>
        <v>35</v>
      </c>
      <c r="B39" s="273" t="s">
        <v>492</v>
      </c>
      <c r="C39" s="266" t="s">
        <v>139</v>
      </c>
      <c r="D39" s="267">
        <v>45603</v>
      </c>
      <c r="E39" s="266" t="s">
        <v>74</v>
      </c>
      <c r="F39" s="125">
        <f t="shared" si="2"/>
        <v>30</v>
      </c>
      <c r="G39" s="57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64">
        <f t="shared" si="3"/>
        <v>0</v>
      </c>
      <c r="T39" s="278"/>
      <c r="U39" s="282">
        <v>2400</v>
      </c>
      <c r="V39" s="280">
        <v>1200</v>
      </c>
      <c r="W39" s="281">
        <v>300</v>
      </c>
      <c r="X39" s="281">
        <v>300</v>
      </c>
      <c r="Y39" s="281">
        <v>200</v>
      </c>
      <c r="Z39" s="281">
        <v>200</v>
      </c>
      <c r="AA39" s="281">
        <v>100</v>
      </c>
      <c r="AB39" s="281">
        <v>100</v>
      </c>
      <c r="AC39" s="174">
        <f t="shared" si="4"/>
        <v>0</v>
      </c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175">
        <f t="shared" si="5"/>
        <v>0</v>
      </c>
      <c r="AT39" s="174">
        <f t="shared" si="6"/>
        <v>0</v>
      </c>
      <c r="AU39" s="174">
        <f t="shared" si="7"/>
        <v>2400</v>
      </c>
      <c r="AV39" s="99"/>
      <c r="AW39" s="106"/>
      <c r="AX39" s="106"/>
      <c r="AY39" s="106"/>
      <c r="AZ39" s="106"/>
      <c r="BA39" s="174">
        <f t="shared" si="8"/>
        <v>2400</v>
      </c>
      <c r="BB39" s="178"/>
      <c r="BC39" s="278"/>
      <c r="BD39" s="163" t="str">
        <f t="shared" si="9"/>
        <v>正确</v>
      </c>
    </row>
    <row r="40" s="6" customFormat="1" ht="33" customHeight="1" spans="1:56">
      <c r="A40" s="59">
        <f t="shared" si="1"/>
        <v>36</v>
      </c>
      <c r="B40" s="273" t="s">
        <v>493</v>
      </c>
      <c r="C40" s="266" t="s">
        <v>139</v>
      </c>
      <c r="D40" s="267">
        <v>45605</v>
      </c>
      <c r="E40" s="266" t="s">
        <v>74</v>
      </c>
      <c r="F40" s="125">
        <f t="shared" si="2"/>
        <v>30</v>
      </c>
      <c r="G40" s="57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64">
        <f t="shared" si="3"/>
        <v>0</v>
      </c>
      <c r="T40" s="278"/>
      <c r="U40" s="282">
        <v>2400</v>
      </c>
      <c r="V40" s="280">
        <v>1200</v>
      </c>
      <c r="W40" s="281">
        <v>300</v>
      </c>
      <c r="X40" s="281">
        <v>300</v>
      </c>
      <c r="Y40" s="281">
        <v>200</v>
      </c>
      <c r="Z40" s="281">
        <v>200</v>
      </c>
      <c r="AA40" s="281">
        <v>100</v>
      </c>
      <c r="AB40" s="281">
        <v>100</v>
      </c>
      <c r="AC40" s="174">
        <f t="shared" si="4"/>
        <v>0</v>
      </c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175">
        <f t="shared" si="5"/>
        <v>0</v>
      </c>
      <c r="AT40" s="174">
        <f t="shared" si="6"/>
        <v>0</v>
      </c>
      <c r="AU40" s="174">
        <f t="shared" si="7"/>
        <v>2400</v>
      </c>
      <c r="AV40" s="99"/>
      <c r="AW40" s="106"/>
      <c r="AX40" s="106"/>
      <c r="AY40" s="106"/>
      <c r="AZ40" s="106"/>
      <c r="BA40" s="174">
        <f t="shared" si="8"/>
        <v>2400</v>
      </c>
      <c r="BB40" s="178"/>
      <c r="BC40" s="278"/>
      <c r="BD40" s="163" t="str">
        <f t="shared" si="9"/>
        <v>正确</v>
      </c>
    </row>
    <row r="41" s="6" customFormat="1" ht="33" customHeight="1" spans="1:56">
      <c r="A41" s="59">
        <f t="shared" si="1"/>
        <v>37</v>
      </c>
      <c r="B41" s="273" t="s">
        <v>494</v>
      </c>
      <c r="C41" s="266" t="s">
        <v>139</v>
      </c>
      <c r="D41" s="267">
        <v>45607</v>
      </c>
      <c r="E41" s="266" t="s">
        <v>74</v>
      </c>
      <c r="F41" s="125">
        <f t="shared" si="2"/>
        <v>30</v>
      </c>
      <c r="G41" s="57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64">
        <f t="shared" si="3"/>
        <v>0</v>
      </c>
      <c r="T41" s="278"/>
      <c r="U41" s="282">
        <v>2400</v>
      </c>
      <c r="V41" s="280">
        <v>1200</v>
      </c>
      <c r="W41" s="281">
        <v>300</v>
      </c>
      <c r="X41" s="281">
        <v>300</v>
      </c>
      <c r="Y41" s="281">
        <v>200</v>
      </c>
      <c r="Z41" s="281">
        <v>200</v>
      </c>
      <c r="AA41" s="281">
        <v>100</v>
      </c>
      <c r="AB41" s="281">
        <v>100</v>
      </c>
      <c r="AC41" s="174">
        <f t="shared" si="4"/>
        <v>0</v>
      </c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>
        <v>100</v>
      </c>
      <c r="AO41" s="93"/>
      <c r="AP41" s="93"/>
      <c r="AQ41" s="93"/>
      <c r="AR41" s="93"/>
      <c r="AS41" s="175">
        <f t="shared" si="5"/>
        <v>0</v>
      </c>
      <c r="AT41" s="174">
        <f t="shared" si="6"/>
        <v>0</v>
      </c>
      <c r="AU41" s="174">
        <f t="shared" si="7"/>
        <v>2500</v>
      </c>
      <c r="AV41" s="99"/>
      <c r="AW41" s="106"/>
      <c r="AX41" s="106"/>
      <c r="AY41" s="106"/>
      <c r="AZ41" s="106"/>
      <c r="BA41" s="174">
        <f t="shared" si="8"/>
        <v>2500</v>
      </c>
      <c r="BB41" s="178"/>
      <c r="BC41" s="278" t="s">
        <v>294</v>
      </c>
      <c r="BD41" s="163" t="str">
        <f t="shared" si="9"/>
        <v>正确</v>
      </c>
    </row>
    <row r="42" s="6" customFormat="1" ht="33" customHeight="1" spans="1:56">
      <c r="A42" s="59">
        <f t="shared" si="1"/>
        <v>38</v>
      </c>
      <c r="B42" s="273" t="s">
        <v>495</v>
      </c>
      <c r="C42" s="266" t="s">
        <v>139</v>
      </c>
      <c r="D42" s="267">
        <v>45608</v>
      </c>
      <c r="E42" s="266" t="s">
        <v>74</v>
      </c>
      <c r="F42" s="125">
        <f t="shared" si="2"/>
        <v>30</v>
      </c>
      <c r="G42" s="57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64">
        <f t="shared" si="3"/>
        <v>0</v>
      </c>
      <c r="T42" s="278"/>
      <c r="U42" s="282">
        <v>2400</v>
      </c>
      <c r="V42" s="280">
        <v>1200</v>
      </c>
      <c r="W42" s="281">
        <v>300</v>
      </c>
      <c r="X42" s="281">
        <v>300</v>
      </c>
      <c r="Y42" s="281">
        <v>200</v>
      </c>
      <c r="Z42" s="281">
        <v>200</v>
      </c>
      <c r="AA42" s="281">
        <v>100</v>
      </c>
      <c r="AB42" s="281">
        <v>100</v>
      </c>
      <c r="AC42" s="174">
        <f t="shared" si="4"/>
        <v>0</v>
      </c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175">
        <f t="shared" si="5"/>
        <v>0</v>
      </c>
      <c r="AT42" s="174">
        <f t="shared" si="6"/>
        <v>0</v>
      </c>
      <c r="AU42" s="174">
        <f t="shared" si="7"/>
        <v>2400</v>
      </c>
      <c r="AV42" s="99"/>
      <c r="AW42" s="106"/>
      <c r="AX42" s="106"/>
      <c r="AY42" s="106"/>
      <c r="AZ42" s="106"/>
      <c r="BA42" s="174">
        <f t="shared" si="8"/>
        <v>2400</v>
      </c>
      <c r="BB42" s="178"/>
      <c r="BC42" s="278"/>
      <c r="BD42" s="163" t="str">
        <f t="shared" si="9"/>
        <v>正确</v>
      </c>
    </row>
    <row r="43" s="6" customFormat="1" ht="33" customHeight="1" spans="1:56">
      <c r="A43" s="59">
        <f t="shared" si="1"/>
        <v>39</v>
      </c>
      <c r="B43" s="273" t="s">
        <v>496</v>
      </c>
      <c r="C43" s="266" t="s">
        <v>139</v>
      </c>
      <c r="D43" s="267">
        <v>45609</v>
      </c>
      <c r="E43" s="266" t="s">
        <v>74</v>
      </c>
      <c r="F43" s="125">
        <f t="shared" si="2"/>
        <v>30</v>
      </c>
      <c r="G43" s="57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64">
        <f t="shared" si="3"/>
        <v>0</v>
      </c>
      <c r="T43" s="278"/>
      <c r="U43" s="282">
        <v>2400</v>
      </c>
      <c r="V43" s="280">
        <v>1200</v>
      </c>
      <c r="W43" s="281">
        <v>300</v>
      </c>
      <c r="X43" s="281">
        <v>300</v>
      </c>
      <c r="Y43" s="281">
        <v>200</v>
      </c>
      <c r="Z43" s="281">
        <v>200</v>
      </c>
      <c r="AA43" s="281">
        <v>100</v>
      </c>
      <c r="AB43" s="281">
        <v>100</v>
      </c>
      <c r="AC43" s="174">
        <f t="shared" si="4"/>
        <v>0</v>
      </c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175">
        <f t="shared" si="5"/>
        <v>0</v>
      </c>
      <c r="AT43" s="174">
        <f t="shared" si="6"/>
        <v>0</v>
      </c>
      <c r="AU43" s="174">
        <f t="shared" si="7"/>
        <v>2400</v>
      </c>
      <c r="AV43" s="99"/>
      <c r="AW43" s="106"/>
      <c r="AX43" s="106"/>
      <c r="AY43" s="106"/>
      <c r="AZ43" s="106"/>
      <c r="BA43" s="174">
        <f t="shared" si="8"/>
        <v>2400</v>
      </c>
      <c r="BB43" s="178"/>
      <c r="BC43" s="278"/>
      <c r="BD43" s="163" t="str">
        <f t="shared" si="9"/>
        <v>正确</v>
      </c>
    </row>
    <row r="44" s="6" customFormat="1" ht="33" customHeight="1" spans="1:56">
      <c r="A44" s="59">
        <f t="shared" si="1"/>
        <v>40</v>
      </c>
      <c r="B44" s="273" t="s">
        <v>497</v>
      </c>
      <c r="C44" s="266" t="s">
        <v>139</v>
      </c>
      <c r="D44" s="267">
        <v>45616</v>
      </c>
      <c r="E44" s="266" t="s">
        <v>74</v>
      </c>
      <c r="F44" s="125">
        <f t="shared" si="2"/>
        <v>30</v>
      </c>
      <c r="G44" s="57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64">
        <f t="shared" si="3"/>
        <v>0</v>
      </c>
      <c r="T44" s="278"/>
      <c r="U44" s="282">
        <v>2400</v>
      </c>
      <c r="V44" s="280">
        <v>1200</v>
      </c>
      <c r="W44" s="281">
        <v>300</v>
      </c>
      <c r="X44" s="281">
        <v>300</v>
      </c>
      <c r="Y44" s="281">
        <v>200</v>
      </c>
      <c r="Z44" s="281">
        <v>200</v>
      </c>
      <c r="AA44" s="281">
        <v>100</v>
      </c>
      <c r="AB44" s="281">
        <v>100</v>
      </c>
      <c r="AC44" s="174">
        <f t="shared" si="4"/>
        <v>0</v>
      </c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175">
        <f t="shared" si="5"/>
        <v>0</v>
      </c>
      <c r="AT44" s="174">
        <f t="shared" si="6"/>
        <v>0</v>
      </c>
      <c r="AU44" s="174">
        <f t="shared" si="7"/>
        <v>2400</v>
      </c>
      <c r="AV44" s="99"/>
      <c r="AW44" s="106"/>
      <c r="AX44" s="106"/>
      <c r="AY44" s="106"/>
      <c r="AZ44" s="106"/>
      <c r="BA44" s="174">
        <f t="shared" si="8"/>
        <v>2400</v>
      </c>
      <c r="BB44" s="178"/>
      <c r="BC44" s="278"/>
      <c r="BD44" s="163" t="str">
        <f t="shared" si="9"/>
        <v>正确</v>
      </c>
    </row>
    <row r="45" s="6" customFormat="1" ht="33" customHeight="1" spans="1:56">
      <c r="A45" s="59">
        <f t="shared" si="1"/>
        <v>41</v>
      </c>
      <c r="B45" s="273" t="s">
        <v>498</v>
      </c>
      <c r="C45" s="266" t="s">
        <v>139</v>
      </c>
      <c r="D45" s="267">
        <v>45622</v>
      </c>
      <c r="E45" s="266" t="s">
        <v>74</v>
      </c>
      <c r="F45" s="125">
        <f t="shared" si="2"/>
        <v>30</v>
      </c>
      <c r="G45" s="57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64">
        <f t="shared" si="3"/>
        <v>0</v>
      </c>
      <c r="T45" s="278"/>
      <c r="U45" s="282">
        <v>2400</v>
      </c>
      <c r="V45" s="280">
        <v>1200</v>
      </c>
      <c r="W45" s="281">
        <v>300</v>
      </c>
      <c r="X45" s="281">
        <v>300</v>
      </c>
      <c r="Y45" s="281">
        <v>200</v>
      </c>
      <c r="Z45" s="281">
        <v>200</v>
      </c>
      <c r="AA45" s="281">
        <v>100</v>
      </c>
      <c r="AB45" s="281">
        <v>100</v>
      </c>
      <c r="AC45" s="174">
        <f t="shared" si="4"/>
        <v>0</v>
      </c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175">
        <f t="shared" si="5"/>
        <v>0</v>
      </c>
      <c r="AT45" s="174">
        <f t="shared" si="6"/>
        <v>0</v>
      </c>
      <c r="AU45" s="174">
        <f t="shared" si="7"/>
        <v>2400</v>
      </c>
      <c r="AV45" s="99"/>
      <c r="AW45" s="106"/>
      <c r="AX45" s="106"/>
      <c r="AY45" s="106"/>
      <c r="AZ45" s="106"/>
      <c r="BA45" s="174">
        <f t="shared" si="8"/>
        <v>2400</v>
      </c>
      <c r="BB45" s="178"/>
      <c r="BC45" s="278"/>
      <c r="BD45" s="163" t="str">
        <f t="shared" si="9"/>
        <v>正确</v>
      </c>
    </row>
    <row r="46" s="6" customFormat="1" ht="33" customHeight="1" spans="1:56">
      <c r="A46" s="59">
        <f t="shared" si="1"/>
        <v>42</v>
      </c>
      <c r="B46" s="273" t="s">
        <v>499</v>
      </c>
      <c r="C46" s="266" t="s">
        <v>139</v>
      </c>
      <c r="D46" s="267">
        <v>45625</v>
      </c>
      <c r="E46" s="266" t="s">
        <v>74</v>
      </c>
      <c r="F46" s="125">
        <f t="shared" si="2"/>
        <v>30</v>
      </c>
      <c r="G46" s="57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64">
        <f t="shared" si="3"/>
        <v>0</v>
      </c>
      <c r="T46" s="278"/>
      <c r="U46" s="282">
        <v>2800</v>
      </c>
      <c r="V46" s="280">
        <v>1200</v>
      </c>
      <c r="W46" s="281">
        <v>400</v>
      </c>
      <c r="X46" s="281">
        <v>300</v>
      </c>
      <c r="Y46" s="281">
        <v>300</v>
      </c>
      <c r="Z46" s="281">
        <v>300</v>
      </c>
      <c r="AA46" s="281">
        <v>200</v>
      </c>
      <c r="AB46" s="281">
        <v>100</v>
      </c>
      <c r="AC46" s="174">
        <f t="shared" si="4"/>
        <v>0</v>
      </c>
      <c r="AD46" s="93"/>
      <c r="AE46" s="93"/>
      <c r="AF46" s="93"/>
      <c r="AG46" s="93"/>
      <c r="AH46" s="93"/>
      <c r="AI46" s="93">
        <v>200</v>
      </c>
      <c r="AJ46" s="93"/>
      <c r="AK46" s="93"/>
      <c r="AL46" s="93"/>
      <c r="AM46" s="93"/>
      <c r="AN46" s="93"/>
      <c r="AO46" s="93"/>
      <c r="AP46" s="93"/>
      <c r="AQ46" s="93"/>
      <c r="AR46" s="93"/>
      <c r="AS46" s="175">
        <f t="shared" si="5"/>
        <v>0</v>
      </c>
      <c r="AT46" s="174">
        <f t="shared" si="6"/>
        <v>0</v>
      </c>
      <c r="AU46" s="174">
        <f t="shared" si="7"/>
        <v>3000</v>
      </c>
      <c r="AV46" s="99"/>
      <c r="AW46" s="106"/>
      <c r="AX46" s="106"/>
      <c r="AY46" s="106"/>
      <c r="AZ46" s="106"/>
      <c r="BA46" s="174">
        <f t="shared" si="8"/>
        <v>3000</v>
      </c>
      <c r="BB46" s="178"/>
      <c r="BC46" s="278" t="s">
        <v>500</v>
      </c>
      <c r="BD46" s="163" t="str">
        <f t="shared" si="9"/>
        <v>正确</v>
      </c>
    </row>
    <row r="47" s="6" customFormat="1" ht="33" customHeight="1" spans="1:56">
      <c r="A47" s="59">
        <f t="shared" si="1"/>
        <v>43</v>
      </c>
      <c r="B47" s="275" t="s">
        <v>501</v>
      </c>
      <c r="C47" s="266" t="s">
        <v>139</v>
      </c>
      <c r="D47" s="269">
        <v>45593</v>
      </c>
      <c r="E47" s="276" t="s">
        <v>122</v>
      </c>
      <c r="F47" s="125">
        <f t="shared" si="2"/>
        <v>30</v>
      </c>
      <c r="G47" s="57"/>
      <c r="H47" s="126"/>
      <c r="I47" s="126"/>
      <c r="J47" s="126">
        <v>26</v>
      </c>
      <c r="K47" s="126"/>
      <c r="L47" s="126"/>
      <c r="M47" s="126"/>
      <c r="N47" s="126"/>
      <c r="O47" s="126"/>
      <c r="P47" s="126"/>
      <c r="Q47" s="126"/>
      <c r="R47" s="126"/>
      <c r="S47" s="164">
        <f t="shared" si="3"/>
        <v>0</v>
      </c>
      <c r="T47" s="285" t="s">
        <v>502</v>
      </c>
      <c r="U47" s="282">
        <v>2300</v>
      </c>
      <c r="V47" s="280">
        <v>1200</v>
      </c>
      <c r="W47" s="281">
        <v>300</v>
      </c>
      <c r="X47" s="281">
        <v>200</v>
      </c>
      <c r="Y47" s="281">
        <v>200</v>
      </c>
      <c r="Z47" s="281">
        <v>200</v>
      </c>
      <c r="AA47" s="281">
        <v>100</v>
      </c>
      <c r="AB47" s="281">
        <v>100</v>
      </c>
      <c r="AC47" s="174">
        <f t="shared" si="4"/>
        <v>0</v>
      </c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175">
        <f t="shared" si="5"/>
        <v>0</v>
      </c>
      <c r="AT47" s="174">
        <f t="shared" si="6"/>
        <v>1993.33333333333</v>
      </c>
      <c r="AU47" s="174">
        <f t="shared" si="7"/>
        <v>306.67</v>
      </c>
      <c r="AV47" s="99"/>
      <c r="AW47" s="106"/>
      <c r="AX47" s="106"/>
      <c r="AY47" s="106"/>
      <c r="AZ47" s="106"/>
      <c r="BA47" s="174">
        <f t="shared" si="8"/>
        <v>306.67</v>
      </c>
      <c r="BB47" s="178"/>
      <c r="BC47" s="285" t="s">
        <v>502</v>
      </c>
      <c r="BD47" s="163" t="str">
        <f t="shared" si="9"/>
        <v>正确</v>
      </c>
    </row>
    <row r="48" s="6" customFormat="1" ht="33" customHeight="1" spans="1:56">
      <c r="A48" s="59">
        <f t="shared" si="1"/>
        <v>44</v>
      </c>
      <c r="B48" s="273" t="s">
        <v>503</v>
      </c>
      <c r="C48" s="266" t="s">
        <v>297</v>
      </c>
      <c r="D48" s="269">
        <v>45593</v>
      </c>
      <c r="E48" s="266" t="s">
        <v>74</v>
      </c>
      <c r="F48" s="125">
        <f t="shared" si="2"/>
        <v>30</v>
      </c>
      <c r="G48" s="57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64">
        <f t="shared" si="3"/>
        <v>0</v>
      </c>
      <c r="T48" s="278"/>
      <c r="U48" s="282">
        <v>1700</v>
      </c>
      <c r="V48" s="280">
        <v>1000</v>
      </c>
      <c r="W48" s="281">
        <v>200</v>
      </c>
      <c r="X48" s="281">
        <v>100</v>
      </c>
      <c r="Y48" s="281">
        <v>100</v>
      </c>
      <c r="Z48" s="281">
        <v>100</v>
      </c>
      <c r="AA48" s="281">
        <v>100</v>
      </c>
      <c r="AB48" s="281">
        <v>100</v>
      </c>
      <c r="AC48" s="174">
        <f t="shared" si="4"/>
        <v>0</v>
      </c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175">
        <f t="shared" si="5"/>
        <v>0</v>
      </c>
      <c r="AT48" s="174">
        <f t="shared" si="6"/>
        <v>0</v>
      </c>
      <c r="AU48" s="174">
        <f t="shared" si="7"/>
        <v>1700</v>
      </c>
      <c r="AV48" s="99"/>
      <c r="AW48" s="106"/>
      <c r="AX48" s="106"/>
      <c r="AY48" s="106"/>
      <c r="AZ48" s="106"/>
      <c r="BA48" s="174">
        <f t="shared" si="8"/>
        <v>1700</v>
      </c>
      <c r="BB48" s="178"/>
      <c r="BC48" s="278"/>
      <c r="BD48" s="163" t="str">
        <f t="shared" si="9"/>
        <v>正确</v>
      </c>
    </row>
    <row r="49" s="6" customFormat="1" ht="54" customHeight="1" spans="1:56">
      <c r="A49" s="59">
        <f t="shared" si="1"/>
        <v>45</v>
      </c>
      <c r="B49" s="273" t="s">
        <v>504</v>
      </c>
      <c r="C49" s="266" t="s">
        <v>139</v>
      </c>
      <c r="D49" s="269">
        <v>45593</v>
      </c>
      <c r="E49" s="266" t="s">
        <v>74</v>
      </c>
      <c r="F49" s="125">
        <f t="shared" si="2"/>
        <v>30</v>
      </c>
      <c r="G49" s="57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64">
        <f t="shared" si="3"/>
        <v>0</v>
      </c>
      <c r="T49" s="283"/>
      <c r="U49" s="279">
        <v>2300</v>
      </c>
      <c r="V49" s="280">
        <v>1200</v>
      </c>
      <c r="W49" s="281">
        <v>300</v>
      </c>
      <c r="X49" s="281">
        <v>200</v>
      </c>
      <c r="Y49" s="281">
        <v>200</v>
      </c>
      <c r="Z49" s="281">
        <v>200</v>
      </c>
      <c r="AA49" s="281">
        <v>100</v>
      </c>
      <c r="AB49" s="281">
        <v>100</v>
      </c>
      <c r="AC49" s="174">
        <f t="shared" si="4"/>
        <v>0</v>
      </c>
      <c r="AD49" s="93"/>
      <c r="AE49" s="93"/>
      <c r="AF49" s="93"/>
      <c r="AG49" s="93"/>
      <c r="AH49" s="93"/>
      <c r="AI49" s="93">
        <v>200</v>
      </c>
      <c r="AJ49" s="93"/>
      <c r="AK49" s="93"/>
      <c r="AL49" s="93"/>
      <c r="AM49" s="93"/>
      <c r="AN49" s="93">
        <v>100</v>
      </c>
      <c r="AO49" s="93"/>
      <c r="AP49" s="93"/>
      <c r="AQ49" s="93">
        <v>200</v>
      </c>
      <c r="AR49" s="93"/>
      <c r="AS49" s="175">
        <f t="shared" si="5"/>
        <v>0</v>
      </c>
      <c r="AT49" s="174">
        <f t="shared" si="6"/>
        <v>0</v>
      </c>
      <c r="AU49" s="174">
        <f t="shared" si="7"/>
        <v>2400</v>
      </c>
      <c r="AV49" s="99"/>
      <c r="AW49" s="106"/>
      <c r="AX49" s="106"/>
      <c r="AY49" s="106"/>
      <c r="AZ49" s="106"/>
      <c r="BA49" s="174">
        <f t="shared" si="8"/>
        <v>2400</v>
      </c>
      <c r="BB49" s="178"/>
      <c r="BC49" s="283" t="s">
        <v>505</v>
      </c>
      <c r="BD49" s="163" t="str">
        <f t="shared" si="9"/>
        <v>正确</v>
      </c>
    </row>
    <row r="50" s="6" customFormat="1" ht="33" customHeight="1" spans="1:56">
      <c r="A50" s="59">
        <f t="shared" si="1"/>
        <v>46</v>
      </c>
      <c r="B50" s="273" t="s">
        <v>506</v>
      </c>
      <c r="C50" s="266" t="s">
        <v>139</v>
      </c>
      <c r="D50" s="269">
        <v>45597</v>
      </c>
      <c r="E50" s="266" t="s">
        <v>74</v>
      </c>
      <c r="F50" s="125">
        <f t="shared" si="2"/>
        <v>30</v>
      </c>
      <c r="G50" s="57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64">
        <f t="shared" si="3"/>
        <v>0</v>
      </c>
      <c r="T50" s="278"/>
      <c r="U50" s="282">
        <v>2300</v>
      </c>
      <c r="V50" s="280">
        <v>1200</v>
      </c>
      <c r="W50" s="281">
        <v>300</v>
      </c>
      <c r="X50" s="281">
        <v>200</v>
      </c>
      <c r="Y50" s="281">
        <v>200</v>
      </c>
      <c r="Z50" s="281">
        <v>200</v>
      </c>
      <c r="AA50" s="281">
        <v>100</v>
      </c>
      <c r="AB50" s="281">
        <v>100</v>
      </c>
      <c r="AC50" s="174">
        <f t="shared" si="4"/>
        <v>0</v>
      </c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175">
        <f t="shared" si="5"/>
        <v>0</v>
      </c>
      <c r="AT50" s="174">
        <f t="shared" si="6"/>
        <v>0</v>
      </c>
      <c r="AU50" s="174">
        <f t="shared" si="7"/>
        <v>2300</v>
      </c>
      <c r="AV50" s="99"/>
      <c r="AW50" s="106"/>
      <c r="AX50" s="106"/>
      <c r="AY50" s="106"/>
      <c r="AZ50" s="106"/>
      <c r="BA50" s="174">
        <f t="shared" si="8"/>
        <v>2300</v>
      </c>
      <c r="BB50" s="178"/>
      <c r="BC50" s="278"/>
      <c r="BD50" s="163" t="str">
        <f t="shared" si="9"/>
        <v>正确</v>
      </c>
    </row>
    <row r="51" s="6" customFormat="1" ht="62" customHeight="1" spans="1:56">
      <c r="A51" s="59">
        <f t="shared" si="1"/>
        <v>47</v>
      </c>
      <c r="B51" s="273" t="s">
        <v>507</v>
      </c>
      <c r="C51" s="266" t="s">
        <v>139</v>
      </c>
      <c r="D51" s="267">
        <v>45593</v>
      </c>
      <c r="E51" s="266" t="s">
        <v>74</v>
      </c>
      <c r="F51" s="125">
        <f t="shared" si="2"/>
        <v>30</v>
      </c>
      <c r="G51" s="57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64">
        <f t="shared" si="3"/>
        <v>0</v>
      </c>
      <c r="T51" s="286" t="s">
        <v>508</v>
      </c>
      <c r="U51" s="282">
        <v>2300</v>
      </c>
      <c r="V51" s="280">
        <v>1200</v>
      </c>
      <c r="W51" s="281">
        <v>300</v>
      </c>
      <c r="X51" s="281">
        <v>200</v>
      </c>
      <c r="Y51" s="281">
        <v>200</v>
      </c>
      <c r="Z51" s="281">
        <v>200</v>
      </c>
      <c r="AA51" s="281">
        <v>100</v>
      </c>
      <c r="AB51" s="281">
        <v>100</v>
      </c>
      <c r="AC51" s="174">
        <f t="shared" si="4"/>
        <v>0</v>
      </c>
      <c r="AD51" s="93"/>
      <c r="AE51" s="93"/>
      <c r="AF51" s="93"/>
      <c r="AG51" s="93"/>
      <c r="AH51" s="93"/>
      <c r="AI51" s="93">
        <v>1400</v>
      </c>
      <c r="AJ51" s="93"/>
      <c r="AK51" s="93"/>
      <c r="AL51" s="93"/>
      <c r="AM51" s="93"/>
      <c r="AN51" s="93"/>
      <c r="AO51" s="93"/>
      <c r="AP51" s="93"/>
      <c r="AQ51" s="93"/>
      <c r="AR51" s="93"/>
      <c r="AS51" s="175">
        <f t="shared" si="5"/>
        <v>0</v>
      </c>
      <c r="AT51" s="174">
        <f t="shared" si="6"/>
        <v>0</v>
      </c>
      <c r="AU51" s="174">
        <f t="shared" si="7"/>
        <v>3700</v>
      </c>
      <c r="AV51" s="99"/>
      <c r="AW51" s="106"/>
      <c r="AX51" s="106"/>
      <c r="AY51" s="106"/>
      <c r="AZ51" s="106"/>
      <c r="BA51" s="174">
        <f t="shared" si="8"/>
        <v>3700</v>
      </c>
      <c r="BB51" s="178"/>
      <c r="BC51" s="283" t="s">
        <v>508</v>
      </c>
      <c r="BD51" s="163" t="str">
        <f t="shared" si="9"/>
        <v>正确</v>
      </c>
    </row>
    <row r="52" s="6" customFormat="1" ht="33" customHeight="1" spans="1:56">
      <c r="A52" s="59">
        <f t="shared" si="1"/>
        <v>48</v>
      </c>
      <c r="B52" s="273" t="s">
        <v>509</v>
      </c>
      <c r="C52" s="266" t="s">
        <v>510</v>
      </c>
      <c r="D52" s="269">
        <v>45597</v>
      </c>
      <c r="E52" s="266" t="s">
        <v>74</v>
      </c>
      <c r="F52" s="125">
        <f t="shared" si="2"/>
        <v>30</v>
      </c>
      <c r="G52" s="57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64">
        <f t="shared" si="3"/>
        <v>0</v>
      </c>
      <c r="T52" s="278"/>
      <c r="U52" s="282">
        <v>2500</v>
      </c>
      <c r="V52" s="280">
        <v>1200</v>
      </c>
      <c r="W52" s="281">
        <v>300</v>
      </c>
      <c r="X52" s="281">
        <v>300</v>
      </c>
      <c r="Y52" s="281">
        <v>300</v>
      </c>
      <c r="Z52" s="281">
        <v>200</v>
      </c>
      <c r="AA52" s="281">
        <v>100</v>
      </c>
      <c r="AB52" s="281">
        <v>100</v>
      </c>
      <c r="AC52" s="174">
        <f t="shared" si="4"/>
        <v>0</v>
      </c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175">
        <f t="shared" si="5"/>
        <v>0</v>
      </c>
      <c r="AT52" s="174">
        <f t="shared" si="6"/>
        <v>0</v>
      </c>
      <c r="AU52" s="174">
        <f t="shared" si="7"/>
        <v>2500</v>
      </c>
      <c r="AV52" s="99"/>
      <c r="AW52" s="106"/>
      <c r="AX52" s="106"/>
      <c r="AY52" s="106"/>
      <c r="AZ52" s="106"/>
      <c r="BA52" s="174">
        <f t="shared" si="8"/>
        <v>2500</v>
      </c>
      <c r="BB52" s="178"/>
      <c r="BC52" s="278"/>
      <c r="BD52" s="163" t="str">
        <f t="shared" si="9"/>
        <v>正确</v>
      </c>
    </row>
    <row r="53" s="6" customFormat="1" ht="33" customHeight="1" spans="1:56">
      <c r="A53" s="59">
        <f t="shared" si="1"/>
        <v>49</v>
      </c>
      <c r="B53" s="273" t="s">
        <v>511</v>
      </c>
      <c r="C53" s="266" t="s">
        <v>510</v>
      </c>
      <c r="D53" s="269">
        <v>45593</v>
      </c>
      <c r="E53" s="266" t="s">
        <v>74</v>
      </c>
      <c r="F53" s="125">
        <f t="shared" si="2"/>
        <v>30</v>
      </c>
      <c r="G53" s="57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64">
        <f t="shared" si="3"/>
        <v>0</v>
      </c>
      <c r="T53" s="278"/>
      <c r="U53" s="282">
        <v>2500</v>
      </c>
      <c r="V53" s="280">
        <v>1200</v>
      </c>
      <c r="W53" s="281">
        <v>300</v>
      </c>
      <c r="X53" s="281">
        <v>300</v>
      </c>
      <c r="Y53" s="281">
        <v>300</v>
      </c>
      <c r="Z53" s="281">
        <v>200</v>
      </c>
      <c r="AA53" s="281">
        <v>100</v>
      </c>
      <c r="AB53" s="281">
        <v>100</v>
      </c>
      <c r="AC53" s="174">
        <f t="shared" si="4"/>
        <v>0</v>
      </c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175">
        <f t="shared" si="5"/>
        <v>0</v>
      </c>
      <c r="AT53" s="174">
        <f t="shared" si="6"/>
        <v>0</v>
      </c>
      <c r="AU53" s="174">
        <f t="shared" si="7"/>
        <v>2500</v>
      </c>
      <c r="AV53" s="99"/>
      <c r="AW53" s="106"/>
      <c r="AX53" s="106"/>
      <c r="AY53" s="106"/>
      <c r="AZ53" s="106"/>
      <c r="BA53" s="174">
        <f t="shared" si="8"/>
        <v>2500</v>
      </c>
      <c r="BB53" s="178"/>
      <c r="BC53" s="278"/>
      <c r="BD53" s="163" t="str">
        <f t="shared" si="9"/>
        <v>正确</v>
      </c>
    </row>
    <row r="54" s="6" customFormat="1" ht="33" customHeight="1" spans="1:56">
      <c r="A54" s="59">
        <f t="shared" si="1"/>
        <v>50</v>
      </c>
      <c r="B54" s="273" t="s">
        <v>318</v>
      </c>
      <c r="C54" s="266" t="s">
        <v>139</v>
      </c>
      <c r="D54" s="269">
        <v>45612</v>
      </c>
      <c r="E54" s="266" t="s">
        <v>74</v>
      </c>
      <c r="F54" s="125">
        <f t="shared" si="2"/>
        <v>30</v>
      </c>
      <c r="G54" s="57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64">
        <f t="shared" si="3"/>
        <v>0</v>
      </c>
      <c r="T54" s="278"/>
      <c r="U54" s="282">
        <v>2300</v>
      </c>
      <c r="V54" s="280">
        <v>1200</v>
      </c>
      <c r="W54" s="281">
        <v>300</v>
      </c>
      <c r="X54" s="281">
        <v>200</v>
      </c>
      <c r="Y54" s="281">
        <v>200</v>
      </c>
      <c r="Z54" s="281">
        <v>200</v>
      </c>
      <c r="AA54" s="281">
        <v>100</v>
      </c>
      <c r="AB54" s="281">
        <v>100</v>
      </c>
      <c r="AC54" s="174">
        <f t="shared" si="4"/>
        <v>0</v>
      </c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175">
        <f t="shared" si="5"/>
        <v>0</v>
      </c>
      <c r="AT54" s="174">
        <f t="shared" si="6"/>
        <v>0</v>
      </c>
      <c r="AU54" s="174">
        <f t="shared" si="7"/>
        <v>2300</v>
      </c>
      <c r="AV54" s="99"/>
      <c r="AW54" s="106"/>
      <c r="AX54" s="106"/>
      <c r="AY54" s="106"/>
      <c r="AZ54" s="106"/>
      <c r="BA54" s="174">
        <f t="shared" si="8"/>
        <v>2300</v>
      </c>
      <c r="BB54" s="178"/>
      <c r="BC54" s="278"/>
      <c r="BD54" s="163" t="str">
        <f t="shared" si="9"/>
        <v>正确</v>
      </c>
    </row>
    <row r="55" s="6" customFormat="1" ht="33" customHeight="1" spans="1:56">
      <c r="A55" s="59">
        <f t="shared" si="1"/>
        <v>51</v>
      </c>
      <c r="B55" s="273" t="s">
        <v>512</v>
      </c>
      <c r="C55" s="266" t="s">
        <v>297</v>
      </c>
      <c r="D55" s="269">
        <v>45597</v>
      </c>
      <c r="E55" s="266" t="s">
        <v>74</v>
      </c>
      <c r="F55" s="125">
        <f t="shared" si="2"/>
        <v>30</v>
      </c>
      <c r="G55" s="57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3"/>
        <v>0</v>
      </c>
      <c r="T55" s="278"/>
      <c r="U55" s="282">
        <v>1700</v>
      </c>
      <c r="V55" s="280">
        <v>1000</v>
      </c>
      <c r="W55" s="281">
        <v>200</v>
      </c>
      <c r="X55" s="281">
        <v>100</v>
      </c>
      <c r="Y55" s="281">
        <v>100</v>
      </c>
      <c r="Z55" s="281">
        <v>100</v>
      </c>
      <c r="AA55" s="281">
        <v>100</v>
      </c>
      <c r="AB55" s="281">
        <v>100</v>
      </c>
      <c r="AC55" s="174">
        <f t="shared" si="4"/>
        <v>0</v>
      </c>
      <c r="AD55" s="93"/>
      <c r="AE55" s="93"/>
      <c r="AF55" s="93"/>
      <c r="AG55" s="93"/>
      <c r="AH55" s="93"/>
      <c r="AI55" s="93">
        <v>200</v>
      </c>
      <c r="AJ55" s="93"/>
      <c r="AK55" s="93"/>
      <c r="AL55" s="93"/>
      <c r="AM55" s="93"/>
      <c r="AN55" s="93"/>
      <c r="AO55" s="93"/>
      <c r="AP55" s="93"/>
      <c r="AQ55" s="93"/>
      <c r="AR55" s="93"/>
      <c r="AS55" s="175">
        <f t="shared" si="5"/>
        <v>0</v>
      </c>
      <c r="AT55" s="174">
        <f t="shared" si="6"/>
        <v>0</v>
      </c>
      <c r="AU55" s="174">
        <f t="shared" si="7"/>
        <v>1900</v>
      </c>
      <c r="AV55" s="99"/>
      <c r="AW55" s="106"/>
      <c r="AX55" s="106"/>
      <c r="AY55" s="106"/>
      <c r="AZ55" s="106"/>
      <c r="BA55" s="174">
        <f t="shared" si="8"/>
        <v>1900</v>
      </c>
      <c r="BB55" s="178"/>
      <c r="BC55" s="278" t="s">
        <v>513</v>
      </c>
      <c r="BD55" s="163" t="str">
        <f t="shared" si="9"/>
        <v>正确</v>
      </c>
    </row>
    <row r="56" s="6" customFormat="1" ht="33" customHeight="1" spans="1:56">
      <c r="A56" s="59">
        <f t="shared" si="1"/>
        <v>52</v>
      </c>
      <c r="B56" s="273" t="s">
        <v>514</v>
      </c>
      <c r="C56" s="266" t="s">
        <v>297</v>
      </c>
      <c r="D56" s="269">
        <v>45593</v>
      </c>
      <c r="E56" s="266" t="s">
        <v>74</v>
      </c>
      <c r="F56" s="125">
        <f t="shared" si="2"/>
        <v>30</v>
      </c>
      <c r="G56" s="57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3"/>
        <v>0</v>
      </c>
      <c r="T56" s="278"/>
      <c r="U56" s="282">
        <v>1700</v>
      </c>
      <c r="V56" s="280">
        <v>1000</v>
      </c>
      <c r="W56" s="281">
        <v>200</v>
      </c>
      <c r="X56" s="281">
        <v>100</v>
      </c>
      <c r="Y56" s="281">
        <v>100</v>
      </c>
      <c r="Z56" s="281">
        <v>100</v>
      </c>
      <c r="AA56" s="281">
        <v>100</v>
      </c>
      <c r="AB56" s="281">
        <v>100</v>
      </c>
      <c r="AC56" s="174">
        <f t="shared" si="4"/>
        <v>0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175">
        <f t="shared" si="5"/>
        <v>0</v>
      </c>
      <c r="AT56" s="174">
        <f t="shared" si="6"/>
        <v>0</v>
      </c>
      <c r="AU56" s="174">
        <f t="shared" si="7"/>
        <v>1700</v>
      </c>
      <c r="AV56" s="99"/>
      <c r="AW56" s="106"/>
      <c r="AX56" s="106"/>
      <c r="AY56" s="106"/>
      <c r="AZ56" s="106"/>
      <c r="BA56" s="174">
        <f t="shared" si="8"/>
        <v>1700</v>
      </c>
      <c r="BB56" s="178"/>
      <c r="BC56" s="278"/>
      <c r="BD56" s="163" t="str">
        <f t="shared" si="9"/>
        <v>正确</v>
      </c>
    </row>
    <row r="57" s="6" customFormat="1" ht="33" customHeight="1" spans="1:56">
      <c r="A57" s="59">
        <f t="shared" si="1"/>
        <v>53</v>
      </c>
      <c r="B57" s="273" t="s">
        <v>515</v>
      </c>
      <c r="C57" s="266" t="s">
        <v>297</v>
      </c>
      <c r="D57" s="269">
        <v>45597</v>
      </c>
      <c r="E57" s="266" t="s">
        <v>74</v>
      </c>
      <c r="F57" s="125">
        <f t="shared" si="2"/>
        <v>30</v>
      </c>
      <c r="G57" s="57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3"/>
        <v>0</v>
      </c>
      <c r="T57" s="278"/>
      <c r="U57" s="282">
        <v>1700</v>
      </c>
      <c r="V57" s="280">
        <v>1000</v>
      </c>
      <c r="W57" s="281">
        <v>200</v>
      </c>
      <c r="X57" s="281">
        <v>100</v>
      </c>
      <c r="Y57" s="281">
        <v>100</v>
      </c>
      <c r="Z57" s="281">
        <v>100</v>
      </c>
      <c r="AA57" s="281">
        <v>100</v>
      </c>
      <c r="AB57" s="281">
        <v>100</v>
      </c>
      <c r="AC57" s="174">
        <f t="shared" si="4"/>
        <v>0</v>
      </c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175">
        <f t="shared" si="5"/>
        <v>0</v>
      </c>
      <c r="AT57" s="174">
        <f t="shared" si="6"/>
        <v>0</v>
      </c>
      <c r="AU57" s="174">
        <f t="shared" si="7"/>
        <v>1700</v>
      </c>
      <c r="AV57" s="99"/>
      <c r="AW57" s="106"/>
      <c r="AX57" s="106"/>
      <c r="AY57" s="106"/>
      <c r="AZ57" s="106"/>
      <c r="BA57" s="174">
        <f t="shared" si="8"/>
        <v>1700</v>
      </c>
      <c r="BB57" s="178"/>
      <c r="BC57" s="278"/>
      <c r="BD57" s="163" t="str">
        <f t="shared" si="9"/>
        <v>正确</v>
      </c>
    </row>
    <row r="58" s="6" customFormat="1" ht="33" customHeight="1" spans="1:56">
      <c r="A58" s="59">
        <f t="shared" si="1"/>
        <v>54</v>
      </c>
      <c r="B58" s="273" t="s">
        <v>516</v>
      </c>
      <c r="C58" s="266" t="s">
        <v>297</v>
      </c>
      <c r="D58" s="269">
        <v>45593</v>
      </c>
      <c r="E58" s="266" t="s">
        <v>74</v>
      </c>
      <c r="F58" s="125">
        <f t="shared" si="2"/>
        <v>30</v>
      </c>
      <c r="G58" s="57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3"/>
        <v>0</v>
      </c>
      <c r="T58" s="278"/>
      <c r="U58" s="282">
        <v>1700</v>
      </c>
      <c r="V58" s="280">
        <v>1000</v>
      </c>
      <c r="W58" s="281">
        <v>200</v>
      </c>
      <c r="X58" s="281">
        <v>100</v>
      </c>
      <c r="Y58" s="281">
        <v>100</v>
      </c>
      <c r="Z58" s="281">
        <v>100</v>
      </c>
      <c r="AA58" s="281">
        <v>100</v>
      </c>
      <c r="AB58" s="281">
        <v>100</v>
      </c>
      <c r="AC58" s="174">
        <f t="shared" si="4"/>
        <v>0</v>
      </c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175">
        <f t="shared" si="5"/>
        <v>0</v>
      </c>
      <c r="AT58" s="174">
        <f t="shared" si="6"/>
        <v>0</v>
      </c>
      <c r="AU58" s="174">
        <f t="shared" si="7"/>
        <v>1700</v>
      </c>
      <c r="AV58" s="99"/>
      <c r="AW58" s="106"/>
      <c r="AX58" s="106"/>
      <c r="AY58" s="106"/>
      <c r="AZ58" s="106"/>
      <c r="BA58" s="174">
        <f t="shared" si="8"/>
        <v>1700</v>
      </c>
      <c r="BB58" s="178"/>
      <c r="BC58" s="278"/>
      <c r="BD58" s="163" t="str">
        <f t="shared" si="9"/>
        <v>正确</v>
      </c>
    </row>
    <row r="59" s="6" customFormat="1" ht="33" customHeight="1" spans="1:56">
      <c r="A59" s="59">
        <f t="shared" si="1"/>
        <v>55</v>
      </c>
      <c r="B59" s="273" t="s">
        <v>517</v>
      </c>
      <c r="C59" s="266" t="s">
        <v>297</v>
      </c>
      <c r="D59" s="269">
        <v>45593</v>
      </c>
      <c r="E59" s="266" t="s">
        <v>74</v>
      </c>
      <c r="F59" s="125">
        <f t="shared" si="2"/>
        <v>30</v>
      </c>
      <c r="G59" s="57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3"/>
        <v>0</v>
      </c>
      <c r="T59" s="278"/>
      <c r="U59" s="282">
        <v>1700</v>
      </c>
      <c r="V59" s="280">
        <v>1000</v>
      </c>
      <c r="W59" s="281">
        <v>200</v>
      </c>
      <c r="X59" s="281">
        <v>100</v>
      </c>
      <c r="Y59" s="281">
        <v>100</v>
      </c>
      <c r="Z59" s="281">
        <v>100</v>
      </c>
      <c r="AA59" s="281">
        <v>100</v>
      </c>
      <c r="AB59" s="281">
        <v>100</v>
      </c>
      <c r="AC59" s="174">
        <f t="shared" si="4"/>
        <v>0</v>
      </c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175">
        <f t="shared" si="5"/>
        <v>0</v>
      </c>
      <c r="AT59" s="174">
        <f t="shared" si="6"/>
        <v>0</v>
      </c>
      <c r="AU59" s="174">
        <f t="shared" si="7"/>
        <v>1700</v>
      </c>
      <c r="AV59" s="99"/>
      <c r="AW59" s="106"/>
      <c r="AX59" s="106"/>
      <c r="AY59" s="106"/>
      <c r="AZ59" s="106"/>
      <c r="BA59" s="174">
        <f t="shared" si="8"/>
        <v>1700</v>
      </c>
      <c r="BB59" s="178"/>
      <c r="BC59" s="278"/>
      <c r="BD59" s="163" t="str">
        <f t="shared" si="9"/>
        <v>正确</v>
      </c>
    </row>
    <row r="60" s="6" customFormat="1" ht="33" customHeight="1" spans="1:56">
      <c r="A60" s="59">
        <f t="shared" si="1"/>
        <v>56</v>
      </c>
      <c r="B60" s="273" t="s">
        <v>518</v>
      </c>
      <c r="C60" s="266" t="s">
        <v>297</v>
      </c>
      <c r="D60" s="269">
        <v>45594</v>
      </c>
      <c r="E60" s="266" t="s">
        <v>74</v>
      </c>
      <c r="F60" s="125">
        <f t="shared" si="2"/>
        <v>30</v>
      </c>
      <c r="G60" s="57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3"/>
        <v>0</v>
      </c>
      <c r="T60" s="278"/>
      <c r="U60" s="282">
        <v>1700</v>
      </c>
      <c r="V60" s="280">
        <v>1000</v>
      </c>
      <c r="W60" s="281">
        <v>200</v>
      </c>
      <c r="X60" s="281">
        <v>100</v>
      </c>
      <c r="Y60" s="281">
        <v>100</v>
      </c>
      <c r="Z60" s="281">
        <v>100</v>
      </c>
      <c r="AA60" s="281">
        <v>100</v>
      </c>
      <c r="AB60" s="281">
        <v>100</v>
      </c>
      <c r="AC60" s="174">
        <f t="shared" si="4"/>
        <v>0</v>
      </c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175">
        <f t="shared" si="5"/>
        <v>0</v>
      </c>
      <c r="AT60" s="174">
        <f t="shared" si="6"/>
        <v>0</v>
      </c>
      <c r="AU60" s="174">
        <f t="shared" si="7"/>
        <v>1700</v>
      </c>
      <c r="AV60" s="99"/>
      <c r="AW60" s="106"/>
      <c r="AX60" s="106"/>
      <c r="AY60" s="106"/>
      <c r="AZ60" s="106"/>
      <c r="BA60" s="174">
        <f t="shared" si="8"/>
        <v>1700</v>
      </c>
      <c r="BB60" s="178"/>
      <c r="BC60" s="278"/>
      <c r="BD60" s="163" t="str">
        <f t="shared" si="9"/>
        <v>正确</v>
      </c>
    </row>
    <row r="61" s="6" customFormat="1" ht="33" customHeight="1" spans="1:56">
      <c r="A61" s="59">
        <f t="shared" si="1"/>
        <v>57</v>
      </c>
      <c r="B61" s="273" t="s">
        <v>519</v>
      </c>
      <c r="C61" s="266" t="s">
        <v>297</v>
      </c>
      <c r="D61" s="269">
        <v>45593</v>
      </c>
      <c r="E61" s="266" t="s">
        <v>74</v>
      </c>
      <c r="F61" s="125">
        <f t="shared" si="2"/>
        <v>30</v>
      </c>
      <c r="G61" s="57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3"/>
        <v>0</v>
      </c>
      <c r="T61" s="278"/>
      <c r="U61" s="282">
        <v>1700</v>
      </c>
      <c r="V61" s="280">
        <v>1000</v>
      </c>
      <c r="W61" s="281">
        <v>200</v>
      </c>
      <c r="X61" s="281">
        <v>100</v>
      </c>
      <c r="Y61" s="281">
        <v>100</v>
      </c>
      <c r="Z61" s="281">
        <v>100</v>
      </c>
      <c r="AA61" s="281">
        <v>100</v>
      </c>
      <c r="AB61" s="281">
        <v>100</v>
      </c>
      <c r="AC61" s="174">
        <f t="shared" si="4"/>
        <v>0</v>
      </c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175">
        <f t="shared" si="5"/>
        <v>0</v>
      </c>
      <c r="AT61" s="174">
        <f t="shared" si="6"/>
        <v>0</v>
      </c>
      <c r="AU61" s="174">
        <f t="shared" si="7"/>
        <v>1700</v>
      </c>
      <c r="AV61" s="99"/>
      <c r="AW61" s="106"/>
      <c r="AX61" s="106"/>
      <c r="AY61" s="106"/>
      <c r="AZ61" s="106"/>
      <c r="BA61" s="174">
        <f t="shared" si="8"/>
        <v>1700</v>
      </c>
      <c r="BB61" s="178"/>
      <c r="BC61" s="278"/>
      <c r="BD61" s="163" t="str">
        <f t="shared" si="9"/>
        <v>正确</v>
      </c>
    </row>
    <row r="62" s="6" customFormat="1" ht="33" customHeight="1" spans="1:56">
      <c r="A62" s="59">
        <f t="shared" si="1"/>
        <v>58</v>
      </c>
      <c r="B62" s="273" t="s">
        <v>520</v>
      </c>
      <c r="C62" s="266" t="s">
        <v>480</v>
      </c>
      <c r="D62" s="269">
        <v>45597</v>
      </c>
      <c r="E62" s="266" t="s">
        <v>74</v>
      </c>
      <c r="F62" s="125">
        <f t="shared" si="2"/>
        <v>30</v>
      </c>
      <c r="G62" s="57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64">
        <f t="shared" si="3"/>
        <v>0</v>
      </c>
      <c r="T62" s="278"/>
      <c r="U62" s="282">
        <v>2000</v>
      </c>
      <c r="V62" s="280">
        <v>1100</v>
      </c>
      <c r="W62" s="281">
        <v>200</v>
      </c>
      <c r="X62" s="281">
        <v>200</v>
      </c>
      <c r="Y62" s="281">
        <v>100</v>
      </c>
      <c r="Z62" s="281">
        <v>200</v>
      </c>
      <c r="AA62" s="281">
        <v>100</v>
      </c>
      <c r="AB62" s="281">
        <v>100</v>
      </c>
      <c r="AC62" s="174">
        <f t="shared" si="4"/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175">
        <f t="shared" si="5"/>
        <v>0</v>
      </c>
      <c r="AT62" s="174">
        <f t="shared" si="6"/>
        <v>0</v>
      </c>
      <c r="AU62" s="174">
        <f t="shared" si="7"/>
        <v>2000</v>
      </c>
      <c r="AV62" s="99"/>
      <c r="AW62" s="106"/>
      <c r="AX62" s="106"/>
      <c r="AY62" s="106"/>
      <c r="AZ62" s="106"/>
      <c r="BA62" s="174">
        <f t="shared" si="8"/>
        <v>2000</v>
      </c>
      <c r="BB62" s="178"/>
      <c r="BC62" s="278"/>
      <c r="BD62" s="163" t="str">
        <f t="shared" si="9"/>
        <v>正确</v>
      </c>
    </row>
    <row r="63" s="6" customFormat="1" ht="57" customHeight="1" spans="1:56">
      <c r="A63" s="59">
        <f t="shared" si="1"/>
        <v>59</v>
      </c>
      <c r="B63" s="273" t="s">
        <v>521</v>
      </c>
      <c r="C63" s="266" t="s">
        <v>301</v>
      </c>
      <c r="D63" s="267">
        <v>45596</v>
      </c>
      <c r="E63" s="266" t="s">
        <v>74</v>
      </c>
      <c r="F63" s="125">
        <f t="shared" si="2"/>
        <v>30</v>
      </c>
      <c r="G63" s="57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3"/>
        <v>0</v>
      </c>
      <c r="T63" s="287" t="s">
        <v>522</v>
      </c>
      <c r="U63" s="282">
        <v>2100</v>
      </c>
      <c r="V63" s="280">
        <v>1200</v>
      </c>
      <c r="W63" s="281">
        <v>200</v>
      </c>
      <c r="X63" s="281">
        <v>200</v>
      </c>
      <c r="Y63" s="281">
        <v>100</v>
      </c>
      <c r="Z63" s="281">
        <v>200</v>
      </c>
      <c r="AA63" s="281">
        <v>100</v>
      </c>
      <c r="AB63" s="281">
        <v>100</v>
      </c>
      <c r="AC63" s="174">
        <f t="shared" si="4"/>
        <v>0</v>
      </c>
      <c r="AD63" s="93"/>
      <c r="AE63" s="93"/>
      <c r="AF63" s="93"/>
      <c r="AG63" s="93"/>
      <c r="AH63" s="93"/>
      <c r="AI63" s="93">
        <v>400</v>
      </c>
      <c r="AJ63" s="93"/>
      <c r="AK63" s="93"/>
      <c r="AL63" s="93"/>
      <c r="AM63" s="93"/>
      <c r="AN63" s="93"/>
      <c r="AO63" s="93"/>
      <c r="AP63" s="93"/>
      <c r="AQ63" s="93"/>
      <c r="AR63" s="93"/>
      <c r="AS63" s="175">
        <f t="shared" si="5"/>
        <v>0</v>
      </c>
      <c r="AT63" s="174">
        <f t="shared" si="6"/>
        <v>0</v>
      </c>
      <c r="AU63" s="174">
        <f t="shared" si="7"/>
        <v>2500</v>
      </c>
      <c r="AV63" s="99"/>
      <c r="AW63" s="106"/>
      <c r="AX63" s="106"/>
      <c r="AY63" s="106"/>
      <c r="AZ63" s="106"/>
      <c r="BA63" s="174">
        <f t="shared" si="8"/>
        <v>2500</v>
      </c>
      <c r="BB63" s="178"/>
      <c r="BC63" s="278" t="s">
        <v>522</v>
      </c>
      <c r="BD63" s="163" t="str">
        <f t="shared" si="9"/>
        <v>正确</v>
      </c>
    </row>
    <row r="64" s="6" customFormat="1" ht="60" customHeight="1" spans="1:56">
      <c r="A64" s="59">
        <f t="shared" si="1"/>
        <v>60</v>
      </c>
      <c r="B64" s="273" t="s">
        <v>523</v>
      </c>
      <c r="C64" s="266" t="s">
        <v>297</v>
      </c>
      <c r="D64" s="267">
        <v>45597</v>
      </c>
      <c r="E64" s="266" t="s">
        <v>74</v>
      </c>
      <c r="F64" s="125">
        <f t="shared" si="2"/>
        <v>30</v>
      </c>
      <c r="G64" s="57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64">
        <f t="shared" si="3"/>
        <v>0</v>
      </c>
      <c r="T64" s="287" t="s">
        <v>524</v>
      </c>
      <c r="U64" s="282">
        <v>2100</v>
      </c>
      <c r="V64" s="280">
        <v>1200</v>
      </c>
      <c r="W64" s="281">
        <v>200</v>
      </c>
      <c r="X64" s="281">
        <v>200</v>
      </c>
      <c r="Y64" s="281">
        <v>100</v>
      </c>
      <c r="Z64" s="281">
        <v>200</v>
      </c>
      <c r="AA64" s="281">
        <v>100</v>
      </c>
      <c r="AB64" s="281">
        <v>100</v>
      </c>
      <c r="AC64" s="174">
        <f t="shared" si="4"/>
        <v>0</v>
      </c>
      <c r="AD64" s="93"/>
      <c r="AE64" s="93"/>
      <c r="AF64" s="93"/>
      <c r="AG64" s="93"/>
      <c r="AH64" s="93"/>
      <c r="AI64" s="93">
        <v>400</v>
      </c>
      <c r="AJ64" s="93"/>
      <c r="AK64" s="93"/>
      <c r="AL64" s="93"/>
      <c r="AM64" s="93"/>
      <c r="AN64" s="93"/>
      <c r="AO64" s="93"/>
      <c r="AP64" s="93"/>
      <c r="AQ64" s="93"/>
      <c r="AR64" s="93"/>
      <c r="AS64" s="175">
        <f t="shared" si="5"/>
        <v>0</v>
      </c>
      <c r="AT64" s="174">
        <f t="shared" si="6"/>
        <v>0</v>
      </c>
      <c r="AU64" s="174">
        <f t="shared" si="7"/>
        <v>2500</v>
      </c>
      <c r="AV64" s="99"/>
      <c r="AW64" s="106"/>
      <c r="AX64" s="106"/>
      <c r="AY64" s="106"/>
      <c r="AZ64" s="106"/>
      <c r="BA64" s="174">
        <f t="shared" si="8"/>
        <v>2500</v>
      </c>
      <c r="BB64" s="178"/>
      <c r="BC64" s="278" t="s">
        <v>524</v>
      </c>
      <c r="BD64" s="163" t="str">
        <f t="shared" si="9"/>
        <v>正确</v>
      </c>
    </row>
    <row r="65" s="6" customFormat="1" ht="74" customHeight="1" spans="1:56">
      <c r="A65" s="59">
        <f t="shared" si="1"/>
        <v>61</v>
      </c>
      <c r="B65" s="273" t="s">
        <v>525</v>
      </c>
      <c r="C65" s="266" t="s">
        <v>297</v>
      </c>
      <c r="D65" s="267">
        <v>45596</v>
      </c>
      <c r="E65" s="266" t="s">
        <v>74</v>
      </c>
      <c r="F65" s="125">
        <f t="shared" si="2"/>
        <v>30</v>
      </c>
      <c r="G65" s="57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3"/>
        <v>0</v>
      </c>
      <c r="T65" s="287" t="s">
        <v>522</v>
      </c>
      <c r="U65" s="282">
        <v>2100</v>
      </c>
      <c r="V65" s="280">
        <v>1200</v>
      </c>
      <c r="W65" s="281">
        <v>200</v>
      </c>
      <c r="X65" s="281">
        <v>200</v>
      </c>
      <c r="Y65" s="281">
        <v>100</v>
      </c>
      <c r="Z65" s="281">
        <v>200</v>
      </c>
      <c r="AA65" s="281">
        <v>100</v>
      </c>
      <c r="AB65" s="281">
        <v>100</v>
      </c>
      <c r="AC65" s="174">
        <f t="shared" si="4"/>
        <v>0</v>
      </c>
      <c r="AD65" s="93"/>
      <c r="AE65" s="93"/>
      <c r="AF65" s="93"/>
      <c r="AG65" s="93"/>
      <c r="AH65" s="93"/>
      <c r="AI65" s="93">
        <v>400</v>
      </c>
      <c r="AJ65" s="93"/>
      <c r="AK65" s="93"/>
      <c r="AL65" s="93"/>
      <c r="AM65" s="93"/>
      <c r="AN65" s="93"/>
      <c r="AO65" s="93"/>
      <c r="AP65" s="93"/>
      <c r="AQ65" s="93"/>
      <c r="AR65" s="93"/>
      <c r="AS65" s="175">
        <f t="shared" si="5"/>
        <v>0</v>
      </c>
      <c r="AT65" s="174">
        <f t="shared" si="6"/>
        <v>0</v>
      </c>
      <c r="AU65" s="174">
        <f t="shared" si="7"/>
        <v>2500</v>
      </c>
      <c r="AV65" s="99"/>
      <c r="AW65" s="106"/>
      <c r="AX65" s="106"/>
      <c r="AY65" s="106"/>
      <c r="AZ65" s="106"/>
      <c r="BA65" s="174">
        <f t="shared" si="8"/>
        <v>2500</v>
      </c>
      <c r="BB65" s="178"/>
      <c r="BC65" s="278" t="s">
        <v>522</v>
      </c>
      <c r="BD65" s="163" t="str">
        <f t="shared" si="9"/>
        <v>正确</v>
      </c>
    </row>
    <row r="66" s="6" customFormat="1" ht="33" customHeight="1" spans="1:56">
      <c r="A66" s="59">
        <f t="shared" si="1"/>
        <v>62</v>
      </c>
      <c r="B66" s="273" t="s">
        <v>526</v>
      </c>
      <c r="C66" s="266" t="s">
        <v>480</v>
      </c>
      <c r="D66" s="267">
        <v>45597</v>
      </c>
      <c r="E66" s="266" t="s">
        <v>74</v>
      </c>
      <c r="F66" s="125">
        <f t="shared" si="2"/>
        <v>30</v>
      </c>
      <c r="G66" s="57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3"/>
        <v>0</v>
      </c>
      <c r="T66" s="278"/>
      <c r="U66" s="282">
        <v>2300</v>
      </c>
      <c r="V66" s="280">
        <v>1200</v>
      </c>
      <c r="W66" s="281">
        <v>300</v>
      </c>
      <c r="X66" s="281">
        <v>200</v>
      </c>
      <c r="Y66" s="281">
        <v>200</v>
      </c>
      <c r="Z66" s="281">
        <v>200</v>
      </c>
      <c r="AA66" s="281">
        <v>100</v>
      </c>
      <c r="AB66" s="281">
        <v>100</v>
      </c>
      <c r="AC66" s="174">
        <f t="shared" si="4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175">
        <f t="shared" si="5"/>
        <v>0</v>
      </c>
      <c r="AT66" s="174">
        <f t="shared" si="6"/>
        <v>0</v>
      </c>
      <c r="AU66" s="174">
        <f t="shared" si="7"/>
        <v>2300</v>
      </c>
      <c r="AV66" s="99"/>
      <c r="AW66" s="106"/>
      <c r="AX66" s="106"/>
      <c r="AY66" s="106"/>
      <c r="AZ66" s="106"/>
      <c r="BA66" s="174">
        <f t="shared" si="8"/>
        <v>2300</v>
      </c>
      <c r="BB66" s="178"/>
      <c r="BC66" s="278"/>
      <c r="BD66" s="163" t="str">
        <f t="shared" si="9"/>
        <v>正确</v>
      </c>
    </row>
    <row r="67" s="6" customFormat="1" ht="33" customHeight="1" spans="1:56">
      <c r="A67" s="59">
        <f t="shared" si="1"/>
        <v>63</v>
      </c>
      <c r="B67" s="273" t="s">
        <v>527</v>
      </c>
      <c r="C67" s="266" t="s">
        <v>297</v>
      </c>
      <c r="D67" s="267">
        <v>45596</v>
      </c>
      <c r="E67" s="266" t="s">
        <v>74</v>
      </c>
      <c r="F67" s="125">
        <f t="shared" si="2"/>
        <v>30</v>
      </c>
      <c r="G67" s="57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si="3"/>
        <v>0</v>
      </c>
      <c r="T67" s="278"/>
      <c r="U67" s="282">
        <v>1700</v>
      </c>
      <c r="V67" s="280">
        <v>1000</v>
      </c>
      <c r="W67" s="281">
        <v>200</v>
      </c>
      <c r="X67" s="281">
        <v>100</v>
      </c>
      <c r="Y67" s="281">
        <v>100</v>
      </c>
      <c r="Z67" s="281">
        <v>100</v>
      </c>
      <c r="AA67" s="281">
        <v>100</v>
      </c>
      <c r="AB67" s="281">
        <v>100</v>
      </c>
      <c r="AC67" s="174">
        <f t="shared" si="4"/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175">
        <f t="shared" si="5"/>
        <v>0</v>
      </c>
      <c r="AT67" s="174">
        <f t="shared" si="6"/>
        <v>0</v>
      </c>
      <c r="AU67" s="174">
        <f t="shared" si="7"/>
        <v>1700</v>
      </c>
      <c r="AV67" s="99"/>
      <c r="AW67" s="106"/>
      <c r="AX67" s="106"/>
      <c r="AY67" s="106"/>
      <c r="AZ67" s="106"/>
      <c r="BA67" s="174">
        <f t="shared" si="8"/>
        <v>1700</v>
      </c>
      <c r="BB67" s="178"/>
      <c r="BC67" s="278"/>
      <c r="BD67" s="163" t="str">
        <f t="shared" si="9"/>
        <v>正确</v>
      </c>
    </row>
    <row r="68" s="6" customFormat="1" ht="33" customHeight="1" spans="1:56">
      <c r="A68" s="59">
        <f t="shared" si="1"/>
        <v>64</v>
      </c>
      <c r="B68" s="273" t="s">
        <v>528</v>
      </c>
      <c r="C68" s="266" t="s">
        <v>139</v>
      </c>
      <c r="D68" s="267">
        <v>45606</v>
      </c>
      <c r="E68" s="266" t="s">
        <v>74</v>
      </c>
      <c r="F68" s="125">
        <f t="shared" si="2"/>
        <v>30</v>
      </c>
      <c r="G68" s="57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si="3"/>
        <v>0</v>
      </c>
      <c r="T68" s="278"/>
      <c r="U68" s="282">
        <v>2300</v>
      </c>
      <c r="V68" s="280">
        <v>1200</v>
      </c>
      <c r="W68" s="281">
        <v>300</v>
      </c>
      <c r="X68" s="281">
        <v>200</v>
      </c>
      <c r="Y68" s="281">
        <v>200</v>
      </c>
      <c r="Z68" s="281">
        <v>200</v>
      </c>
      <c r="AA68" s="281">
        <v>100</v>
      </c>
      <c r="AB68" s="281">
        <v>100</v>
      </c>
      <c r="AC68" s="174">
        <f t="shared" si="4"/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175">
        <f t="shared" si="5"/>
        <v>0</v>
      </c>
      <c r="AT68" s="174">
        <f t="shared" si="6"/>
        <v>0</v>
      </c>
      <c r="AU68" s="174">
        <f t="shared" si="7"/>
        <v>2300</v>
      </c>
      <c r="AV68" s="99"/>
      <c r="AW68" s="106"/>
      <c r="AX68" s="106"/>
      <c r="AY68" s="106"/>
      <c r="AZ68" s="106"/>
      <c r="BA68" s="174">
        <f t="shared" si="8"/>
        <v>2300</v>
      </c>
      <c r="BB68" s="178"/>
      <c r="BC68" s="278"/>
      <c r="BD68" s="163" t="str">
        <f t="shared" si="9"/>
        <v>正确</v>
      </c>
    </row>
    <row r="69" s="6" customFormat="1" ht="33" customHeight="1" spans="1:56">
      <c r="A69" s="59">
        <f t="shared" ref="A69:A132" si="10">ROW()-4</f>
        <v>65</v>
      </c>
      <c r="B69" s="273" t="s">
        <v>529</v>
      </c>
      <c r="C69" s="266" t="s">
        <v>297</v>
      </c>
      <c r="D69" s="267">
        <v>45597</v>
      </c>
      <c r="E69" s="266" t="s">
        <v>74</v>
      </c>
      <c r="F69" s="125">
        <f t="shared" ref="F69:F132" si="11">IF($C$2-D69+1&lt;$E$2,$C$2-D69+1,$E$2)</f>
        <v>30</v>
      </c>
      <c r="G69" s="57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ref="S69:S132" si="12">P69+Q69-R69</f>
        <v>0</v>
      </c>
      <c r="T69" s="278"/>
      <c r="U69" s="282">
        <v>2000</v>
      </c>
      <c r="V69" s="280">
        <v>1100</v>
      </c>
      <c r="W69" s="281">
        <v>200</v>
      </c>
      <c r="X69" s="281">
        <v>200</v>
      </c>
      <c r="Y69" s="281">
        <v>100</v>
      </c>
      <c r="Z69" s="281">
        <v>200</v>
      </c>
      <c r="AA69" s="281">
        <v>100</v>
      </c>
      <c r="AB69" s="281">
        <v>100</v>
      </c>
      <c r="AC69" s="174">
        <f t="shared" ref="AC69:AC132" si="13">IF(G69="是",30,0)</f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175">
        <f t="shared" ref="AS69:AS132" si="14">IFERROR(U69/$E$2*2*H69+I69*2,0)</f>
        <v>0</v>
      </c>
      <c r="AT69" s="174">
        <f t="shared" ref="AT69:AT132" si="15">IFERROR(U69/$E$2*(J69+K69*0.2+L69+M69*0.5),0)</f>
        <v>0</v>
      </c>
      <c r="AU69" s="174">
        <f t="shared" ref="AU69:AU132" si="16">ROUND(SUM(V69:AP69)-SUM(AQ69:AT69),2)</f>
        <v>2000</v>
      </c>
      <c r="AV69" s="99"/>
      <c r="AW69" s="106"/>
      <c r="AX69" s="106"/>
      <c r="AY69" s="106"/>
      <c r="AZ69" s="106"/>
      <c r="BA69" s="174">
        <f t="shared" ref="BA69:BA132" si="17">ROUND(AU69-SUM(AV69:AZ69),2)</f>
        <v>2000</v>
      </c>
      <c r="BB69" s="178"/>
      <c r="BC69" s="278"/>
      <c r="BD69" s="163" t="str">
        <f t="shared" ref="BD69:BD132" si="18">IF(U69-SUM(V69:AB69)=0,"正确","错误")</f>
        <v>正确</v>
      </c>
    </row>
    <row r="70" s="6" customFormat="1" ht="33" customHeight="1" spans="1:56">
      <c r="A70" s="59">
        <f t="shared" si="10"/>
        <v>66</v>
      </c>
      <c r="B70" s="273" t="s">
        <v>530</v>
      </c>
      <c r="C70" s="266" t="s">
        <v>297</v>
      </c>
      <c r="D70" s="267">
        <v>45600</v>
      </c>
      <c r="E70" s="266" t="s">
        <v>74</v>
      </c>
      <c r="F70" s="125">
        <f t="shared" si="11"/>
        <v>30</v>
      </c>
      <c r="G70" s="57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12"/>
        <v>0</v>
      </c>
      <c r="T70" s="278"/>
      <c r="U70" s="282">
        <v>1700</v>
      </c>
      <c r="V70" s="280">
        <v>1000</v>
      </c>
      <c r="W70" s="281">
        <v>200</v>
      </c>
      <c r="X70" s="281">
        <v>100</v>
      </c>
      <c r="Y70" s="281">
        <v>100</v>
      </c>
      <c r="Z70" s="281">
        <v>100</v>
      </c>
      <c r="AA70" s="281">
        <v>100</v>
      </c>
      <c r="AB70" s="281">
        <v>100</v>
      </c>
      <c r="AC70" s="174">
        <f t="shared" si="13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175">
        <f t="shared" si="14"/>
        <v>0</v>
      </c>
      <c r="AT70" s="174">
        <f t="shared" si="15"/>
        <v>0</v>
      </c>
      <c r="AU70" s="174">
        <f t="shared" si="16"/>
        <v>1700</v>
      </c>
      <c r="AV70" s="99"/>
      <c r="AW70" s="106"/>
      <c r="AX70" s="106"/>
      <c r="AY70" s="106"/>
      <c r="AZ70" s="106"/>
      <c r="BA70" s="174">
        <f t="shared" si="17"/>
        <v>1700</v>
      </c>
      <c r="BB70" s="178"/>
      <c r="BC70" s="278"/>
      <c r="BD70" s="163" t="str">
        <f t="shared" si="18"/>
        <v>正确</v>
      </c>
    </row>
    <row r="71" s="6" customFormat="1" ht="33" customHeight="1" spans="1:56">
      <c r="A71" s="59">
        <f t="shared" si="10"/>
        <v>67</v>
      </c>
      <c r="B71" s="273" t="s">
        <v>531</v>
      </c>
      <c r="C71" s="266" t="s">
        <v>297</v>
      </c>
      <c r="D71" s="267">
        <v>45598</v>
      </c>
      <c r="E71" s="266" t="s">
        <v>74</v>
      </c>
      <c r="F71" s="125">
        <f t="shared" si="11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12"/>
        <v>0</v>
      </c>
      <c r="T71" s="278"/>
      <c r="U71" s="282">
        <v>1700</v>
      </c>
      <c r="V71" s="280">
        <v>1000</v>
      </c>
      <c r="W71" s="281">
        <v>200</v>
      </c>
      <c r="X71" s="281">
        <v>100</v>
      </c>
      <c r="Y71" s="281">
        <v>100</v>
      </c>
      <c r="Z71" s="281">
        <v>100</v>
      </c>
      <c r="AA71" s="281">
        <v>100</v>
      </c>
      <c r="AB71" s="281">
        <v>100</v>
      </c>
      <c r="AC71" s="174">
        <f t="shared" si="13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14"/>
        <v>0</v>
      </c>
      <c r="AT71" s="174">
        <f t="shared" si="15"/>
        <v>0</v>
      </c>
      <c r="AU71" s="174">
        <f t="shared" si="16"/>
        <v>1700</v>
      </c>
      <c r="AV71" s="99"/>
      <c r="AW71" s="106"/>
      <c r="AX71" s="106"/>
      <c r="AY71" s="106"/>
      <c r="AZ71" s="106"/>
      <c r="BA71" s="174">
        <f t="shared" si="17"/>
        <v>1700</v>
      </c>
      <c r="BB71" s="178"/>
      <c r="BC71" s="278"/>
      <c r="BD71" s="163" t="str">
        <f t="shared" si="18"/>
        <v>正确</v>
      </c>
    </row>
    <row r="72" s="6" customFormat="1" ht="33" customHeight="1" spans="1:56">
      <c r="A72" s="59">
        <f t="shared" si="10"/>
        <v>68</v>
      </c>
      <c r="B72" s="273" t="s">
        <v>532</v>
      </c>
      <c r="C72" s="266" t="s">
        <v>297</v>
      </c>
      <c r="D72" s="267">
        <v>45596</v>
      </c>
      <c r="E72" s="266" t="s">
        <v>74</v>
      </c>
      <c r="F72" s="125">
        <f t="shared" si="11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12"/>
        <v>0</v>
      </c>
      <c r="T72" s="278"/>
      <c r="U72" s="282">
        <v>1700</v>
      </c>
      <c r="V72" s="280">
        <v>1000</v>
      </c>
      <c r="W72" s="281">
        <v>200</v>
      </c>
      <c r="X72" s="281">
        <v>100</v>
      </c>
      <c r="Y72" s="281">
        <v>100</v>
      </c>
      <c r="Z72" s="281">
        <v>100</v>
      </c>
      <c r="AA72" s="281">
        <v>100</v>
      </c>
      <c r="AB72" s="281">
        <v>100</v>
      </c>
      <c r="AC72" s="174">
        <f t="shared" si="13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14"/>
        <v>0</v>
      </c>
      <c r="AT72" s="174">
        <f t="shared" si="15"/>
        <v>0</v>
      </c>
      <c r="AU72" s="174">
        <f t="shared" si="16"/>
        <v>1700</v>
      </c>
      <c r="AV72" s="99"/>
      <c r="AW72" s="106"/>
      <c r="AX72" s="106"/>
      <c r="AY72" s="106"/>
      <c r="AZ72" s="106"/>
      <c r="BA72" s="174">
        <f t="shared" si="17"/>
        <v>1700</v>
      </c>
      <c r="BB72" s="178"/>
      <c r="BC72" s="278"/>
      <c r="BD72" s="163" t="str">
        <f t="shared" si="18"/>
        <v>正确</v>
      </c>
    </row>
    <row r="73" s="6" customFormat="1" ht="33" customHeight="1" spans="1:56">
      <c r="A73" s="59">
        <f t="shared" si="10"/>
        <v>69</v>
      </c>
      <c r="B73" s="273" t="s">
        <v>533</v>
      </c>
      <c r="C73" s="266" t="s">
        <v>139</v>
      </c>
      <c r="D73" s="267">
        <v>45621</v>
      </c>
      <c r="E73" s="266" t="s">
        <v>74</v>
      </c>
      <c r="F73" s="125">
        <f t="shared" si="11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12"/>
        <v>0</v>
      </c>
      <c r="T73" s="278"/>
      <c r="U73" s="282">
        <v>2300</v>
      </c>
      <c r="V73" s="280">
        <v>1200</v>
      </c>
      <c r="W73" s="281">
        <v>300</v>
      </c>
      <c r="X73" s="281">
        <v>200</v>
      </c>
      <c r="Y73" s="281">
        <v>200</v>
      </c>
      <c r="Z73" s="281">
        <v>200</v>
      </c>
      <c r="AA73" s="281">
        <v>100</v>
      </c>
      <c r="AB73" s="281">
        <v>100</v>
      </c>
      <c r="AC73" s="174">
        <f t="shared" si="13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14"/>
        <v>0</v>
      </c>
      <c r="AT73" s="174">
        <f t="shared" si="15"/>
        <v>0</v>
      </c>
      <c r="AU73" s="174">
        <f t="shared" si="16"/>
        <v>2300</v>
      </c>
      <c r="AV73" s="99"/>
      <c r="AW73" s="106"/>
      <c r="AX73" s="106"/>
      <c r="AY73" s="106"/>
      <c r="AZ73" s="106"/>
      <c r="BA73" s="174">
        <f t="shared" si="17"/>
        <v>2300</v>
      </c>
      <c r="BB73" s="178"/>
      <c r="BC73" s="278"/>
      <c r="BD73" s="163" t="str">
        <f t="shared" si="18"/>
        <v>正确</v>
      </c>
    </row>
    <row r="74" s="6" customFormat="1" ht="33" customHeight="1" spans="1:56">
      <c r="A74" s="59">
        <f t="shared" si="10"/>
        <v>70</v>
      </c>
      <c r="B74" s="273" t="s">
        <v>534</v>
      </c>
      <c r="C74" s="266" t="s">
        <v>297</v>
      </c>
      <c r="D74" s="269">
        <v>45593</v>
      </c>
      <c r="E74" s="266" t="s">
        <v>74</v>
      </c>
      <c r="F74" s="125">
        <f t="shared" si="11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12"/>
        <v>0</v>
      </c>
      <c r="T74" s="278"/>
      <c r="U74" s="282">
        <v>1700</v>
      </c>
      <c r="V74" s="280">
        <v>1000</v>
      </c>
      <c r="W74" s="281">
        <v>200</v>
      </c>
      <c r="X74" s="281">
        <v>100</v>
      </c>
      <c r="Y74" s="281">
        <v>100</v>
      </c>
      <c r="Z74" s="281">
        <v>100</v>
      </c>
      <c r="AA74" s="281">
        <v>100</v>
      </c>
      <c r="AB74" s="281">
        <v>100</v>
      </c>
      <c r="AC74" s="174">
        <f t="shared" si="13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14"/>
        <v>0</v>
      </c>
      <c r="AT74" s="174">
        <f t="shared" si="15"/>
        <v>0</v>
      </c>
      <c r="AU74" s="174">
        <f t="shared" si="16"/>
        <v>1700</v>
      </c>
      <c r="AV74" s="99"/>
      <c r="AW74" s="106"/>
      <c r="AX74" s="106"/>
      <c r="AY74" s="106"/>
      <c r="AZ74" s="106"/>
      <c r="BA74" s="174">
        <f t="shared" si="17"/>
        <v>1700</v>
      </c>
      <c r="BB74" s="178"/>
      <c r="BC74" s="278"/>
      <c r="BD74" s="163" t="str">
        <f t="shared" si="18"/>
        <v>正确</v>
      </c>
    </row>
    <row r="75" s="6" customFormat="1" ht="46" customHeight="1" spans="1:56">
      <c r="A75" s="59">
        <f t="shared" si="10"/>
        <v>71</v>
      </c>
      <c r="B75" s="273" t="s">
        <v>535</v>
      </c>
      <c r="C75" s="266" t="s">
        <v>139</v>
      </c>
      <c r="D75" s="267">
        <v>45640</v>
      </c>
      <c r="E75" s="266" t="s">
        <v>74</v>
      </c>
      <c r="F75" s="125">
        <f t="shared" si="11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12"/>
        <v>0</v>
      </c>
      <c r="T75" s="278"/>
      <c r="U75" s="282">
        <v>2300</v>
      </c>
      <c r="V75" s="280">
        <v>1200</v>
      </c>
      <c r="W75" s="281">
        <v>300</v>
      </c>
      <c r="X75" s="281">
        <v>200</v>
      </c>
      <c r="Y75" s="281">
        <v>200</v>
      </c>
      <c r="Z75" s="281">
        <v>200</v>
      </c>
      <c r="AA75" s="281">
        <v>100</v>
      </c>
      <c r="AB75" s="281">
        <v>100</v>
      </c>
      <c r="AC75" s="174">
        <f t="shared" si="13"/>
        <v>0</v>
      </c>
      <c r="AD75" s="93"/>
      <c r="AE75" s="93"/>
      <c r="AF75" s="93"/>
      <c r="AG75" s="93"/>
      <c r="AH75" s="93"/>
      <c r="AI75" s="93">
        <v>500</v>
      </c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14"/>
        <v>0</v>
      </c>
      <c r="AT75" s="174">
        <f t="shared" si="15"/>
        <v>0</v>
      </c>
      <c r="AU75" s="174">
        <f t="shared" si="16"/>
        <v>2800</v>
      </c>
      <c r="AV75" s="99"/>
      <c r="AW75" s="106"/>
      <c r="AX75" s="106"/>
      <c r="AY75" s="106"/>
      <c r="AZ75" s="106"/>
      <c r="BA75" s="174">
        <f t="shared" si="17"/>
        <v>2800</v>
      </c>
      <c r="BB75" s="178"/>
      <c r="BC75" s="278" t="s">
        <v>536</v>
      </c>
      <c r="BD75" s="163" t="str">
        <f t="shared" si="18"/>
        <v>正确</v>
      </c>
    </row>
    <row r="76" s="6" customFormat="1" ht="33" customHeight="1" spans="1:56">
      <c r="A76" s="59">
        <f t="shared" si="10"/>
        <v>72</v>
      </c>
      <c r="B76" s="273" t="s">
        <v>537</v>
      </c>
      <c r="C76" s="266" t="s">
        <v>139</v>
      </c>
      <c r="D76" s="267">
        <v>45632</v>
      </c>
      <c r="E76" s="266" t="s">
        <v>74</v>
      </c>
      <c r="F76" s="125">
        <f t="shared" si="11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12"/>
        <v>0</v>
      </c>
      <c r="T76" s="278"/>
      <c r="U76" s="282">
        <v>2300</v>
      </c>
      <c r="V76" s="280">
        <v>1200</v>
      </c>
      <c r="W76" s="281">
        <v>300</v>
      </c>
      <c r="X76" s="281">
        <v>200</v>
      </c>
      <c r="Y76" s="281">
        <v>200</v>
      </c>
      <c r="Z76" s="281">
        <v>200</v>
      </c>
      <c r="AA76" s="281">
        <v>100</v>
      </c>
      <c r="AB76" s="281">
        <v>100</v>
      </c>
      <c r="AC76" s="174">
        <f t="shared" si="13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14"/>
        <v>0</v>
      </c>
      <c r="AT76" s="174">
        <f t="shared" si="15"/>
        <v>0</v>
      </c>
      <c r="AU76" s="174">
        <f t="shared" si="16"/>
        <v>2300</v>
      </c>
      <c r="AV76" s="99"/>
      <c r="AW76" s="106"/>
      <c r="AX76" s="106"/>
      <c r="AY76" s="106"/>
      <c r="AZ76" s="106"/>
      <c r="BA76" s="174">
        <f t="shared" si="17"/>
        <v>2300</v>
      </c>
      <c r="BB76" s="178"/>
      <c r="BC76" s="278"/>
      <c r="BD76" s="163" t="str">
        <f t="shared" si="18"/>
        <v>正确</v>
      </c>
    </row>
    <row r="77" s="6" customFormat="1" ht="33" customHeight="1" spans="1:56">
      <c r="A77" s="59">
        <f t="shared" si="10"/>
        <v>73</v>
      </c>
      <c r="B77" s="273" t="s">
        <v>538</v>
      </c>
      <c r="C77" s="266" t="s">
        <v>139</v>
      </c>
      <c r="D77" s="267">
        <v>45643</v>
      </c>
      <c r="E77" s="266" t="s">
        <v>74</v>
      </c>
      <c r="F77" s="125">
        <f t="shared" si="11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12"/>
        <v>0</v>
      </c>
      <c r="T77" s="278"/>
      <c r="U77" s="282">
        <v>2300</v>
      </c>
      <c r="V77" s="280">
        <v>1200</v>
      </c>
      <c r="W77" s="281">
        <v>300</v>
      </c>
      <c r="X77" s="281">
        <v>200</v>
      </c>
      <c r="Y77" s="281">
        <v>200</v>
      </c>
      <c r="Z77" s="281">
        <v>200</v>
      </c>
      <c r="AA77" s="281">
        <v>100</v>
      </c>
      <c r="AB77" s="281">
        <v>100</v>
      </c>
      <c r="AC77" s="174">
        <f t="shared" si="13"/>
        <v>0</v>
      </c>
      <c r="AD77" s="93"/>
      <c r="AE77" s="93"/>
      <c r="AF77" s="93"/>
      <c r="AG77" s="93"/>
      <c r="AH77" s="93"/>
      <c r="AI77" s="93">
        <v>200</v>
      </c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14"/>
        <v>0</v>
      </c>
      <c r="AT77" s="174">
        <f t="shared" si="15"/>
        <v>0</v>
      </c>
      <c r="AU77" s="174">
        <f t="shared" si="16"/>
        <v>2500</v>
      </c>
      <c r="AV77" s="99"/>
      <c r="AW77" s="106"/>
      <c r="AX77" s="106"/>
      <c r="AY77" s="106"/>
      <c r="AZ77" s="106"/>
      <c r="BA77" s="174">
        <f t="shared" si="17"/>
        <v>2500</v>
      </c>
      <c r="BB77" s="178"/>
      <c r="BC77" s="278" t="s">
        <v>539</v>
      </c>
      <c r="BD77" s="163" t="str">
        <f t="shared" si="18"/>
        <v>正确</v>
      </c>
    </row>
    <row r="78" s="6" customFormat="1" ht="33" customHeight="1" spans="1:56">
      <c r="A78" s="59">
        <f t="shared" si="10"/>
        <v>74</v>
      </c>
      <c r="B78" s="273" t="s">
        <v>540</v>
      </c>
      <c r="C78" s="266" t="s">
        <v>139</v>
      </c>
      <c r="D78" s="267">
        <v>45644</v>
      </c>
      <c r="E78" s="266" t="s">
        <v>74</v>
      </c>
      <c r="F78" s="125">
        <f t="shared" si="11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12"/>
        <v>0</v>
      </c>
      <c r="T78" s="278"/>
      <c r="U78" s="282">
        <v>2300</v>
      </c>
      <c r="V78" s="280">
        <v>1200</v>
      </c>
      <c r="W78" s="281">
        <v>300</v>
      </c>
      <c r="X78" s="281">
        <v>200</v>
      </c>
      <c r="Y78" s="281">
        <v>200</v>
      </c>
      <c r="Z78" s="281">
        <v>200</v>
      </c>
      <c r="AA78" s="281">
        <v>100</v>
      </c>
      <c r="AB78" s="281">
        <v>100</v>
      </c>
      <c r="AC78" s="174">
        <f t="shared" si="13"/>
        <v>0</v>
      </c>
      <c r="AD78" s="93"/>
      <c r="AE78" s="93"/>
      <c r="AF78" s="93"/>
      <c r="AG78" s="93"/>
      <c r="AH78" s="93"/>
      <c r="AI78" s="93">
        <v>200</v>
      </c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14"/>
        <v>0</v>
      </c>
      <c r="AT78" s="174">
        <f t="shared" si="15"/>
        <v>0</v>
      </c>
      <c r="AU78" s="174">
        <f t="shared" si="16"/>
        <v>2500</v>
      </c>
      <c r="AV78" s="99"/>
      <c r="AW78" s="106"/>
      <c r="AX78" s="106"/>
      <c r="AY78" s="106"/>
      <c r="AZ78" s="106"/>
      <c r="BA78" s="174">
        <f t="shared" si="17"/>
        <v>2500</v>
      </c>
      <c r="BB78" s="178"/>
      <c r="BC78" s="278" t="s">
        <v>539</v>
      </c>
      <c r="BD78" s="163" t="str">
        <f t="shared" si="18"/>
        <v>正确</v>
      </c>
    </row>
    <row r="79" s="6" customFormat="1" ht="46" customHeight="1" spans="1:56">
      <c r="A79" s="59">
        <f t="shared" si="10"/>
        <v>75</v>
      </c>
      <c r="B79" s="273" t="s">
        <v>541</v>
      </c>
      <c r="C79" s="266" t="s">
        <v>139</v>
      </c>
      <c r="D79" s="267">
        <v>45627</v>
      </c>
      <c r="E79" s="266" t="s">
        <v>74</v>
      </c>
      <c r="F79" s="125">
        <f t="shared" si="11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12"/>
        <v>0</v>
      </c>
      <c r="T79" s="283"/>
      <c r="U79" s="282">
        <v>2300</v>
      </c>
      <c r="V79" s="280">
        <v>1200</v>
      </c>
      <c r="W79" s="281">
        <v>300</v>
      </c>
      <c r="X79" s="281">
        <v>200</v>
      </c>
      <c r="Y79" s="281">
        <v>200</v>
      </c>
      <c r="Z79" s="281">
        <v>200</v>
      </c>
      <c r="AA79" s="281">
        <v>100</v>
      </c>
      <c r="AB79" s="281">
        <v>100</v>
      </c>
      <c r="AC79" s="174">
        <f t="shared" si="13"/>
        <v>0</v>
      </c>
      <c r="AD79" s="93"/>
      <c r="AE79" s="93"/>
      <c r="AF79" s="93"/>
      <c r="AG79" s="93"/>
      <c r="AH79" s="93"/>
      <c r="AI79" s="93">
        <v>500</v>
      </c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14"/>
        <v>0</v>
      </c>
      <c r="AT79" s="174">
        <f t="shared" si="15"/>
        <v>0</v>
      </c>
      <c r="AU79" s="174">
        <f t="shared" si="16"/>
        <v>2800</v>
      </c>
      <c r="AV79" s="99"/>
      <c r="AW79" s="106"/>
      <c r="AX79" s="106"/>
      <c r="AY79" s="106"/>
      <c r="AZ79" s="106"/>
      <c r="BA79" s="174">
        <f t="shared" si="17"/>
        <v>2800</v>
      </c>
      <c r="BB79" s="178"/>
      <c r="BC79" s="283" t="s">
        <v>542</v>
      </c>
      <c r="BD79" s="163" t="str">
        <f t="shared" si="18"/>
        <v>正确</v>
      </c>
    </row>
    <row r="80" s="6" customFormat="1" ht="105" customHeight="1" spans="1:56">
      <c r="A80" s="59">
        <f t="shared" si="10"/>
        <v>76</v>
      </c>
      <c r="B80" s="288" t="s">
        <v>543</v>
      </c>
      <c r="C80" s="266" t="s">
        <v>139</v>
      </c>
      <c r="D80" s="267">
        <v>45627</v>
      </c>
      <c r="E80" s="266" t="s">
        <v>74</v>
      </c>
      <c r="F80" s="125">
        <f t="shared" si="11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12"/>
        <v>0</v>
      </c>
      <c r="T80" s="286" t="s">
        <v>544</v>
      </c>
      <c r="U80" s="282" t="s">
        <v>545</v>
      </c>
      <c r="V80" s="280">
        <f>2300/30*3+2400/30*27</f>
        <v>2390</v>
      </c>
      <c r="W80" s="281">
        <v>0</v>
      </c>
      <c r="X80" s="281">
        <v>0</v>
      </c>
      <c r="Y80" s="281">
        <v>0</v>
      </c>
      <c r="Z80" s="281">
        <v>0</v>
      </c>
      <c r="AA80" s="281">
        <v>0</v>
      </c>
      <c r="AB80" s="281">
        <v>0</v>
      </c>
      <c r="AC80" s="174">
        <f t="shared" si="13"/>
        <v>0</v>
      </c>
      <c r="AD80" s="93"/>
      <c r="AE80" s="93"/>
      <c r="AF80" s="93"/>
      <c r="AG80" s="93"/>
      <c r="AH80" s="93"/>
      <c r="AI80" s="93">
        <v>795</v>
      </c>
      <c r="AJ80" s="93"/>
      <c r="AK80" s="93"/>
      <c r="AL80" s="93"/>
      <c r="AM80" s="93"/>
      <c r="AN80" s="93">
        <v>200</v>
      </c>
      <c r="AO80" s="93"/>
      <c r="AP80" s="93"/>
      <c r="AQ80" s="93"/>
      <c r="AR80" s="93"/>
      <c r="AS80" s="175">
        <f t="shared" si="14"/>
        <v>0</v>
      </c>
      <c r="AT80" s="174">
        <f t="shared" si="15"/>
        <v>0</v>
      </c>
      <c r="AU80" s="174">
        <f t="shared" si="16"/>
        <v>3385</v>
      </c>
      <c r="AV80" s="99"/>
      <c r="AW80" s="106"/>
      <c r="AX80" s="106"/>
      <c r="AY80" s="106"/>
      <c r="AZ80" s="106"/>
      <c r="BA80" s="174">
        <f t="shared" si="17"/>
        <v>3385</v>
      </c>
      <c r="BB80" s="178"/>
      <c r="BC80" s="283" t="s">
        <v>546</v>
      </c>
      <c r="BD80" s="163" t="e">
        <f t="shared" si="18"/>
        <v>#VALUE!</v>
      </c>
    </row>
    <row r="81" s="6" customFormat="1" ht="33" customHeight="1" spans="1:56">
      <c r="A81" s="59">
        <f t="shared" si="10"/>
        <v>77</v>
      </c>
      <c r="B81" s="273" t="s">
        <v>547</v>
      </c>
      <c r="C81" s="266" t="s">
        <v>139</v>
      </c>
      <c r="D81" s="267">
        <v>45627</v>
      </c>
      <c r="E81" s="266" t="s">
        <v>74</v>
      </c>
      <c r="F81" s="125">
        <f t="shared" si="11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12"/>
        <v>0</v>
      </c>
      <c r="T81" s="278"/>
      <c r="U81" s="282">
        <v>2300</v>
      </c>
      <c r="V81" s="280">
        <v>1200</v>
      </c>
      <c r="W81" s="281">
        <v>300</v>
      </c>
      <c r="X81" s="281">
        <v>200</v>
      </c>
      <c r="Y81" s="281">
        <v>200</v>
      </c>
      <c r="Z81" s="281">
        <v>200</v>
      </c>
      <c r="AA81" s="281">
        <v>100</v>
      </c>
      <c r="AB81" s="281">
        <v>100</v>
      </c>
      <c r="AC81" s="174">
        <f t="shared" si="13"/>
        <v>0</v>
      </c>
      <c r="AD81" s="93"/>
      <c r="AE81" s="93"/>
      <c r="AF81" s="93"/>
      <c r="AG81" s="93"/>
      <c r="AH81" s="93"/>
      <c r="AI81" s="93">
        <v>300</v>
      </c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14"/>
        <v>0</v>
      </c>
      <c r="AT81" s="174">
        <f t="shared" si="15"/>
        <v>0</v>
      </c>
      <c r="AU81" s="174">
        <f t="shared" si="16"/>
        <v>2600</v>
      </c>
      <c r="AV81" s="99"/>
      <c r="AW81" s="106"/>
      <c r="AX81" s="106"/>
      <c r="AY81" s="106"/>
      <c r="AZ81" s="106"/>
      <c r="BA81" s="174">
        <f t="shared" si="17"/>
        <v>2600</v>
      </c>
      <c r="BB81" s="178"/>
      <c r="BC81" s="278" t="s">
        <v>548</v>
      </c>
      <c r="BD81" s="163" t="str">
        <f t="shared" si="18"/>
        <v>正确</v>
      </c>
    </row>
    <row r="82" s="6" customFormat="1" ht="33" customHeight="1" spans="1:56">
      <c r="A82" s="59">
        <f t="shared" si="10"/>
        <v>78</v>
      </c>
      <c r="B82" s="273" t="s">
        <v>549</v>
      </c>
      <c r="C82" s="266" t="s">
        <v>139</v>
      </c>
      <c r="D82" s="267">
        <v>45628</v>
      </c>
      <c r="E82" s="266" t="s">
        <v>74</v>
      </c>
      <c r="F82" s="125">
        <f t="shared" si="11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12"/>
        <v>0</v>
      </c>
      <c r="T82" s="278"/>
      <c r="U82" s="282">
        <v>2400</v>
      </c>
      <c r="V82" s="280">
        <v>1200</v>
      </c>
      <c r="W82" s="281">
        <v>300</v>
      </c>
      <c r="X82" s="281">
        <v>300</v>
      </c>
      <c r="Y82" s="281">
        <v>200</v>
      </c>
      <c r="Z82" s="281">
        <v>200</v>
      </c>
      <c r="AA82" s="281">
        <v>100</v>
      </c>
      <c r="AB82" s="281">
        <v>100</v>
      </c>
      <c r="AC82" s="174">
        <f t="shared" si="13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14"/>
        <v>0</v>
      </c>
      <c r="AT82" s="174">
        <f t="shared" si="15"/>
        <v>0</v>
      </c>
      <c r="AU82" s="174">
        <f t="shared" si="16"/>
        <v>2400</v>
      </c>
      <c r="AV82" s="99"/>
      <c r="AW82" s="106"/>
      <c r="AX82" s="106"/>
      <c r="AY82" s="106"/>
      <c r="AZ82" s="106"/>
      <c r="BA82" s="174">
        <f t="shared" si="17"/>
        <v>2400</v>
      </c>
      <c r="BB82" s="178"/>
      <c r="BC82" s="278"/>
      <c r="BD82" s="163" t="str">
        <f t="shared" si="18"/>
        <v>正确</v>
      </c>
    </row>
    <row r="83" s="6" customFormat="1" ht="33" customHeight="1" spans="1:56">
      <c r="A83" s="59">
        <f t="shared" si="10"/>
        <v>79</v>
      </c>
      <c r="B83" s="273" t="s">
        <v>550</v>
      </c>
      <c r="C83" s="266" t="s">
        <v>139</v>
      </c>
      <c r="D83" s="267">
        <v>45663</v>
      </c>
      <c r="E83" s="289" t="s">
        <v>74</v>
      </c>
      <c r="F83" s="125">
        <f t="shared" si="11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12"/>
        <v>0</v>
      </c>
      <c r="T83" s="278"/>
      <c r="U83" s="282">
        <v>2400</v>
      </c>
      <c r="V83" s="280">
        <v>1200</v>
      </c>
      <c r="W83" s="281">
        <v>300</v>
      </c>
      <c r="X83" s="281">
        <v>300</v>
      </c>
      <c r="Y83" s="281">
        <v>200</v>
      </c>
      <c r="Z83" s="281">
        <v>200</v>
      </c>
      <c r="AA83" s="281">
        <v>100</v>
      </c>
      <c r="AB83" s="281">
        <v>100</v>
      </c>
      <c r="AC83" s="174">
        <f t="shared" si="13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14"/>
        <v>0</v>
      </c>
      <c r="AT83" s="174">
        <f t="shared" si="15"/>
        <v>0</v>
      </c>
      <c r="AU83" s="174">
        <f t="shared" si="16"/>
        <v>2400</v>
      </c>
      <c r="AV83" s="99"/>
      <c r="AW83" s="106"/>
      <c r="AX83" s="106"/>
      <c r="AY83" s="106"/>
      <c r="AZ83" s="106"/>
      <c r="BA83" s="174">
        <f t="shared" si="17"/>
        <v>2400</v>
      </c>
      <c r="BB83" s="178"/>
      <c r="BC83" s="278"/>
      <c r="BD83" s="163" t="str">
        <f t="shared" si="18"/>
        <v>正确</v>
      </c>
    </row>
    <row r="84" s="6" customFormat="1" ht="33" customHeight="1" spans="1:56">
      <c r="A84" s="59">
        <f t="shared" si="10"/>
        <v>80</v>
      </c>
      <c r="B84" s="273" t="s">
        <v>551</v>
      </c>
      <c r="C84" s="266" t="s">
        <v>297</v>
      </c>
      <c r="D84" s="267">
        <v>45687</v>
      </c>
      <c r="E84" s="289" t="s">
        <v>74</v>
      </c>
      <c r="F84" s="125">
        <f t="shared" si="11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12"/>
        <v>0</v>
      </c>
      <c r="T84" s="278"/>
      <c r="U84" s="282">
        <v>1700</v>
      </c>
      <c r="V84" s="280">
        <v>1000</v>
      </c>
      <c r="W84" s="281">
        <v>200</v>
      </c>
      <c r="X84" s="281">
        <v>100</v>
      </c>
      <c r="Y84" s="281">
        <v>100</v>
      </c>
      <c r="Z84" s="281">
        <v>100</v>
      </c>
      <c r="AA84" s="281">
        <v>100</v>
      </c>
      <c r="AB84" s="281">
        <v>100</v>
      </c>
      <c r="AC84" s="174">
        <f t="shared" si="13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14"/>
        <v>0</v>
      </c>
      <c r="AT84" s="174">
        <f t="shared" si="15"/>
        <v>0</v>
      </c>
      <c r="AU84" s="174">
        <f t="shared" si="16"/>
        <v>1700</v>
      </c>
      <c r="AV84" s="99"/>
      <c r="AW84" s="106"/>
      <c r="AX84" s="106"/>
      <c r="AY84" s="106"/>
      <c r="AZ84" s="106"/>
      <c r="BA84" s="174">
        <f t="shared" si="17"/>
        <v>1700</v>
      </c>
      <c r="BB84" s="178"/>
      <c r="BC84" s="278"/>
      <c r="BD84" s="163" t="str">
        <f t="shared" si="18"/>
        <v>正确</v>
      </c>
    </row>
    <row r="85" s="6" customFormat="1" ht="33" customHeight="1" spans="1:56">
      <c r="A85" s="59">
        <f t="shared" si="10"/>
        <v>81</v>
      </c>
      <c r="B85" s="290" t="s">
        <v>458</v>
      </c>
      <c r="C85" s="266" t="s">
        <v>297</v>
      </c>
      <c r="D85" s="267">
        <v>45682</v>
      </c>
      <c r="E85" s="289" t="s">
        <v>74</v>
      </c>
      <c r="F85" s="125">
        <f t="shared" si="11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12"/>
        <v>0</v>
      </c>
      <c r="T85" s="278"/>
      <c r="U85" s="282">
        <v>1700</v>
      </c>
      <c r="V85" s="280">
        <v>1000</v>
      </c>
      <c r="W85" s="281">
        <v>200</v>
      </c>
      <c r="X85" s="281">
        <v>100</v>
      </c>
      <c r="Y85" s="281">
        <v>100</v>
      </c>
      <c r="Z85" s="281">
        <v>100</v>
      </c>
      <c r="AA85" s="281">
        <v>100</v>
      </c>
      <c r="AB85" s="281">
        <v>100</v>
      </c>
      <c r="AC85" s="174">
        <f t="shared" si="13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14"/>
        <v>0</v>
      </c>
      <c r="AT85" s="174">
        <f t="shared" si="15"/>
        <v>0</v>
      </c>
      <c r="AU85" s="174">
        <f t="shared" si="16"/>
        <v>1700</v>
      </c>
      <c r="AV85" s="99"/>
      <c r="AW85" s="106"/>
      <c r="AX85" s="106"/>
      <c r="AY85" s="106"/>
      <c r="AZ85" s="106"/>
      <c r="BA85" s="174">
        <f t="shared" si="17"/>
        <v>1700</v>
      </c>
      <c r="BB85" s="178"/>
      <c r="BC85" s="278"/>
      <c r="BD85" s="163" t="str">
        <f t="shared" si="18"/>
        <v>正确</v>
      </c>
    </row>
    <row r="86" s="6" customFormat="1" ht="33" customHeight="1" spans="1:56">
      <c r="A86" s="59">
        <f t="shared" si="10"/>
        <v>82</v>
      </c>
      <c r="B86" s="273" t="s">
        <v>552</v>
      </c>
      <c r="C86" s="266" t="s">
        <v>139</v>
      </c>
      <c r="D86" s="267">
        <v>45656</v>
      </c>
      <c r="E86" s="289" t="s">
        <v>74</v>
      </c>
      <c r="F86" s="125">
        <f t="shared" si="11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12"/>
        <v>0</v>
      </c>
      <c r="T86" s="278"/>
      <c r="U86" s="282">
        <v>2300</v>
      </c>
      <c r="V86" s="280">
        <v>1200</v>
      </c>
      <c r="W86" s="281">
        <v>300</v>
      </c>
      <c r="X86" s="281">
        <v>200</v>
      </c>
      <c r="Y86" s="281">
        <v>200</v>
      </c>
      <c r="Z86" s="281">
        <v>200</v>
      </c>
      <c r="AA86" s="281">
        <v>100</v>
      </c>
      <c r="AB86" s="281">
        <v>100</v>
      </c>
      <c r="AC86" s="174">
        <f t="shared" si="13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14"/>
        <v>0</v>
      </c>
      <c r="AT86" s="174">
        <f t="shared" si="15"/>
        <v>0</v>
      </c>
      <c r="AU86" s="174">
        <f t="shared" si="16"/>
        <v>2300</v>
      </c>
      <c r="AV86" s="99"/>
      <c r="AW86" s="106"/>
      <c r="AX86" s="106"/>
      <c r="AY86" s="106"/>
      <c r="AZ86" s="106"/>
      <c r="BA86" s="174">
        <f t="shared" si="17"/>
        <v>2300</v>
      </c>
      <c r="BB86" s="178"/>
      <c r="BC86" s="278"/>
      <c r="BD86" s="163" t="str">
        <f t="shared" si="18"/>
        <v>正确</v>
      </c>
    </row>
    <row r="87" s="6" customFormat="1" ht="33" customHeight="1" spans="1:56">
      <c r="A87" s="59">
        <f t="shared" si="10"/>
        <v>83</v>
      </c>
      <c r="B87" s="273" t="s">
        <v>553</v>
      </c>
      <c r="C87" s="266" t="s">
        <v>297</v>
      </c>
      <c r="D87" s="267">
        <v>45685</v>
      </c>
      <c r="E87" s="289" t="s">
        <v>74</v>
      </c>
      <c r="F87" s="125">
        <f t="shared" si="11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12"/>
        <v>0</v>
      </c>
      <c r="T87" s="278"/>
      <c r="U87" s="282">
        <v>1600</v>
      </c>
      <c r="V87" s="280">
        <v>1000</v>
      </c>
      <c r="W87" s="281">
        <v>100</v>
      </c>
      <c r="X87" s="281">
        <v>100</v>
      </c>
      <c r="Y87" s="281">
        <v>100</v>
      </c>
      <c r="Z87" s="281">
        <v>100</v>
      </c>
      <c r="AA87" s="281">
        <v>100</v>
      </c>
      <c r="AB87" s="281">
        <v>100</v>
      </c>
      <c r="AC87" s="174">
        <f t="shared" si="13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>
        <v>100</v>
      </c>
      <c r="AO87" s="93"/>
      <c r="AP87" s="93"/>
      <c r="AQ87" s="93"/>
      <c r="AR87" s="93"/>
      <c r="AS87" s="175">
        <f t="shared" si="14"/>
        <v>0</v>
      </c>
      <c r="AT87" s="174">
        <f t="shared" si="15"/>
        <v>0</v>
      </c>
      <c r="AU87" s="174">
        <f t="shared" si="16"/>
        <v>1700</v>
      </c>
      <c r="AV87" s="99"/>
      <c r="AW87" s="106"/>
      <c r="AX87" s="106"/>
      <c r="AY87" s="106"/>
      <c r="AZ87" s="106"/>
      <c r="BA87" s="174">
        <f t="shared" si="17"/>
        <v>1700</v>
      </c>
      <c r="BB87" s="178"/>
      <c r="BC87" s="278" t="s">
        <v>294</v>
      </c>
      <c r="BD87" s="163" t="str">
        <f t="shared" si="18"/>
        <v>正确</v>
      </c>
    </row>
    <row r="88" s="6" customFormat="1" ht="30" customHeight="1" spans="1:56">
      <c r="A88" s="59">
        <f t="shared" si="10"/>
        <v>84</v>
      </c>
      <c r="B88" s="273" t="s">
        <v>554</v>
      </c>
      <c r="C88" s="266" t="s">
        <v>139</v>
      </c>
      <c r="D88" s="267">
        <v>45660</v>
      </c>
      <c r="E88" s="266" t="s">
        <v>74</v>
      </c>
      <c r="F88" s="125">
        <f t="shared" si="11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12"/>
        <v>0</v>
      </c>
      <c r="T88" s="278"/>
      <c r="U88" s="282">
        <v>2400</v>
      </c>
      <c r="V88" s="280">
        <v>1200</v>
      </c>
      <c r="W88" s="281">
        <v>300</v>
      </c>
      <c r="X88" s="281">
        <v>300</v>
      </c>
      <c r="Y88" s="281">
        <v>200</v>
      </c>
      <c r="Z88" s="281">
        <v>200</v>
      </c>
      <c r="AA88" s="281">
        <v>100</v>
      </c>
      <c r="AB88" s="281">
        <v>100</v>
      </c>
      <c r="AC88" s="174">
        <f t="shared" si="13"/>
        <v>0</v>
      </c>
      <c r="AD88" s="93"/>
      <c r="AE88" s="93"/>
      <c r="AF88" s="93"/>
      <c r="AG88" s="93"/>
      <c r="AH88" s="93"/>
      <c r="AI88" s="93">
        <v>400</v>
      </c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14"/>
        <v>0</v>
      </c>
      <c r="AT88" s="174">
        <f t="shared" si="15"/>
        <v>0</v>
      </c>
      <c r="AU88" s="174">
        <f t="shared" si="16"/>
        <v>2800</v>
      </c>
      <c r="AV88" s="99"/>
      <c r="AW88" s="106"/>
      <c r="AX88" s="106"/>
      <c r="AY88" s="106"/>
      <c r="AZ88" s="106"/>
      <c r="BA88" s="174">
        <f t="shared" si="17"/>
        <v>2800</v>
      </c>
      <c r="BB88" s="178"/>
      <c r="BC88" s="278" t="s">
        <v>555</v>
      </c>
      <c r="BD88" s="163" t="str">
        <f t="shared" si="18"/>
        <v>正确</v>
      </c>
    </row>
    <row r="89" s="6" customFormat="1" ht="33" customHeight="1" spans="1:56">
      <c r="A89" s="59">
        <f t="shared" si="10"/>
        <v>85</v>
      </c>
      <c r="B89" s="274" t="s">
        <v>556</v>
      </c>
      <c r="C89" s="266" t="s">
        <v>480</v>
      </c>
      <c r="D89" s="267">
        <v>45689</v>
      </c>
      <c r="E89" s="266" t="s">
        <v>74</v>
      </c>
      <c r="F89" s="125">
        <f t="shared" si="11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12"/>
        <v>0</v>
      </c>
      <c r="T89" s="278"/>
      <c r="U89" s="282">
        <v>2000</v>
      </c>
      <c r="V89" s="280">
        <v>1000</v>
      </c>
      <c r="W89" s="281">
        <v>200</v>
      </c>
      <c r="X89" s="281">
        <v>200</v>
      </c>
      <c r="Y89" s="281">
        <v>200</v>
      </c>
      <c r="Z89" s="281">
        <v>200</v>
      </c>
      <c r="AA89" s="281">
        <v>100</v>
      </c>
      <c r="AB89" s="281">
        <v>100</v>
      </c>
      <c r="AC89" s="174">
        <f t="shared" si="13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14"/>
        <v>0</v>
      </c>
      <c r="AT89" s="174">
        <f t="shared" si="15"/>
        <v>0</v>
      </c>
      <c r="AU89" s="174">
        <f t="shared" si="16"/>
        <v>2000</v>
      </c>
      <c r="AV89" s="99"/>
      <c r="AW89" s="106"/>
      <c r="AX89" s="106"/>
      <c r="AY89" s="106"/>
      <c r="AZ89" s="106"/>
      <c r="BA89" s="174">
        <f t="shared" si="17"/>
        <v>2000</v>
      </c>
      <c r="BB89" s="178"/>
      <c r="BC89" s="278"/>
      <c r="BD89" s="163" t="str">
        <f t="shared" si="18"/>
        <v>正确</v>
      </c>
    </row>
    <row r="90" s="6" customFormat="1" ht="33" customHeight="1" spans="1:56">
      <c r="A90" s="59">
        <f t="shared" si="10"/>
        <v>86</v>
      </c>
      <c r="B90" s="274" t="s">
        <v>557</v>
      </c>
      <c r="C90" s="266" t="s">
        <v>297</v>
      </c>
      <c r="D90" s="267">
        <v>45695</v>
      </c>
      <c r="E90" s="289" t="s">
        <v>74</v>
      </c>
      <c r="F90" s="125">
        <f t="shared" si="11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12"/>
        <v>0</v>
      </c>
      <c r="T90" s="278"/>
      <c r="U90" s="282">
        <v>1700</v>
      </c>
      <c r="V90" s="280">
        <v>1000</v>
      </c>
      <c r="W90" s="281">
        <v>200</v>
      </c>
      <c r="X90" s="281">
        <v>100</v>
      </c>
      <c r="Y90" s="281">
        <v>100</v>
      </c>
      <c r="Z90" s="281">
        <v>100</v>
      </c>
      <c r="AA90" s="281">
        <v>100</v>
      </c>
      <c r="AB90" s="281">
        <v>100</v>
      </c>
      <c r="AC90" s="174">
        <f t="shared" si="13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14"/>
        <v>0</v>
      </c>
      <c r="AT90" s="174">
        <f t="shared" si="15"/>
        <v>0</v>
      </c>
      <c r="AU90" s="174">
        <f t="shared" si="16"/>
        <v>1700</v>
      </c>
      <c r="AV90" s="99"/>
      <c r="AW90" s="106"/>
      <c r="AX90" s="106"/>
      <c r="AY90" s="106"/>
      <c r="AZ90" s="106"/>
      <c r="BA90" s="174">
        <f t="shared" si="17"/>
        <v>1700</v>
      </c>
      <c r="BB90" s="178"/>
      <c r="BC90" s="278"/>
      <c r="BD90" s="163" t="str">
        <f t="shared" si="18"/>
        <v>正确</v>
      </c>
    </row>
    <row r="91" s="6" customFormat="1" ht="33" customHeight="1" spans="1:56">
      <c r="A91" s="59">
        <f t="shared" si="10"/>
        <v>87</v>
      </c>
      <c r="B91" s="274" t="s">
        <v>558</v>
      </c>
      <c r="C91" s="266" t="s">
        <v>139</v>
      </c>
      <c r="D91" s="267">
        <v>45701</v>
      </c>
      <c r="E91" s="289" t="s">
        <v>74</v>
      </c>
      <c r="F91" s="125">
        <f t="shared" si="11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12"/>
        <v>0</v>
      </c>
      <c r="T91" s="278"/>
      <c r="U91" s="282">
        <v>2400</v>
      </c>
      <c r="V91" s="280">
        <v>1200</v>
      </c>
      <c r="W91" s="281">
        <v>300</v>
      </c>
      <c r="X91" s="281">
        <v>300</v>
      </c>
      <c r="Y91" s="281">
        <v>200</v>
      </c>
      <c r="Z91" s="281">
        <v>200</v>
      </c>
      <c r="AA91" s="281">
        <v>100</v>
      </c>
      <c r="AB91" s="281">
        <v>100</v>
      </c>
      <c r="AC91" s="174">
        <f t="shared" si="13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14"/>
        <v>0</v>
      </c>
      <c r="AT91" s="174">
        <f t="shared" si="15"/>
        <v>0</v>
      </c>
      <c r="AU91" s="174">
        <f t="shared" si="16"/>
        <v>2400</v>
      </c>
      <c r="AV91" s="99"/>
      <c r="AW91" s="106"/>
      <c r="AX91" s="106"/>
      <c r="AY91" s="106"/>
      <c r="AZ91" s="106"/>
      <c r="BA91" s="174">
        <f t="shared" si="17"/>
        <v>2400</v>
      </c>
      <c r="BB91" s="178"/>
      <c r="BC91" s="278"/>
      <c r="BD91" s="163" t="str">
        <f t="shared" si="18"/>
        <v>正确</v>
      </c>
    </row>
    <row r="92" s="6" customFormat="1" ht="56" customHeight="1" spans="1:56">
      <c r="A92" s="59">
        <f t="shared" si="10"/>
        <v>88</v>
      </c>
      <c r="B92" s="274" t="s">
        <v>559</v>
      </c>
      <c r="C92" s="266" t="s">
        <v>139</v>
      </c>
      <c r="D92" s="267">
        <v>45712</v>
      </c>
      <c r="E92" s="289" t="s">
        <v>74</v>
      </c>
      <c r="F92" s="125">
        <f t="shared" si="11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12"/>
        <v>0</v>
      </c>
      <c r="T92" s="286" t="s">
        <v>560</v>
      </c>
      <c r="U92" s="282">
        <v>2300</v>
      </c>
      <c r="V92" s="280">
        <v>1200</v>
      </c>
      <c r="W92" s="281">
        <v>300</v>
      </c>
      <c r="X92" s="281">
        <v>200</v>
      </c>
      <c r="Y92" s="281">
        <v>200</v>
      </c>
      <c r="Z92" s="281">
        <v>200</v>
      </c>
      <c r="AA92" s="281">
        <v>100</v>
      </c>
      <c r="AB92" s="281">
        <v>100</v>
      </c>
      <c r="AC92" s="174">
        <f t="shared" si="13"/>
        <v>0</v>
      </c>
      <c r="AD92" s="93"/>
      <c r="AE92" s="93"/>
      <c r="AF92" s="93"/>
      <c r="AG92" s="93"/>
      <c r="AH92" s="93"/>
      <c r="AI92" s="93">
        <v>1450</v>
      </c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14"/>
        <v>0</v>
      </c>
      <c r="AT92" s="174">
        <f t="shared" si="15"/>
        <v>0</v>
      </c>
      <c r="AU92" s="174">
        <f t="shared" si="16"/>
        <v>3750</v>
      </c>
      <c r="AV92" s="99"/>
      <c r="AW92" s="106"/>
      <c r="AX92" s="106"/>
      <c r="AY92" s="106"/>
      <c r="AZ92" s="106"/>
      <c r="BA92" s="174">
        <f t="shared" si="17"/>
        <v>3750</v>
      </c>
      <c r="BB92" s="178"/>
      <c r="BC92" s="283" t="s">
        <v>560</v>
      </c>
      <c r="BD92" s="163" t="str">
        <f t="shared" si="18"/>
        <v>正确</v>
      </c>
    </row>
    <row r="93" s="6" customFormat="1" ht="33" customHeight="1" spans="1:56">
      <c r="A93" s="59">
        <f t="shared" si="10"/>
        <v>89</v>
      </c>
      <c r="B93" s="274" t="s">
        <v>561</v>
      </c>
      <c r="C93" s="266" t="s">
        <v>480</v>
      </c>
      <c r="D93" s="267">
        <v>45699</v>
      </c>
      <c r="E93" s="289" t="s">
        <v>74</v>
      </c>
      <c r="F93" s="125">
        <f t="shared" si="11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12"/>
        <v>0</v>
      </c>
      <c r="T93" s="278"/>
      <c r="U93" s="282">
        <v>2500</v>
      </c>
      <c r="V93" s="280">
        <v>1200</v>
      </c>
      <c r="W93" s="281">
        <v>300</v>
      </c>
      <c r="X93" s="281">
        <v>300</v>
      </c>
      <c r="Y93" s="281">
        <v>300</v>
      </c>
      <c r="Z93" s="281">
        <v>200</v>
      </c>
      <c r="AA93" s="281">
        <v>100</v>
      </c>
      <c r="AB93" s="281">
        <v>100</v>
      </c>
      <c r="AC93" s="174">
        <f t="shared" si="13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14"/>
        <v>0</v>
      </c>
      <c r="AT93" s="174">
        <f t="shared" si="15"/>
        <v>0</v>
      </c>
      <c r="AU93" s="174">
        <f t="shared" si="16"/>
        <v>2500</v>
      </c>
      <c r="AV93" s="99"/>
      <c r="AW93" s="106"/>
      <c r="AX93" s="106"/>
      <c r="AY93" s="106"/>
      <c r="AZ93" s="106"/>
      <c r="BA93" s="174">
        <f t="shared" si="17"/>
        <v>2500</v>
      </c>
      <c r="BB93" s="178"/>
      <c r="BC93" s="278"/>
      <c r="BD93" s="163" t="str">
        <f t="shared" si="18"/>
        <v>正确</v>
      </c>
    </row>
    <row r="94" s="6" customFormat="1" ht="33" customHeight="1" spans="1:56">
      <c r="A94" s="59">
        <f t="shared" si="10"/>
        <v>90</v>
      </c>
      <c r="B94" s="274" t="s">
        <v>562</v>
      </c>
      <c r="C94" s="266" t="s">
        <v>480</v>
      </c>
      <c r="D94" s="267">
        <v>45699</v>
      </c>
      <c r="E94" s="289" t="s">
        <v>74</v>
      </c>
      <c r="F94" s="125">
        <f t="shared" si="11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12"/>
        <v>0</v>
      </c>
      <c r="T94" s="278"/>
      <c r="U94" s="282">
        <v>2500</v>
      </c>
      <c r="V94" s="280">
        <v>1200</v>
      </c>
      <c r="W94" s="281">
        <v>300</v>
      </c>
      <c r="X94" s="281">
        <v>300</v>
      </c>
      <c r="Y94" s="281">
        <v>300</v>
      </c>
      <c r="Z94" s="281">
        <v>200</v>
      </c>
      <c r="AA94" s="281">
        <v>100</v>
      </c>
      <c r="AB94" s="281">
        <v>100</v>
      </c>
      <c r="AC94" s="174">
        <f t="shared" si="13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14"/>
        <v>0</v>
      </c>
      <c r="AT94" s="174">
        <f t="shared" si="15"/>
        <v>0</v>
      </c>
      <c r="AU94" s="174">
        <f t="shared" si="16"/>
        <v>2500</v>
      </c>
      <c r="AV94" s="99"/>
      <c r="AW94" s="106"/>
      <c r="AX94" s="106"/>
      <c r="AY94" s="106"/>
      <c r="AZ94" s="106"/>
      <c r="BA94" s="174">
        <f t="shared" si="17"/>
        <v>2500</v>
      </c>
      <c r="BB94" s="178"/>
      <c r="BC94" s="278"/>
      <c r="BD94" s="163" t="str">
        <f t="shared" si="18"/>
        <v>正确</v>
      </c>
    </row>
    <row r="95" s="6" customFormat="1" ht="33" customHeight="1" spans="1:56">
      <c r="A95" s="59">
        <f t="shared" si="10"/>
        <v>91</v>
      </c>
      <c r="B95" s="274" t="s">
        <v>563</v>
      </c>
      <c r="C95" s="266" t="s">
        <v>297</v>
      </c>
      <c r="D95" s="267">
        <v>45709</v>
      </c>
      <c r="E95" s="289" t="s">
        <v>74</v>
      </c>
      <c r="F95" s="125">
        <f t="shared" si="11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12"/>
        <v>0</v>
      </c>
      <c r="T95" s="278"/>
      <c r="U95" s="282">
        <v>1700</v>
      </c>
      <c r="V95" s="280">
        <v>1000</v>
      </c>
      <c r="W95" s="281">
        <v>200</v>
      </c>
      <c r="X95" s="281">
        <v>100</v>
      </c>
      <c r="Y95" s="281">
        <v>100</v>
      </c>
      <c r="Z95" s="281">
        <v>100</v>
      </c>
      <c r="AA95" s="281">
        <v>100</v>
      </c>
      <c r="AB95" s="281">
        <v>100</v>
      </c>
      <c r="AC95" s="174">
        <f t="shared" si="13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14"/>
        <v>0</v>
      </c>
      <c r="AT95" s="174">
        <f t="shared" si="15"/>
        <v>0</v>
      </c>
      <c r="AU95" s="174">
        <f t="shared" si="16"/>
        <v>1700</v>
      </c>
      <c r="AV95" s="99"/>
      <c r="AW95" s="106"/>
      <c r="AX95" s="106"/>
      <c r="AY95" s="106"/>
      <c r="AZ95" s="106"/>
      <c r="BA95" s="174">
        <f t="shared" si="17"/>
        <v>1700</v>
      </c>
      <c r="BB95" s="178"/>
      <c r="BC95" s="278"/>
      <c r="BD95" s="163" t="str">
        <f t="shared" si="18"/>
        <v>正确</v>
      </c>
    </row>
    <row r="96" s="6" customFormat="1" ht="33" customHeight="1" spans="1:56">
      <c r="A96" s="59">
        <f t="shared" si="10"/>
        <v>92</v>
      </c>
      <c r="B96" s="274" t="s">
        <v>564</v>
      </c>
      <c r="C96" s="266" t="s">
        <v>297</v>
      </c>
      <c r="D96" s="267">
        <v>45711</v>
      </c>
      <c r="E96" s="289" t="s">
        <v>74</v>
      </c>
      <c r="F96" s="125">
        <f t="shared" si="11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12"/>
        <v>0</v>
      </c>
      <c r="T96" s="278"/>
      <c r="U96" s="282">
        <v>1600</v>
      </c>
      <c r="V96" s="280">
        <v>1000</v>
      </c>
      <c r="W96" s="281">
        <v>100</v>
      </c>
      <c r="X96" s="281">
        <v>100</v>
      </c>
      <c r="Y96" s="281">
        <v>100</v>
      </c>
      <c r="Z96" s="281">
        <v>100</v>
      </c>
      <c r="AA96" s="281">
        <v>100</v>
      </c>
      <c r="AB96" s="281">
        <v>100</v>
      </c>
      <c r="AC96" s="174">
        <f t="shared" si="13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14"/>
        <v>0</v>
      </c>
      <c r="AT96" s="174">
        <f t="shared" si="15"/>
        <v>0</v>
      </c>
      <c r="AU96" s="174">
        <f t="shared" si="16"/>
        <v>1600</v>
      </c>
      <c r="AV96" s="99"/>
      <c r="AW96" s="106"/>
      <c r="AX96" s="106"/>
      <c r="AY96" s="106"/>
      <c r="AZ96" s="106"/>
      <c r="BA96" s="174">
        <f t="shared" si="17"/>
        <v>1600</v>
      </c>
      <c r="BB96" s="178"/>
      <c r="BC96" s="278"/>
      <c r="BD96" s="163" t="str">
        <f t="shared" si="18"/>
        <v>正确</v>
      </c>
    </row>
    <row r="97" s="6" customFormat="1" ht="54" customHeight="1" spans="1:56">
      <c r="A97" s="59">
        <f t="shared" si="10"/>
        <v>93</v>
      </c>
      <c r="B97" s="274" t="s">
        <v>565</v>
      </c>
      <c r="C97" s="266" t="s">
        <v>139</v>
      </c>
      <c r="D97" s="267">
        <v>45698</v>
      </c>
      <c r="E97" s="289" t="s">
        <v>74</v>
      </c>
      <c r="F97" s="125">
        <f t="shared" si="11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12"/>
        <v>0</v>
      </c>
      <c r="T97" s="278"/>
      <c r="U97" s="282">
        <v>2400</v>
      </c>
      <c r="V97" s="280">
        <v>1200</v>
      </c>
      <c r="W97" s="281">
        <v>300</v>
      </c>
      <c r="X97" s="281">
        <v>300</v>
      </c>
      <c r="Y97" s="281">
        <v>200</v>
      </c>
      <c r="Z97" s="281">
        <v>200</v>
      </c>
      <c r="AA97" s="281">
        <v>100</v>
      </c>
      <c r="AB97" s="281">
        <v>100</v>
      </c>
      <c r="AC97" s="174">
        <f t="shared" si="13"/>
        <v>0</v>
      </c>
      <c r="AD97" s="93"/>
      <c r="AE97" s="93"/>
      <c r="AF97" s="93"/>
      <c r="AG97" s="93"/>
      <c r="AH97" s="93"/>
      <c r="AI97" s="93">
        <v>1170</v>
      </c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14"/>
        <v>0</v>
      </c>
      <c r="AT97" s="174">
        <f t="shared" si="15"/>
        <v>0</v>
      </c>
      <c r="AU97" s="174">
        <f t="shared" si="16"/>
        <v>3570</v>
      </c>
      <c r="AV97" s="99"/>
      <c r="AW97" s="106"/>
      <c r="AX97" s="106"/>
      <c r="AY97" s="106"/>
      <c r="AZ97" s="106"/>
      <c r="BA97" s="174">
        <f t="shared" si="17"/>
        <v>3570</v>
      </c>
      <c r="BB97" s="178"/>
      <c r="BC97" s="278" t="s">
        <v>470</v>
      </c>
      <c r="BD97" s="163" t="str">
        <f t="shared" si="18"/>
        <v>正确</v>
      </c>
    </row>
    <row r="98" s="6" customFormat="1" ht="50" customHeight="1" spans="1:56">
      <c r="A98" s="59">
        <f t="shared" si="10"/>
        <v>94</v>
      </c>
      <c r="B98" s="274" t="s">
        <v>566</v>
      </c>
      <c r="C98" s="266" t="s">
        <v>139</v>
      </c>
      <c r="D98" s="267">
        <v>45699</v>
      </c>
      <c r="E98" s="289" t="s">
        <v>74</v>
      </c>
      <c r="F98" s="125">
        <f t="shared" si="11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12"/>
        <v>0</v>
      </c>
      <c r="T98" s="278"/>
      <c r="U98" s="282">
        <v>2400</v>
      </c>
      <c r="V98" s="280">
        <v>1200</v>
      </c>
      <c r="W98" s="281">
        <v>300</v>
      </c>
      <c r="X98" s="281">
        <v>300</v>
      </c>
      <c r="Y98" s="281">
        <v>200</v>
      </c>
      <c r="Z98" s="281">
        <v>200</v>
      </c>
      <c r="AA98" s="281">
        <v>100</v>
      </c>
      <c r="AB98" s="281">
        <v>100</v>
      </c>
      <c r="AC98" s="174">
        <f t="shared" si="13"/>
        <v>0</v>
      </c>
      <c r="AD98" s="93"/>
      <c r="AE98" s="93"/>
      <c r="AF98" s="93"/>
      <c r="AG98" s="93"/>
      <c r="AH98" s="93"/>
      <c r="AI98" s="93">
        <v>710</v>
      </c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14"/>
        <v>0</v>
      </c>
      <c r="AT98" s="174">
        <f t="shared" si="15"/>
        <v>0</v>
      </c>
      <c r="AU98" s="174">
        <f t="shared" si="16"/>
        <v>3110</v>
      </c>
      <c r="AV98" s="99"/>
      <c r="AW98" s="106"/>
      <c r="AX98" s="106"/>
      <c r="AY98" s="106"/>
      <c r="AZ98" s="106"/>
      <c r="BA98" s="174">
        <f t="shared" si="17"/>
        <v>3110</v>
      </c>
      <c r="BB98" s="178"/>
      <c r="BC98" s="278" t="s">
        <v>567</v>
      </c>
      <c r="BD98" s="163" t="str">
        <f t="shared" si="18"/>
        <v>正确</v>
      </c>
    </row>
    <row r="99" s="6" customFormat="1" ht="54" customHeight="1" spans="1:56">
      <c r="A99" s="59">
        <f t="shared" si="10"/>
        <v>95</v>
      </c>
      <c r="B99" s="274" t="s">
        <v>568</v>
      </c>
      <c r="C99" s="266" t="s">
        <v>139</v>
      </c>
      <c r="D99" s="267">
        <v>45699</v>
      </c>
      <c r="E99" s="289" t="s">
        <v>74</v>
      </c>
      <c r="F99" s="125">
        <f t="shared" si="11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12"/>
        <v>0</v>
      </c>
      <c r="T99" s="278"/>
      <c r="U99" s="282">
        <v>2400</v>
      </c>
      <c r="V99" s="280">
        <v>1200</v>
      </c>
      <c r="W99" s="281">
        <v>300</v>
      </c>
      <c r="X99" s="281">
        <v>300</v>
      </c>
      <c r="Y99" s="281">
        <v>200</v>
      </c>
      <c r="Z99" s="281">
        <v>200</v>
      </c>
      <c r="AA99" s="281">
        <v>100</v>
      </c>
      <c r="AB99" s="281">
        <v>100</v>
      </c>
      <c r="AC99" s="174">
        <f t="shared" si="13"/>
        <v>0</v>
      </c>
      <c r="AD99" s="93"/>
      <c r="AE99" s="93"/>
      <c r="AF99" s="93"/>
      <c r="AG99" s="93"/>
      <c r="AH99" s="93"/>
      <c r="AI99" s="93">
        <v>940</v>
      </c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14"/>
        <v>0</v>
      </c>
      <c r="AT99" s="174">
        <f t="shared" si="15"/>
        <v>0</v>
      </c>
      <c r="AU99" s="174">
        <f t="shared" si="16"/>
        <v>3340</v>
      </c>
      <c r="AV99" s="99"/>
      <c r="AW99" s="106"/>
      <c r="AX99" s="106"/>
      <c r="AY99" s="106"/>
      <c r="AZ99" s="106"/>
      <c r="BA99" s="174">
        <f t="shared" si="17"/>
        <v>3340</v>
      </c>
      <c r="BB99" s="178"/>
      <c r="BC99" s="278" t="s">
        <v>569</v>
      </c>
      <c r="BD99" s="163" t="str">
        <f t="shared" si="18"/>
        <v>正确</v>
      </c>
    </row>
    <row r="100" s="6" customFormat="1" ht="70" customHeight="1" spans="1:56">
      <c r="A100" s="59">
        <f t="shared" si="10"/>
        <v>96</v>
      </c>
      <c r="B100" s="291" t="s">
        <v>570</v>
      </c>
      <c r="C100" s="266" t="s">
        <v>139</v>
      </c>
      <c r="D100" s="267">
        <v>45699</v>
      </c>
      <c r="E100" s="292" t="s">
        <v>122</v>
      </c>
      <c r="F100" s="125">
        <f t="shared" si="11"/>
        <v>30</v>
      </c>
      <c r="G100" s="57"/>
      <c r="H100" s="126"/>
      <c r="I100" s="126"/>
      <c r="J100" s="126">
        <v>27</v>
      </c>
      <c r="K100" s="126"/>
      <c r="L100" s="126"/>
      <c r="M100" s="126"/>
      <c r="N100" s="126"/>
      <c r="O100" s="126"/>
      <c r="P100" s="126"/>
      <c r="Q100" s="126"/>
      <c r="R100" s="126"/>
      <c r="S100" s="164">
        <f t="shared" si="12"/>
        <v>0</v>
      </c>
      <c r="T100" s="295" t="s">
        <v>571</v>
      </c>
      <c r="U100" s="282">
        <v>2400</v>
      </c>
      <c r="V100" s="280">
        <v>1200</v>
      </c>
      <c r="W100" s="281">
        <v>300</v>
      </c>
      <c r="X100" s="281">
        <v>300</v>
      </c>
      <c r="Y100" s="281">
        <v>200</v>
      </c>
      <c r="Z100" s="281">
        <v>200</v>
      </c>
      <c r="AA100" s="281">
        <v>100</v>
      </c>
      <c r="AB100" s="281">
        <v>100</v>
      </c>
      <c r="AC100" s="174">
        <f t="shared" si="13"/>
        <v>0</v>
      </c>
      <c r="AD100" s="93"/>
      <c r="AE100" s="93"/>
      <c r="AF100" s="93"/>
      <c r="AG100" s="93"/>
      <c r="AH100" s="93"/>
      <c r="AI100" s="93">
        <v>117</v>
      </c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14"/>
        <v>0</v>
      </c>
      <c r="AT100" s="174">
        <f t="shared" si="15"/>
        <v>2160</v>
      </c>
      <c r="AU100" s="174">
        <f t="shared" si="16"/>
        <v>357</v>
      </c>
      <c r="AV100" s="99"/>
      <c r="AW100" s="106"/>
      <c r="AX100" s="106"/>
      <c r="AY100" s="106"/>
      <c r="AZ100" s="106"/>
      <c r="BA100" s="174">
        <f t="shared" si="17"/>
        <v>357</v>
      </c>
      <c r="BB100" s="178"/>
      <c r="BC100" s="295" t="s">
        <v>572</v>
      </c>
      <c r="BD100" s="163" t="str">
        <f t="shared" si="18"/>
        <v>正确</v>
      </c>
    </row>
    <row r="101" s="6" customFormat="1" ht="61" customHeight="1" spans="1:56">
      <c r="A101" s="59">
        <f t="shared" si="10"/>
        <v>97</v>
      </c>
      <c r="B101" s="274" t="s">
        <v>573</v>
      </c>
      <c r="C101" s="266" t="s">
        <v>139</v>
      </c>
      <c r="D101" s="267">
        <v>45699</v>
      </c>
      <c r="E101" s="289" t="s">
        <v>74</v>
      </c>
      <c r="F101" s="125">
        <f t="shared" si="11"/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si="12"/>
        <v>0</v>
      </c>
      <c r="T101" s="283"/>
      <c r="U101" s="282">
        <v>2400</v>
      </c>
      <c r="V101" s="280">
        <v>1200</v>
      </c>
      <c r="W101" s="281">
        <v>300</v>
      </c>
      <c r="X101" s="281">
        <v>300</v>
      </c>
      <c r="Y101" s="281">
        <v>200</v>
      </c>
      <c r="Z101" s="281">
        <v>200</v>
      </c>
      <c r="AA101" s="281">
        <v>100</v>
      </c>
      <c r="AB101" s="281">
        <v>100</v>
      </c>
      <c r="AC101" s="174">
        <f t="shared" si="13"/>
        <v>0</v>
      </c>
      <c r="AD101" s="93"/>
      <c r="AE101" s="93"/>
      <c r="AF101" s="93"/>
      <c r="AG101" s="93"/>
      <c r="AH101" s="93"/>
      <c r="AI101" s="93">
        <v>790</v>
      </c>
      <c r="AJ101" s="93"/>
      <c r="AK101" s="93"/>
      <c r="AL101" s="93"/>
      <c r="AM101" s="93"/>
      <c r="AN101" s="93">
        <v>100</v>
      </c>
      <c r="AO101" s="93"/>
      <c r="AP101" s="93"/>
      <c r="AQ101" s="93"/>
      <c r="AR101" s="93"/>
      <c r="AS101" s="175">
        <f t="shared" si="14"/>
        <v>0</v>
      </c>
      <c r="AT101" s="174">
        <f t="shared" si="15"/>
        <v>0</v>
      </c>
      <c r="AU101" s="174">
        <f t="shared" si="16"/>
        <v>3290</v>
      </c>
      <c r="AV101" s="99"/>
      <c r="AW101" s="106"/>
      <c r="AX101" s="106"/>
      <c r="AY101" s="106"/>
      <c r="AZ101" s="106"/>
      <c r="BA101" s="174">
        <f t="shared" si="17"/>
        <v>3290</v>
      </c>
      <c r="BB101" s="178"/>
      <c r="BC101" s="278" t="s">
        <v>574</v>
      </c>
      <c r="BD101" s="163" t="str">
        <f t="shared" si="18"/>
        <v>正确</v>
      </c>
    </row>
    <row r="102" s="6" customFormat="1" ht="33" customHeight="1" spans="1:56">
      <c r="A102" s="59">
        <f t="shared" si="10"/>
        <v>98</v>
      </c>
      <c r="B102" s="291" t="s">
        <v>575</v>
      </c>
      <c r="C102" s="266" t="s">
        <v>139</v>
      </c>
      <c r="D102" s="267">
        <v>45699</v>
      </c>
      <c r="E102" s="292" t="s">
        <v>122</v>
      </c>
      <c r="F102" s="125">
        <f t="shared" si="11"/>
        <v>30</v>
      </c>
      <c r="G102" s="57"/>
      <c r="H102" s="126"/>
      <c r="I102" s="126"/>
      <c r="J102" s="126">
        <v>19</v>
      </c>
      <c r="K102" s="126"/>
      <c r="L102" s="126"/>
      <c r="M102" s="126"/>
      <c r="N102" s="126"/>
      <c r="O102" s="126"/>
      <c r="P102" s="126"/>
      <c r="Q102" s="126"/>
      <c r="R102" s="126"/>
      <c r="S102" s="164">
        <f t="shared" si="12"/>
        <v>0</v>
      </c>
      <c r="T102" s="296" t="s">
        <v>576</v>
      </c>
      <c r="U102" s="282">
        <v>2300</v>
      </c>
      <c r="V102" s="280">
        <v>1200</v>
      </c>
      <c r="W102" s="281">
        <v>300</v>
      </c>
      <c r="X102" s="281">
        <v>200</v>
      </c>
      <c r="Y102" s="281">
        <v>200</v>
      </c>
      <c r="Z102" s="281">
        <v>200</v>
      </c>
      <c r="AA102" s="281">
        <v>100</v>
      </c>
      <c r="AB102" s="281">
        <v>100</v>
      </c>
      <c r="AC102" s="174">
        <f t="shared" si="13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14"/>
        <v>0</v>
      </c>
      <c r="AT102" s="174">
        <f t="shared" si="15"/>
        <v>1456.66666666667</v>
      </c>
      <c r="AU102" s="174">
        <f t="shared" si="16"/>
        <v>843.33</v>
      </c>
      <c r="AV102" s="99"/>
      <c r="AW102" s="106"/>
      <c r="AX102" s="106"/>
      <c r="AY102" s="106"/>
      <c r="AZ102" s="106"/>
      <c r="BA102" s="174">
        <f t="shared" si="17"/>
        <v>843.33</v>
      </c>
      <c r="BB102" s="178"/>
      <c r="BC102" s="296" t="s">
        <v>576</v>
      </c>
      <c r="BD102" s="163" t="str">
        <f t="shared" si="18"/>
        <v>正确</v>
      </c>
    </row>
    <row r="103" s="6" customFormat="1" ht="50" customHeight="1" spans="1:56">
      <c r="A103" s="59">
        <f t="shared" si="10"/>
        <v>99</v>
      </c>
      <c r="B103" s="274" t="s">
        <v>577</v>
      </c>
      <c r="C103" s="266" t="s">
        <v>139</v>
      </c>
      <c r="D103" s="267">
        <v>45700</v>
      </c>
      <c r="E103" s="289" t="s">
        <v>74</v>
      </c>
      <c r="F103" s="125">
        <f t="shared" si="11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12"/>
        <v>0</v>
      </c>
      <c r="T103" s="278"/>
      <c r="U103" s="282">
        <v>2400</v>
      </c>
      <c r="V103" s="280">
        <v>1200</v>
      </c>
      <c r="W103" s="281">
        <v>300</v>
      </c>
      <c r="X103" s="281">
        <v>300</v>
      </c>
      <c r="Y103" s="281">
        <v>200</v>
      </c>
      <c r="Z103" s="281">
        <v>200</v>
      </c>
      <c r="AA103" s="281">
        <v>100</v>
      </c>
      <c r="AB103" s="281">
        <v>100</v>
      </c>
      <c r="AC103" s="174">
        <f t="shared" si="13"/>
        <v>0</v>
      </c>
      <c r="AD103" s="93"/>
      <c r="AE103" s="93"/>
      <c r="AF103" s="93"/>
      <c r="AG103" s="93"/>
      <c r="AH103" s="93"/>
      <c r="AI103" s="93">
        <v>1030</v>
      </c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14"/>
        <v>0</v>
      </c>
      <c r="AT103" s="174">
        <f t="shared" si="15"/>
        <v>0</v>
      </c>
      <c r="AU103" s="174">
        <f t="shared" si="16"/>
        <v>3430</v>
      </c>
      <c r="AV103" s="99"/>
      <c r="AW103" s="106"/>
      <c r="AX103" s="106"/>
      <c r="AY103" s="106"/>
      <c r="AZ103" s="106"/>
      <c r="BA103" s="174">
        <f t="shared" si="17"/>
        <v>3430</v>
      </c>
      <c r="BB103" s="178"/>
      <c r="BC103" s="278" t="s">
        <v>578</v>
      </c>
      <c r="BD103" s="163" t="str">
        <f t="shared" si="18"/>
        <v>正确</v>
      </c>
    </row>
    <row r="104" s="6" customFormat="1" ht="52" customHeight="1" spans="1:56">
      <c r="A104" s="59">
        <f t="shared" si="10"/>
        <v>100</v>
      </c>
      <c r="B104" s="274" t="s">
        <v>579</v>
      </c>
      <c r="C104" s="266" t="s">
        <v>139</v>
      </c>
      <c r="D104" s="267">
        <v>45700</v>
      </c>
      <c r="E104" s="289" t="s">
        <v>74</v>
      </c>
      <c r="F104" s="125">
        <f t="shared" si="11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12"/>
        <v>0</v>
      </c>
      <c r="T104" s="278"/>
      <c r="U104" s="282">
        <v>2400</v>
      </c>
      <c r="V104" s="280">
        <v>1200</v>
      </c>
      <c r="W104" s="281">
        <v>300</v>
      </c>
      <c r="X104" s="281">
        <v>300</v>
      </c>
      <c r="Y104" s="281">
        <v>200</v>
      </c>
      <c r="Z104" s="281">
        <v>200</v>
      </c>
      <c r="AA104" s="281">
        <v>100</v>
      </c>
      <c r="AB104" s="281">
        <v>100</v>
      </c>
      <c r="AC104" s="174">
        <f t="shared" si="13"/>
        <v>0</v>
      </c>
      <c r="AD104" s="93"/>
      <c r="AE104" s="93"/>
      <c r="AF104" s="93"/>
      <c r="AG104" s="93"/>
      <c r="AH104" s="93"/>
      <c r="AI104" s="93">
        <v>950</v>
      </c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14"/>
        <v>0</v>
      </c>
      <c r="AT104" s="174">
        <f t="shared" si="15"/>
        <v>0</v>
      </c>
      <c r="AU104" s="174">
        <f t="shared" si="16"/>
        <v>3350</v>
      </c>
      <c r="AV104" s="99"/>
      <c r="AW104" s="106"/>
      <c r="AX104" s="106"/>
      <c r="AY104" s="106"/>
      <c r="AZ104" s="106"/>
      <c r="BA104" s="174">
        <f t="shared" si="17"/>
        <v>3350</v>
      </c>
      <c r="BB104" s="178"/>
      <c r="BC104" s="278" t="s">
        <v>580</v>
      </c>
      <c r="BD104" s="163" t="str">
        <f t="shared" si="18"/>
        <v>正确</v>
      </c>
    </row>
    <row r="105" s="6" customFormat="1" ht="62" customHeight="1" spans="1:56">
      <c r="A105" s="59">
        <f t="shared" si="10"/>
        <v>101</v>
      </c>
      <c r="B105" s="274" t="s">
        <v>581</v>
      </c>
      <c r="C105" s="266" t="s">
        <v>139</v>
      </c>
      <c r="D105" s="267">
        <v>45701</v>
      </c>
      <c r="E105" s="289" t="s">
        <v>74</v>
      </c>
      <c r="F105" s="125">
        <f t="shared" si="11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12"/>
        <v>0</v>
      </c>
      <c r="T105" s="283"/>
      <c r="U105" s="282">
        <v>2400</v>
      </c>
      <c r="V105" s="280">
        <v>1200</v>
      </c>
      <c r="W105" s="281">
        <v>300</v>
      </c>
      <c r="X105" s="281">
        <v>300</v>
      </c>
      <c r="Y105" s="281">
        <v>200</v>
      </c>
      <c r="Z105" s="281">
        <v>200</v>
      </c>
      <c r="AA105" s="281">
        <v>100</v>
      </c>
      <c r="AB105" s="281">
        <v>100</v>
      </c>
      <c r="AC105" s="174">
        <f t="shared" si="13"/>
        <v>0</v>
      </c>
      <c r="AD105" s="93"/>
      <c r="AE105" s="93"/>
      <c r="AF105" s="93"/>
      <c r="AG105" s="93"/>
      <c r="AH105" s="93"/>
      <c r="AI105" s="93">
        <v>1080</v>
      </c>
      <c r="AJ105" s="93"/>
      <c r="AK105" s="93"/>
      <c r="AL105" s="93"/>
      <c r="AM105" s="93"/>
      <c r="AN105" s="93">
        <v>100</v>
      </c>
      <c r="AO105" s="93"/>
      <c r="AP105" s="93"/>
      <c r="AQ105" s="93"/>
      <c r="AR105" s="93"/>
      <c r="AS105" s="175">
        <f t="shared" si="14"/>
        <v>0</v>
      </c>
      <c r="AT105" s="174">
        <f t="shared" si="15"/>
        <v>0</v>
      </c>
      <c r="AU105" s="174">
        <f t="shared" si="16"/>
        <v>3580</v>
      </c>
      <c r="AV105" s="99"/>
      <c r="AW105" s="106"/>
      <c r="AX105" s="106"/>
      <c r="AY105" s="106"/>
      <c r="AZ105" s="106"/>
      <c r="BA105" s="174">
        <f t="shared" si="17"/>
        <v>3580</v>
      </c>
      <c r="BB105" s="178"/>
      <c r="BC105" s="283" t="s">
        <v>582</v>
      </c>
      <c r="BD105" s="163" t="str">
        <f t="shared" si="18"/>
        <v>正确</v>
      </c>
    </row>
    <row r="106" s="6" customFormat="1" ht="54" customHeight="1" spans="1:56">
      <c r="A106" s="59">
        <f t="shared" si="10"/>
        <v>102</v>
      </c>
      <c r="B106" s="274" t="s">
        <v>583</v>
      </c>
      <c r="C106" s="266" t="s">
        <v>139</v>
      </c>
      <c r="D106" s="267">
        <v>45702</v>
      </c>
      <c r="E106" s="289" t="s">
        <v>74</v>
      </c>
      <c r="F106" s="125">
        <f t="shared" si="11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12"/>
        <v>0</v>
      </c>
      <c r="T106" s="278"/>
      <c r="U106" s="282">
        <v>2400</v>
      </c>
      <c r="V106" s="280">
        <v>1200</v>
      </c>
      <c r="W106" s="281">
        <v>300</v>
      </c>
      <c r="X106" s="281">
        <v>300</v>
      </c>
      <c r="Y106" s="281">
        <v>200</v>
      </c>
      <c r="Z106" s="281">
        <v>200</v>
      </c>
      <c r="AA106" s="281">
        <v>100</v>
      </c>
      <c r="AB106" s="281">
        <v>100</v>
      </c>
      <c r="AC106" s="174">
        <f t="shared" si="13"/>
        <v>0</v>
      </c>
      <c r="AD106" s="93"/>
      <c r="AE106" s="93"/>
      <c r="AF106" s="93"/>
      <c r="AG106" s="93"/>
      <c r="AH106" s="93"/>
      <c r="AI106" s="93">
        <v>1080</v>
      </c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14"/>
        <v>0</v>
      </c>
      <c r="AT106" s="174">
        <f t="shared" si="15"/>
        <v>0</v>
      </c>
      <c r="AU106" s="174">
        <f t="shared" si="16"/>
        <v>3480</v>
      </c>
      <c r="AV106" s="99"/>
      <c r="AW106" s="106"/>
      <c r="AX106" s="106"/>
      <c r="AY106" s="106"/>
      <c r="AZ106" s="106"/>
      <c r="BA106" s="174">
        <f t="shared" si="17"/>
        <v>3480</v>
      </c>
      <c r="BB106" s="178"/>
      <c r="BC106" s="278" t="s">
        <v>584</v>
      </c>
      <c r="BD106" s="163" t="str">
        <f t="shared" si="18"/>
        <v>正确</v>
      </c>
    </row>
    <row r="107" s="6" customFormat="1" ht="37" customHeight="1" spans="1:56">
      <c r="A107" s="59">
        <f t="shared" si="10"/>
        <v>103</v>
      </c>
      <c r="B107" s="274" t="s">
        <v>585</v>
      </c>
      <c r="C107" s="266" t="s">
        <v>139</v>
      </c>
      <c r="D107" s="267">
        <v>45702</v>
      </c>
      <c r="E107" s="289" t="s">
        <v>74</v>
      </c>
      <c r="F107" s="125">
        <f t="shared" si="11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12"/>
        <v>0</v>
      </c>
      <c r="T107" s="278"/>
      <c r="U107" s="282">
        <v>2400</v>
      </c>
      <c r="V107" s="280">
        <v>1200</v>
      </c>
      <c r="W107" s="281">
        <v>300</v>
      </c>
      <c r="X107" s="281">
        <v>300</v>
      </c>
      <c r="Y107" s="281">
        <v>200</v>
      </c>
      <c r="Z107" s="281">
        <v>200</v>
      </c>
      <c r="AA107" s="281">
        <v>100</v>
      </c>
      <c r="AB107" s="281">
        <v>100</v>
      </c>
      <c r="AC107" s="174">
        <f t="shared" si="13"/>
        <v>0</v>
      </c>
      <c r="AD107" s="93"/>
      <c r="AE107" s="93"/>
      <c r="AF107" s="93"/>
      <c r="AG107" s="93"/>
      <c r="AH107" s="93"/>
      <c r="AI107" s="93">
        <v>720</v>
      </c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14"/>
        <v>0</v>
      </c>
      <c r="AT107" s="174">
        <f t="shared" si="15"/>
        <v>0</v>
      </c>
      <c r="AU107" s="174">
        <f t="shared" si="16"/>
        <v>3120</v>
      </c>
      <c r="AV107" s="99"/>
      <c r="AW107" s="106"/>
      <c r="AX107" s="106"/>
      <c r="AY107" s="106"/>
      <c r="AZ107" s="106"/>
      <c r="BA107" s="174">
        <f t="shared" si="17"/>
        <v>3120</v>
      </c>
      <c r="BB107" s="178"/>
      <c r="BC107" s="278" t="s">
        <v>586</v>
      </c>
      <c r="BD107" s="163" t="str">
        <f t="shared" si="18"/>
        <v>正确</v>
      </c>
    </row>
    <row r="108" s="6" customFormat="1" ht="33" customHeight="1" spans="1:56">
      <c r="A108" s="59">
        <f t="shared" si="10"/>
        <v>104</v>
      </c>
      <c r="B108" s="274" t="s">
        <v>587</v>
      </c>
      <c r="C108" s="266" t="s">
        <v>139</v>
      </c>
      <c r="D108" s="267">
        <v>45703</v>
      </c>
      <c r="E108" s="289" t="s">
        <v>74</v>
      </c>
      <c r="F108" s="125">
        <f t="shared" si="11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12"/>
        <v>0</v>
      </c>
      <c r="T108" s="296"/>
      <c r="U108" s="282">
        <v>2400</v>
      </c>
      <c r="V108" s="280">
        <v>1200</v>
      </c>
      <c r="W108" s="281">
        <v>300</v>
      </c>
      <c r="X108" s="281">
        <v>300</v>
      </c>
      <c r="Y108" s="281">
        <v>200</v>
      </c>
      <c r="Z108" s="281">
        <v>200</v>
      </c>
      <c r="AA108" s="281">
        <v>100</v>
      </c>
      <c r="AB108" s="281">
        <v>100</v>
      </c>
      <c r="AC108" s="174">
        <f t="shared" si="13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14"/>
        <v>0</v>
      </c>
      <c r="AT108" s="174">
        <f t="shared" si="15"/>
        <v>0</v>
      </c>
      <c r="AU108" s="174">
        <f t="shared" si="16"/>
        <v>2400</v>
      </c>
      <c r="AV108" s="99"/>
      <c r="AW108" s="106"/>
      <c r="AX108" s="106"/>
      <c r="AY108" s="106"/>
      <c r="AZ108" s="106"/>
      <c r="BA108" s="174">
        <f t="shared" si="17"/>
        <v>2400</v>
      </c>
      <c r="BB108" s="178"/>
      <c r="BC108" s="296"/>
      <c r="BD108" s="163" t="str">
        <f t="shared" si="18"/>
        <v>正确</v>
      </c>
    </row>
    <row r="109" s="6" customFormat="1" ht="57" customHeight="1" spans="1:56">
      <c r="A109" s="59">
        <f t="shared" si="10"/>
        <v>105</v>
      </c>
      <c r="B109" s="274" t="s">
        <v>588</v>
      </c>
      <c r="C109" s="266" t="s">
        <v>139</v>
      </c>
      <c r="D109" s="267">
        <v>45702</v>
      </c>
      <c r="E109" s="289" t="s">
        <v>74</v>
      </c>
      <c r="F109" s="125">
        <f t="shared" si="11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12"/>
        <v>0</v>
      </c>
      <c r="T109" s="297"/>
      <c r="U109" s="282">
        <v>2400</v>
      </c>
      <c r="V109" s="280">
        <v>1200</v>
      </c>
      <c r="W109" s="281">
        <v>300</v>
      </c>
      <c r="X109" s="281">
        <v>300</v>
      </c>
      <c r="Y109" s="281">
        <v>200</v>
      </c>
      <c r="Z109" s="281">
        <v>200</v>
      </c>
      <c r="AA109" s="281">
        <v>100</v>
      </c>
      <c r="AB109" s="281">
        <v>100</v>
      </c>
      <c r="AC109" s="174">
        <f t="shared" si="13"/>
        <v>0</v>
      </c>
      <c r="AD109" s="93"/>
      <c r="AE109" s="93"/>
      <c r="AF109" s="93"/>
      <c r="AG109" s="93"/>
      <c r="AH109" s="93"/>
      <c r="AI109" s="93">
        <v>710</v>
      </c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14"/>
        <v>0</v>
      </c>
      <c r="AT109" s="174">
        <f t="shared" si="15"/>
        <v>0</v>
      </c>
      <c r="AU109" s="174">
        <f t="shared" si="16"/>
        <v>3110</v>
      </c>
      <c r="AV109" s="99"/>
      <c r="AW109" s="106"/>
      <c r="AX109" s="106"/>
      <c r="AY109" s="106"/>
      <c r="AZ109" s="106"/>
      <c r="BA109" s="174">
        <f t="shared" si="17"/>
        <v>3110</v>
      </c>
      <c r="BB109" s="178"/>
      <c r="BC109" s="297" t="s">
        <v>589</v>
      </c>
      <c r="BD109" s="163" t="str">
        <f t="shared" si="18"/>
        <v>正确</v>
      </c>
    </row>
    <row r="110" s="6" customFormat="1" ht="69" customHeight="1" spans="1:56">
      <c r="A110" s="59">
        <f t="shared" si="10"/>
        <v>106</v>
      </c>
      <c r="B110" s="274" t="s">
        <v>590</v>
      </c>
      <c r="C110" s="266" t="s">
        <v>139</v>
      </c>
      <c r="D110" s="267">
        <v>45703</v>
      </c>
      <c r="E110" s="289" t="s">
        <v>74</v>
      </c>
      <c r="F110" s="125">
        <f t="shared" si="11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12"/>
        <v>0</v>
      </c>
      <c r="T110" s="298"/>
      <c r="U110" s="282">
        <v>2400</v>
      </c>
      <c r="V110" s="280">
        <v>1200</v>
      </c>
      <c r="W110" s="281">
        <v>300</v>
      </c>
      <c r="X110" s="281">
        <v>300</v>
      </c>
      <c r="Y110" s="281">
        <v>200</v>
      </c>
      <c r="Z110" s="281">
        <v>200</v>
      </c>
      <c r="AA110" s="281">
        <v>100</v>
      </c>
      <c r="AB110" s="281">
        <v>100</v>
      </c>
      <c r="AC110" s="174">
        <f t="shared" si="13"/>
        <v>0</v>
      </c>
      <c r="AD110" s="93"/>
      <c r="AE110" s="93"/>
      <c r="AF110" s="93"/>
      <c r="AG110" s="93"/>
      <c r="AH110" s="93"/>
      <c r="AI110" s="93">
        <v>450</v>
      </c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14"/>
        <v>0</v>
      </c>
      <c r="AT110" s="174">
        <f t="shared" si="15"/>
        <v>0</v>
      </c>
      <c r="AU110" s="174">
        <f t="shared" si="16"/>
        <v>2850</v>
      </c>
      <c r="AV110" s="99"/>
      <c r="AW110" s="106"/>
      <c r="AX110" s="106"/>
      <c r="AY110" s="106"/>
      <c r="AZ110" s="106"/>
      <c r="BA110" s="174">
        <f t="shared" si="17"/>
        <v>2850</v>
      </c>
      <c r="BB110" s="178"/>
      <c r="BC110" s="298" t="s">
        <v>591</v>
      </c>
      <c r="BD110" s="163" t="str">
        <f t="shared" si="18"/>
        <v>正确</v>
      </c>
    </row>
    <row r="111" s="6" customFormat="1" ht="54" customHeight="1" spans="1:56">
      <c r="A111" s="59">
        <f t="shared" si="10"/>
        <v>107</v>
      </c>
      <c r="B111" s="274" t="s">
        <v>592</v>
      </c>
      <c r="C111" s="266" t="s">
        <v>139</v>
      </c>
      <c r="D111" s="267">
        <v>45705</v>
      </c>
      <c r="E111" s="289" t="s">
        <v>74</v>
      </c>
      <c r="F111" s="125">
        <f t="shared" si="11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12"/>
        <v>0</v>
      </c>
      <c r="T111" s="297"/>
      <c r="U111" s="282">
        <v>2400</v>
      </c>
      <c r="V111" s="280">
        <v>1200</v>
      </c>
      <c r="W111" s="281">
        <v>300</v>
      </c>
      <c r="X111" s="281">
        <v>300</v>
      </c>
      <c r="Y111" s="281">
        <v>200</v>
      </c>
      <c r="Z111" s="281">
        <v>200</v>
      </c>
      <c r="AA111" s="281">
        <v>100</v>
      </c>
      <c r="AB111" s="281">
        <v>100</v>
      </c>
      <c r="AC111" s="174">
        <f t="shared" si="13"/>
        <v>0</v>
      </c>
      <c r="AD111" s="93"/>
      <c r="AE111" s="93"/>
      <c r="AF111" s="93"/>
      <c r="AG111" s="93"/>
      <c r="AH111" s="93"/>
      <c r="AI111" s="93">
        <v>530</v>
      </c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14"/>
        <v>0</v>
      </c>
      <c r="AT111" s="174">
        <f t="shared" si="15"/>
        <v>0</v>
      </c>
      <c r="AU111" s="174">
        <f t="shared" si="16"/>
        <v>2930</v>
      </c>
      <c r="AV111" s="99"/>
      <c r="AW111" s="106"/>
      <c r="AX111" s="106"/>
      <c r="AY111" s="106"/>
      <c r="AZ111" s="106"/>
      <c r="BA111" s="174">
        <f t="shared" si="17"/>
        <v>2930</v>
      </c>
      <c r="BB111" s="178"/>
      <c r="BC111" s="297" t="s">
        <v>593</v>
      </c>
      <c r="BD111" s="163" t="str">
        <f t="shared" si="18"/>
        <v>正确</v>
      </c>
    </row>
    <row r="112" s="6" customFormat="1" ht="56" customHeight="1" spans="1:56">
      <c r="A112" s="59">
        <f t="shared" si="10"/>
        <v>108</v>
      </c>
      <c r="B112" s="274" t="s">
        <v>594</v>
      </c>
      <c r="C112" s="266" t="s">
        <v>139</v>
      </c>
      <c r="D112" s="267">
        <v>45712</v>
      </c>
      <c r="E112" s="289" t="s">
        <v>74</v>
      </c>
      <c r="F112" s="125">
        <f t="shared" si="11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12"/>
        <v>0</v>
      </c>
      <c r="T112" s="297"/>
      <c r="U112" s="282">
        <v>2400</v>
      </c>
      <c r="V112" s="280">
        <v>1200</v>
      </c>
      <c r="W112" s="281">
        <v>300</v>
      </c>
      <c r="X112" s="281">
        <v>300</v>
      </c>
      <c r="Y112" s="281">
        <v>200</v>
      </c>
      <c r="Z112" s="281">
        <v>200</v>
      </c>
      <c r="AA112" s="281">
        <v>100</v>
      </c>
      <c r="AB112" s="281">
        <v>100</v>
      </c>
      <c r="AC112" s="174">
        <f t="shared" si="13"/>
        <v>0</v>
      </c>
      <c r="AD112" s="93"/>
      <c r="AE112" s="93"/>
      <c r="AF112" s="93"/>
      <c r="AG112" s="93"/>
      <c r="AH112" s="93"/>
      <c r="AI112" s="93">
        <v>640</v>
      </c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14"/>
        <v>0</v>
      </c>
      <c r="AT112" s="174">
        <f t="shared" si="15"/>
        <v>0</v>
      </c>
      <c r="AU112" s="174">
        <f t="shared" si="16"/>
        <v>3040</v>
      </c>
      <c r="AV112" s="99"/>
      <c r="AW112" s="106"/>
      <c r="AX112" s="106"/>
      <c r="AY112" s="106"/>
      <c r="AZ112" s="106"/>
      <c r="BA112" s="174">
        <f t="shared" si="17"/>
        <v>3040</v>
      </c>
      <c r="BB112" s="178"/>
      <c r="BC112" s="297" t="s">
        <v>595</v>
      </c>
      <c r="BD112" s="163" t="str">
        <f t="shared" si="18"/>
        <v>正确</v>
      </c>
    </row>
    <row r="113" s="6" customFormat="1" ht="63" customHeight="1" spans="1:56">
      <c r="A113" s="59">
        <f t="shared" si="10"/>
        <v>109</v>
      </c>
      <c r="B113" s="274" t="s">
        <v>596</v>
      </c>
      <c r="C113" s="266" t="s">
        <v>139</v>
      </c>
      <c r="D113" s="267">
        <v>45707</v>
      </c>
      <c r="E113" s="289" t="s">
        <v>74</v>
      </c>
      <c r="F113" s="125">
        <f t="shared" si="11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12"/>
        <v>0</v>
      </c>
      <c r="T113" s="298"/>
      <c r="U113" s="282">
        <v>2400</v>
      </c>
      <c r="V113" s="280">
        <v>1200</v>
      </c>
      <c r="W113" s="281">
        <v>300</v>
      </c>
      <c r="X113" s="281">
        <v>300</v>
      </c>
      <c r="Y113" s="281">
        <v>200</v>
      </c>
      <c r="Z113" s="281">
        <v>200</v>
      </c>
      <c r="AA113" s="281">
        <v>100</v>
      </c>
      <c r="AB113" s="281">
        <v>100</v>
      </c>
      <c r="AC113" s="174">
        <f t="shared" si="13"/>
        <v>0</v>
      </c>
      <c r="AD113" s="93"/>
      <c r="AE113" s="93"/>
      <c r="AF113" s="93"/>
      <c r="AG113" s="93"/>
      <c r="AH113" s="93"/>
      <c r="AI113" s="93">
        <v>330</v>
      </c>
      <c r="AJ113" s="93"/>
      <c r="AK113" s="93"/>
      <c r="AL113" s="93"/>
      <c r="AM113" s="93"/>
      <c r="AN113" s="93">
        <v>100</v>
      </c>
      <c r="AO113" s="93"/>
      <c r="AP113" s="93"/>
      <c r="AQ113" s="93"/>
      <c r="AR113" s="93"/>
      <c r="AS113" s="175">
        <f t="shared" si="14"/>
        <v>0</v>
      </c>
      <c r="AT113" s="174">
        <f t="shared" si="15"/>
        <v>0</v>
      </c>
      <c r="AU113" s="174">
        <f t="shared" si="16"/>
        <v>2830</v>
      </c>
      <c r="AV113" s="99"/>
      <c r="AW113" s="106"/>
      <c r="AX113" s="106"/>
      <c r="AY113" s="106"/>
      <c r="AZ113" s="106"/>
      <c r="BA113" s="174">
        <f t="shared" si="17"/>
        <v>2830</v>
      </c>
      <c r="BB113" s="178"/>
      <c r="BC113" s="298" t="s">
        <v>597</v>
      </c>
      <c r="BD113" s="163" t="str">
        <f t="shared" si="18"/>
        <v>正确</v>
      </c>
    </row>
    <row r="114" s="6" customFormat="1" ht="54" customHeight="1" spans="1:56">
      <c r="A114" s="59">
        <f t="shared" si="10"/>
        <v>110</v>
      </c>
      <c r="B114" s="274" t="s">
        <v>598</v>
      </c>
      <c r="C114" s="266" t="s">
        <v>139</v>
      </c>
      <c r="D114" s="267">
        <v>45708</v>
      </c>
      <c r="E114" s="289" t="s">
        <v>74</v>
      </c>
      <c r="F114" s="125">
        <f t="shared" si="11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12"/>
        <v>0</v>
      </c>
      <c r="T114" s="297"/>
      <c r="U114" s="282">
        <v>2400</v>
      </c>
      <c r="V114" s="280">
        <v>1200</v>
      </c>
      <c r="W114" s="281">
        <v>300</v>
      </c>
      <c r="X114" s="281">
        <v>300</v>
      </c>
      <c r="Y114" s="281">
        <v>200</v>
      </c>
      <c r="Z114" s="281">
        <v>200</v>
      </c>
      <c r="AA114" s="281">
        <v>100</v>
      </c>
      <c r="AB114" s="281">
        <v>100</v>
      </c>
      <c r="AC114" s="174">
        <f t="shared" si="13"/>
        <v>0</v>
      </c>
      <c r="AD114" s="93"/>
      <c r="AE114" s="93"/>
      <c r="AF114" s="93"/>
      <c r="AG114" s="93"/>
      <c r="AH114" s="93"/>
      <c r="AI114" s="93">
        <v>790</v>
      </c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14"/>
        <v>0</v>
      </c>
      <c r="AT114" s="174">
        <f t="shared" si="15"/>
        <v>0</v>
      </c>
      <c r="AU114" s="174">
        <f t="shared" si="16"/>
        <v>3190</v>
      </c>
      <c r="AV114" s="99"/>
      <c r="AW114" s="106"/>
      <c r="AX114" s="106"/>
      <c r="AY114" s="106"/>
      <c r="AZ114" s="106"/>
      <c r="BA114" s="174">
        <f t="shared" si="17"/>
        <v>3190</v>
      </c>
      <c r="BB114" s="178"/>
      <c r="BC114" s="297" t="s">
        <v>599</v>
      </c>
      <c r="BD114" s="163" t="str">
        <f t="shared" si="18"/>
        <v>正确</v>
      </c>
    </row>
    <row r="115" s="6" customFormat="1" ht="33" customHeight="1" spans="1:56">
      <c r="A115" s="59">
        <f t="shared" si="10"/>
        <v>111</v>
      </c>
      <c r="B115" s="293" t="s">
        <v>600</v>
      </c>
      <c r="C115" s="270" t="s">
        <v>139</v>
      </c>
      <c r="D115" s="267">
        <v>45728</v>
      </c>
      <c r="E115" s="289" t="s">
        <v>74</v>
      </c>
      <c r="F115" s="125">
        <f t="shared" si="11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12"/>
        <v>0</v>
      </c>
      <c r="T115" s="299"/>
      <c r="U115" s="282">
        <v>2300</v>
      </c>
      <c r="V115" s="280">
        <v>1200</v>
      </c>
      <c r="W115" s="281">
        <v>300</v>
      </c>
      <c r="X115" s="281">
        <v>200</v>
      </c>
      <c r="Y115" s="281">
        <v>200</v>
      </c>
      <c r="Z115" s="281">
        <v>200</v>
      </c>
      <c r="AA115" s="281">
        <v>100</v>
      </c>
      <c r="AB115" s="281">
        <v>100</v>
      </c>
      <c r="AC115" s="174">
        <f t="shared" si="13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14"/>
        <v>0</v>
      </c>
      <c r="AT115" s="174">
        <f t="shared" si="15"/>
        <v>0</v>
      </c>
      <c r="AU115" s="174">
        <f t="shared" si="16"/>
        <v>2300</v>
      </c>
      <c r="AV115" s="99"/>
      <c r="AW115" s="106"/>
      <c r="AX115" s="106"/>
      <c r="AY115" s="106"/>
      <c r="AZ115" s="106"/>
      <c r="BA115" s="174">
        <f t="shared" si="17"/>
        <v>2300</v>
      </c>
      <c r="BB115" s="178"/>
      <c r="BC115" s="299"/>
      <c r="BD115" s="163" t="str">
        <f t="shared" si="18"/>
        <v>正确</v>
      </c>
    </row>
    <row r="116" s="6" customFormat="1" ht="33" customHeight="1" spans="1:56">
      <c r="A116" s="59">
        <f t="shared" si="10"/>
        <v>112</v>
      </c>
      <c r="B116" s="274" t="s">
        <v>601</v>
      </c>
      <c r="C116" s="266" t="s">
        <v>139</v>
      </c>
      <c r="D116" s="267">
        <v>45744</v>
      </c>
      <c r="E116" s="289" t="s">
        <v>74</v>
      </c>
      <c r="F116" s="125">
        <f t="shared" si="11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12"/>
        <v>0</v>
      </c>
      <c r="T116" s="278"/>
      <c r="U116" s="282">
        <v>2300</v>
      </c>
      <c r="V116" s="280">
        <v>1200</v>
      </c>
      <c r="W116" s="281">
        <v>300</v>
      </c>
      <c r="X116" s="281">
        <v>200</v>
      </c>
      <c r="Y116" s="281">
        <v>200</v>
      </c>
      <c r="Z116" s="281">
        <v>200</v>
      </c>
      <c r="AA116" s="281">
        <v>100</v>
      </c>
      <c r="AB116" s="281">
        <v>100</v>
      </c>
      <c r="AC116" s="174">
        <f t="shared" si="13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14"/>
        <v>0</v>
      </c>
      <c r="AT116" s="174">
        <f t="shared" si="15"/>
        <v>0</v>
      </c>
      <c r="AU116" s="174">
        <f t="shared" si="16"/>
        <v>2300</v>
      </c>
      <c r="AV116" s="99"/>
      <c r="AW116" s="106"/>
      <c r="AX116" s="106"/>
      <c r="AY116" s="106"/>
      <c r="AZ116" s="106"/>
      <c r="BA116" s="174">
        <f t="shared" si="17"/>
        <v>2300</v>
      </c>
      <c r="BB116" s="178"/>
      <c r="BC116" s="278"/>
      <c r="BD116" s="163" t="str">
        <f t="shared" si="18"/>
        <v>正确</v>
      </c>
    </row>
    <row r="117" s="6" customFormat="1" ht="33" customHeight="1" spans="1:56">
      <c r="A117" s="59">
        <f t="shared" si="10"/>
        <v>113</v>
      </c>
      <c r="B117" s="274" t="s">
        <v>602</v>
      </c>
      <c r="C117" s="266" t="s">
        <v>297</v>
      </c>
      <c r="D117" s="267">
        <v>45724</v>
      </c>
      <c r="E117" s="289" t="s">
        <v>74</v>
      </c>
      <c r="F117" s="125">
        <f t="shared" si="11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12"/>
        <v>0</v>
      </c>
      <c r="T117" s="278"/>
      <c r="U117" s="282">
        <v>1700</v>
      </c>
      <c r="V117" s="280">
        <v>1000</v>
      </c>
      <c r="W117" s="281">
        <v>200</v>
      </c>
      <c r="X117" s="281">
        <v>100</v>
      </c>
      <c r="Y117" s="281">
        <v>100</v>
      </c>
      <c r="Z117" s="281">
        <v>100</v>
      </c>
      <c r="AA117" s="281">
        <v>100</v>
      </c>
      <c r="AB117" s="281">
        <v>100</v>
      </c>
      <c r="AC117" s="174">
        <f t="shared" si="13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>
        <v>100</v>
      </c>
      <c r="AO117" s="93"/>
      <c r="AP117" s="93"/>
      <c r="AQ117" s="93"/>
      <c r="AR117" s="93"/>
      <c r="AS117" s="175">
        <f t="shared" si="14"/>
        <v>0</v>
      </c>
      <c r="AT117" s="174">
        <f t="shared" si="15"/>
        <v>0</v>
      </c>
      <c r="AU117" s="174">
        <f t="shared" si="16"/>
        <v>1800</v>
      </c>
      <c r="AV117" s="99"/>
      <c r="AW117" s="106"/>
      <c r="AX117" s="106"/>
      <c r="AY117" s="106"/>
      <c r="AZ117" s="106"/>
      <c r="BA117" s="174">
        <f t="shared" si="17"/>
        <v>1800</v>
      </c>
      <c r="BB117" s="178"/>
      <c r="BC117" s="278" t="s">
        <v>294</v>
      </c>
      <c r="BD117" s="163" t="str">
        <f t="shared" si="18"/>
        <v>正确</v>
      </c>
    </row>
    <row r="118" s="6" customFormat="1" ht="33" customHeight="1" spans="1:56">
      <c r="A118" s="59">
        <f t="shared" si="10"/>
        <v>114</v>
      </c>
      <c r="B118" s="274" t="s">
        <v>260</v>
      </c>
      <c r="C118" s="266" t="s">
        <v>297</v>
      </c>
      <c r="D118" s="267">
        <v>45718</v>
      </c>
      <c r="E118" s="289" t="s">
        <v>74</v>
      </c>
      <c r="F118" s="125">
        <f t="shared" si="11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12"/>
        <v>0</v>
      </c>
      <c r="T118" s="278"/>
      <c r="U118" s="282">
        <v>1600</v>
      </c>
      <c r="V118" s="280">
        <v>1000</v>
      </c>
      <c r="W118" s="281">
        <v>100</v>
      </c>
      <c r="X118" s="281">
        <v>100</v>
      </c>
      <c r="Y118" s="281">
        <v>100</v>
      </c>
      <c r="Z118" s="281">
        <v>100</v>
      </c>
      <c r="AA118" s="281">
        <v>100</v>
      </c>
      <c r="AB118" s="281">
        <v>100</v>
      </c>
      <c r="AC118" s="174">
        <f t="shared" si="13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14"/>
        <v>0</v>
      </c>
      <c r="AT118" s="174">
        <f t="shared" si="15"/>
        <v>0</v>
      </c>
      <c r="AU118" s="174">
        <f t="shared" si="16"/>
        <v>1600</v>
      </c>
      <c r="AV118" s="99"/>
      <c r="AW118" s="106"/>
      <c r="AX118" s="106"/>
      <c r="AY118" s="106"/>
      <c r="AZ118" s="106"/>
      <c r="BA118" s="174">
        <f t="shared" si="17"/>
        <v>1600</v>
      </c>
      <c r="BB118" s="178"/>
      <c r="BC118" s="278"/>
      <c r="BD118" s="163" t="str">
        <f t="shared" si="18"/>
        <v>正确</v>
      </c>
    </row>
    <row r="119" s="6" customFormat="1" ht="33" customHeight="1" spans="1:56">
      <c r="A119" s="59">
        <f t="shared" si="10"/>
        <v>115</v>
      </c>
      <c r="B119" s="294" t="s">
        <v>603</v>
      </c>
      <c r="C119" s="266" t="s">
        <v>297</v>
      </c>
      <c r="D119" s="269">
        <v>45597</v>
      </c>
      <c r="E119" s="289" t="s">
        <v>74</v>
      </c>
      <c r="F119" s="125">
        <f t="shared" si="11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12"/>
        <v>0</v>
      </c>
      <c r="T119" s="278"/>
      <c r="U119" s="284">
        <v>1700</v>
      </c>
      <c r="V119" s="280">
        <v>1000</v>
      </c>
      <c r="W119" s="281">
        <v>200</v>
      </c>
      <c r="X119" s="281">
        <v>100</v>
      </c>
      <c r="Y119" s="281">
        <v>100</v>
      </c>
      <c r="Z119" s="281">
        <v>100</v>
      </c>
      <c r="AA119" s="281">
        <v>100</v>
      </c>
      <c r="AB119" s="281">
        <v>100</v>
      </c>
      <c r="AC119" s="174">
        <f t="shared" si="13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14"/>
        <v>0</v>
      </c>
      <c r="AT119" s="174">
        <f t="shared" si="15"/>
        <v>0</v>
      </c>
      <c r="AU119" s="174">
        <f t="shared" si="16"/>
        <v>1700</v>
      </c>
      <c r="AV119" s="99"/>
      <c r="AW119" s="106"/>
      <c r="AX119" s="106"/>
      <c r="AY119" s="106"/>
      <c r="AZ119" s="106"/>
      <c r="BA119" s="174">
        <f t="shared" si="17"/>
        <v>1700</v>
      </c>
      <c r="BB119" s="178"/>
      <c r="BC119" s="278"/>
      <c r="BD119" s="163" t="str">
        <f t="shared" si="18"/>
        <v>正确</v>
      </c>
    </row>
    <row r="120" s="6" customFormat="1" ht="33" customHeight="1" spans="1:56">
      <c r="A120" s="59">
        <f t="shared" si="10"/>
        <v>116</v>
      </c>
      <c r="B120" s="274" t="s">
        <v>604</v>
      </c>
      <c r="C120" s="266" t="s">
        <v>139</v>
      </c>
      <c r="D120" s="267">
        <v>45733</v>
      </c>
      <c r="E120" s="289" t="s">
        <v>74</v>
      </c>
      <c r="F120" s="125">
        <f t="shared" si="11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12"/>
        <v>0</v>
      </c>
      <c r="T120" s="278"/>
      <c r="U120" s="282">
        <v>2300</v>
      </c>
      <c r="V120" s="280">
        <v>1200</v>
      </c>
      <c r="W120" s="281">
        <v>300</v>
      </c>
      <c r="X120" s="281">
        <v>200</v>
      </c>
      <c r="Y120" s="281">
        <v>200</v>
      </c>
      <c r="Z120" s="281">
        <v>200</v>
      </c>
      <c r="AA120" s="281">
        <v>100</v>
      </c>
      <c r="AB120" s="281">
        <v>100</v>
      </c>
      <c r="AC120" s="174">
        <f t="shared" si="13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14"/>
        <v>0</v>
      </c>
      <c r="AT120" s="174">
        <f t="shared" si="15"/>
        <v>0</v>
      </c>
      <c r="AU120" s="174">
        <f t="shared" si="16"/>
        <v>2300</v>
      </c>
      <c r="AV120" s="99"/>
      <c r="AW120" s="106"/>
      <c r="AX120" s="106"/>
      <c r="AY120" s="106"/>
      <c r="AZ120" s="106"/>
      <c r="BA120" s="174">
        <f t="shared" si="17"/>
        <v>2300</v>
      </c>
      <c r="BB120" s="178"/>
      <c r="BC120" s="278"/>
      <c r="BD120" s="163" t="str">
        <f t="shared" si="18"/>
        <v>正确</v>
      </c>
    </row>
    <row r="121" s="6" customFormat="1" ht="33" customHeight="1" spans="1:56">
      <c r="A121" s="59">
        <f t="shared" si="10"/>
        <v>117</v>
      </c>
      <c r="B121" s="274" t="s">
        <v>605</v>
      </c>
      <c r="C121" s="266" t="s">
        <v>139</v>
      </c>
      <c r="D121" s="267">
        <v>45733</v>
      </c>
      <c r="E121" s="289" t="s">
        <v>74</v>
      </c>
      <c r="F121" s="125">
        <f t="shared" si="11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12"/>
        <v>0</v>
      </c>
      <c r="T121" s="278"/>
      <c r="U121" s="282">
        <v>2300</v>
      </c>
      <c r="V121" s="280">
        <v>1200</v>
      </c>
      <c r="W121" s="281">
        <v>300</v>
      </c>
      <c r="X121" s="281">
        <v>200</v>
      </c>
      <c r="Y121" s="281">
        <v>200</v>
      </c>
      <c r="Z121" s="281">
        <v>200</v>
      </c>
      <c r="AA121" s="281">
        <v>100</v>
      </c>
      <c r="AB121" s="281">
        <v>100</v>
      </c>
      <c r="AC121" s="174">
        <f t="shared" si="13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14"/>
        <v>0</v>
      </c>
      <c r="AT121" s="174">
        <f t="shared" si="15"/>
        <v>0</v>
      </c>
      <c r="AU121" s="174">
        <f t="shared" si="16"/>
        <v>2300</v>
      </c>
      <c r="AV121" s="99"/>
      <c r="AW121" s="106"/>
      <c r="AX121" s="106"/>
      <c r="AY121" s="106"/>
      <c r="AZ121" s="106"/>
      <c r="BA121" s="174">
        <f t="shared" si="17"/>
        <v>2300</v>
      </c>
      <c r="BB121" s="178"/>
      <c r="BC121" s="278"/>
      <c r="BD121" s="163" t="str">
        <f t="shared" si="18"/>
        <v>正确</v>
      </c>
    </row>
    <row r="122" s="6" customFormat="1" ht="33" customHeight="1" spans="1:56">
      <c r="A122" s="59">
        <f t="shared" si="10"/>
        <v>118</v>
      </c>
      <c r="B122" s="274" t="s">
        <v>606</v>
      </c>
      <c r="C122" s="266" t="s">
        <v>480</v>
      </c>
      <c r="D122" s="267">
        <v>45719</v>
      </c>
      <c r="E122" s="289" t="s">
        <v>74</v>
      </c>
      <c r="F122" s="125">
        <f t="shared" si="11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12"/>
        <v>0</v>
      </c>
      <c r="T122" s="278"/>
      <c r="U122" s="282">
        <v>2000</v>
      </c>
      <c r="V122" s="280">
        <v>1100</v>
      </c>
      <c r="W122" s="281">
        <v>200</v>
      </c>
      <c r="X122" s="281">
        <v>200</v>
      </c>
      <c r="Y122" s="281">
        <v>100</v>
      </c>
      <c r="Z122" s="281">
        <v>200</v>
      </c>
      <c r="AA122" s="281">
        <v>100</v>
      </c>
      <c r="AB122" s="281">
        <v>100</v>
      </c>
      <c r="AC122" s="174">
        <f t="shared" si="13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14"/>
        <v>0</v>
      </c>
      <c r="AT122" s="174">
        <f t="shared" si="15"/>
        <v>0</v>
      </c>
      <c r="AU122" s="174">
        <f t="shared" si="16"/>
        <v>2000</v>
      </c>
      <c r="AV122" s="99"/>
      <c r="AW122" s="106"/>
      <c r="AX122" s="106"/>
      <c r="AY122" s="106"/>
      <c r="AZ122" s="106"/>
      <c r="BA122" s="174">
        <f t="shared" si="17"/>
        <v>2000</v>
      </c>
      <c r="BB122" s="178"/>
      <c r="BC122" s="278"/>
      <c r="BD122" s="163" t="str">
        <f t="shared" si="18"/>
        <v>正确</v>
      </c>
    </row>
    <row r="123" s="6" customFormat="1" ht="33" customHeight="1" spans="1:56">
      <c r="A123" s="59">
        <f t="shared" si="10"/>
        <v>119</v>
      </c>
      <c r="B123" s="274" t="s">
        <v>607</v>
      </c>
      <c r="C123" s="266" t="s">
        <v>139</v>
      </c>
      <c r="D123" s="267">
        <v>45712</v>
      </c>
      <c r="E123" s="289" t="s">
        <v>74</v>
      </c>
      <c r="F123" s="125">
        <f t="shared" si="11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12"/>
        <v>0</v>
      </c>
      <c r="T123" s="278"/>
      <c r="U123" s="282">
        <v>2400</v>
      </c>
      <c r="V123" s="280">
        <v>1200</v>
      </c>
      <c r="W123" s="281">
        <v>300</v>
      </c>
      <c r="X123" s="281">
        <v>300</v>
      </c>
      <c r="Y123" s="281">
        <v>200</v>
      </c>
      <c r="Z123" s="281">
        <v>200</v>
      </c>
      <c r="AA123" s="281">
        <v>100</v>
      </c>
      <c r="AB123" s="281">
        <v>100</v>
      </c>
      <c r="AC123" s="174">
        <f t="shared" si="13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14"/>
        <v>0</v>
      </c>
      <c r="AT123" s="174">
        <f t="shared" si="15"/>
        <v>0</v>
      </c>
      <c r="AU123" s="174">
        <f t="shared" si="16"/>
        <v>2400</v>
      </c>
      <c r="AV123" s="99"/>
      <c r="AW123" s="106"/>
      <c r="AX123" s="106"/>
      <c r="AY123" s="106"/>
      <c r="AZ123" s="106"/>
      <c r="BA123" s="174">
        <f t="shared" si="17"/>
        <v>2400</v>
      </c>
      <c r="BB123" s="178"/>
      <c r="BC123" s="278"/>
      <c r="BD123" s="163" t="str">
        <f t="shared" si="18"/>
        <v>正确</v>
      </c>
    </row>
    <row r="124" s="6" customFormat="1" ht="33" customHeight="1" spans="1:56">
      <c r="A124" s="59">
        <f t="shared" si="10"/>
        <v>120</v>
      </c>
      <c r="B124" s="274" t="s">
        <v>608</v>
      </c>
      <c r="C124" s="266" t="s">
        <v>139</v>
      </c>
      <c r="D124" s="267">
        <v>45749</v>
      </c>
      <c r="E124" s="289" t="s">
        <v>74</v>
      </c>
      <c r="F124" s="125">
        <f t="shared" si="11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12"/>
        <v>0</v>
      </c>
      <c r="T124" s="278"/>
      <c r="U124" s="282">
        <v>2300</v>
      </c>
      <c r="V124" s="280">
        <v>1200</v>
      </c>
      <c r="W124" s="281">
        <v>300</v>
      </c>
      <c r="X124" s="281">
        <v>200</v>
      </c>
      <c r="Y124" s="281">
        <v>200</v>
      </c>
      <c r="Z124" s="281">
        <v>200</v>
      </c>
      <c r="AA124" s="281">
        <v>100</v>
      </c>
      <c r="AB124" s="281">
        <v>100</v>
      </c>
      <c r="AC124" s="174">
        <f t="shared" si="13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14"/>
        <v>0</v>
      </c>
      <c r="AT124" s="174">
        <f t="shared" si="15"/>
        <v>0</v>
      </c>
      <c r="AU124" s="174">
        <f t="shared" si="16"/>
        <v>2300</v>
      </c>
      <c r="AV124" s="99"/>
      <c r="AW124" s="106"/>
      <c r="AX124" s="106"/>
      <c r="AY124" s="106"/>
      <c r="AZ124" s="106"/>
      <c r="BA124" s="174">
        <f t="shared" si="17"/>
        <v>2300</v>
      </c>
      <c r="BB124" s="178"/>
      <c r="BC124" s="278"/>
      <c r="BD124" s="163" t="str">
        <f t="shared" si="18"/>
        <v>正确</v>
      </c>
    </row>
    <row r="125" s="6" customFormat="1" ht="33" customHeight="1" spans="1:56">
      <c r="A125" s="59">
        <f t="shared" si="10"/>
        <v>121</v>
      </c>
      <c r="B125" s="274" t="s">
        <v>609</v>
      </c>
      <c r="C125" s="266" t="s">
        <v>139</v>
      </c>
      <c r="D125" s="267">
        <v>45749</v>
      </c>
      <c r="E125" s="289" t="s">
        <v>74</v>
      </c>
      <c r="F125" s="125">
        <f t="shared" si="11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12"/>
        <v>0</v>
      </c>
      <c r="T125" s="278"/>
      <c r="U125" s="282">
        <v>2300</v>
      </c>
      <c r="V125" s="280">
        <v>1200</v>
      </c>
      <c r="W125" s="281">
        <v>300</v>
      </c>
      <c r="X125" s="281">
        <v>200</v>
      </c>
      <c r="Y125" s="281">
        <v>200</v>
      </c>
      <c r="Z125" s="281">
        <v>200</v>
      </c>
      <c r="AA125" s="281">
        <v>100</v>
      </c>
      <c r="AB125" s="281">
        <v>100</v>
      </c>
      <c r="AC125" s="174">
        <f t="shared" si="13"/>
        <v>0</v>
      </c>
      <c r="AD125" s="93"/>
      <c r="AE125" s="93"/>
      <c r="AF125" s="93"/>
      <c r="AG125" s="93"/>
      <c r="AH125" s="93"/>
      <c r="AI125" s="93">
        <v>300</v>
      </c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14"/>
        <v>0</v>
      </c>
      <c r="AT125" s="174">
        <f t="shared" si="15"/>
        <v>0</v>
      </c>
      <c r="AU125" s="174">
        <f t="shared" si="16"/>
        <v>2600</v>
      </c>
      <c r="AV125" s="99"/>
      <c r="AW125" s="106"/>
      <c r="AX125" s="106"/>
      <c r="AY125" s="106"/>
      <c r="AZ125" s="106"/>
      <c r="BA125" s="174">
        <f t="shared" si="17"/>
        <v>2600</v>
      </c>
      <c r="BB125" s="178"/>
      <c r="BC125" s="278" t="s">
        <v>610</v>
      </c>
      <c r="BD125" s="163" t="str">
        <f t="shared" si="18"/>
        <v>正确</v>
      </c>
    </row>
    <row r="126" s="6" customFormat="1" ht="33" customHeight="1" spans="1:56">
      <c r="A126" s="59">
        <f t="shared" si="10"/>
        <v>122</v>
      </c>
      <c r="B126" s="274" t="s">
        <v>611</v>
      </c>
      <c r="C126" s="266" t="s">
        <v>139</v>
      </c>
      <c r="D126" s="267">
        <v>45773</v>
      </c>
      <c r="E126" s="289" t="s">
        <v>74</v>
      </c>
      <c r="F126" s="125">
        <f t="shared" si="11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12"/>
        <v>0</v>
      </c>
      <c r="T126" s="278"/>
      <c r="U126" s="282">
        <v>2300</v>
      </c>
      <c r="V126" s="280">
        <v>1200</v>
      </c>
      <c r="W126" s="281">
        <v>300</v>
      </c>
      <c r="X126" s="281">
        <v>200</v>
      </c>
      <c r="Y126" s="281">
        <v>200</v>
      </c>
      <c r="Z126" s="281">
        <v>200</v>
      </c>
      <c r="AA126" s="281">
        <v>100</v>
      </c>
      <c r="AB126" s="281">
        <v>100</v>
      </c>
      <c r="AC126" s="174">
        <f t="shared" si="13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14"/>
        <v>0</v>
      </c>
      <c r="AT126" s="174">
        <f t="shared" si="15"/>
        <v>0</v>
      </c>
      <c r="AU126" s="174">
        <f t="shared" si="16"/>
        <v>2300</v>
      </c>
      <c r="AV126" s="99"/>
      <c r="AW126" s="106"/>
      <c r="AX126" s="106"/>
      <c r="AY126" s="106"/>
      <c r="AZ126" s="106"/>
      <c r="BA126" s="174">
        <f t="shared" si="17"/>
        <v>2300</v>
      </c>
      <c r="BB126" s="178"/>
      <c r="BC126" s="278"/>
      <c r="BD126" s="163" t="str">
        <f t="shared" si="18"/>
        <v>正确</v>
      </c>
    </row>
    <row r="127" s="6" customFormat="1" ht="33" customHeight="1" spans="1:56">
      <c r="A127" s="59">
        <f t="shared" si="10"/>
        <v>123</v>
      </c>
      <c r="B127" s="274" t="s">
        <v>612</v>
      </c>
      <c r="C127" s="266" t="s">
        <v>297</v>
      </c>
      <c r="D127" s="267">
        <v>45762</v>
      </c>
      <c r="E127" s="289" t="s">
        <v>74</v>
      </c>
      <c r="F127" s="125">
        <f t="shared" si="11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12"/>
        <v>0</v>
      </c>
      <c r="T127" s="278"/>
      <c r="U127" s="282">
        <v>1900</v>
      </c>
      <c r="V127" s="280">
        <v>1000</v>
      </c>
      <c r="W127" s="281">
        <v>200</v>
      </c>
      <c r="X127" s="281">
        <v>200</v>
      </c>
      <c r="Y127" s="281">
        <v>200</v>
      </c>
      <c r="Z127" s="281">
        <v>100</v>
      </c>
      <c r="AA127" s="281">
        <v>100</v>
      </c>
      <c r="AB127" s="281">
        <v>100</v>
      </c>
      <c r="AC127" s="174">
        <f t="shared" si="13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14"/>
        <v>0</v>
      </c>
      <c r="AT127" s="174">
        <f t="shared" si="15"/>
        <v>0</v>
      </c>
      <c r="AU127" s="174">
        <f t="shared" si="16"/>
        <v>1900</v>
      </c>
      <c r="AV127" s="99"/>
      <c r="AW127" s="106"/>
      <c r="AX127" s="106"/>
      <c r="AY127" s="106"/>
      <c r="AZ127" s="106"/>
      <c r="BA127" s="174">
        <f t="shared" si="17"/>
        <v>1900</v>
      </c>
      <c r="BB127" s="178"/>
      <c r="BC127" s="278"/>
      <c r="BD127" s="163" t="str">
        <f t="shared" si="18"/>
        <v>正确</v>
      </c>
    </row>
    <row r="128" s="6" customFormat="1" ht="33" customHeight="1" spans="1:56">
      <c r="A128" s="59">
        <f t="shared" si="10"/>
        <v>124</v>
      </c>
      <c r="B128" s="274" t="s">
        <v>613</v>
      </c>
      <c r="C128" s="266" t="s">
        <v>139</v>
      </c>
      <c r="D128" s="267">
        <v>45758</v>
      </c>
      <c r="E128" s="289" t="s">
        <v>74</v>
      </c>
      <c r="F128" s="125">
        <f t="shared" si="11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12"/>
        <v>0</v>
      </c>
      <c r="T128" s="278"/>
      <c r="U128" s="282">
        <v>2400</v>
      </c>
      <c r="V128" s="280">
        <v>1200</v>
      </c>
      <c r="W128" s="281">
        <v>300</v>
      </c>
      <c r="X128" s="281">
        <v>300</v>
      </c>
      <c r="Y128" s="281">
        <v>200</v>
      </c>
      <c r="Z128" s="281">
        <v>200</v>
      </c>
      <c r="AA128" s="281">
        <v>100</v>
      </c>
      <c r="AB128" s="281">
        <v>100</v>
      </c>
      <c r="AC128" s="174">
        <f t="shared" si="13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14"/>
        <v>0</v>
      </c>
      <c r="AT128" s="174">
        <f t="shared" si="15"/>
        <v>0</v>
      </c>
      <c r="AU128" s="174">
        <f t="shared" si="16"/>
        <v>2400</v>
      </c>
      <c r="AV128" s="99"/>
      <c r="AW128" s="106"/>
      <c r="AX128" s="106"/>
      <c r="AY128" s="106"/>
      <c r="AZ128" s="106"/>
      <c r="BA128" s="174">
        <f t="shared" si="17"/>
        <v>2400</v>
      </c>
      <c r="BB128" s="178"/>
      <c r="BC128" s="278"/>
      <c r="BD128" s="163" t="str">
        <f t="shared" si="18"/>
        <v>正确</v>
      </c>
    </row>
    <row r="129" s="6" customFormat="1" ht="33" customHeight="1" spans="1:56">
      <c r="A129" s="59">
        <f t="shared" si="10"/>
        <v>125</v>
      </c>
      <c r="B129" s="274" t="s">
        <v>614</v>
      </c>
      <c r="C129" s="266" t="s">
        <v>139</v>
      </c>
      <c r="D129" s="267">
        <v>45754</v>
      </c>
      <c r="E129" s="289" t="s">
        <v>74</v>
      </c>
      <c r="F129" s="125">
        <f t="shared" si="11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12"/>
        <v>0</v>
      </c>
      <c r="T129" s="278"/>
      <c r="U129" s="282">
        <v>2300</v>
      </c>
      <c r="V129" s="280">
        <v>1200</v>
      </c>
      <c r="W129" s="281">
        <v>300</v>
      </c>
      <c r="X129" s="281">
        <v>200</v>
      </c>
      <c r="Y129" s="281">
        <v>200</v>
      </c>
      <c r="Z129" s="281">
        <v>200</v>
      </c>
      <c r="AA129" s="281">
        <v>100</v>
      </c>
      <c r="AB129" s="281">
        <v>100</v>
      </c>
      <c r="AC129" s="174">
        <f t="shared" si="13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14"/>
        <v>0</v>
      </c>
      <c r="AT129" s="174">
        <f t="shared" si="15"/>
        <v>0</v>
      </c>
      <c r="AU129" s="174">
        <f t="shared" si="16"/>
        <v>2300</v>
      </c>
      <c r="AV129" s="99"/>
      <c r="AW129" s="106"/>
      <c r="AX129" s="106"/>
      <c r="AY129" s="106"/>
      <c r="AZ129" s="106"/>
      <c r="BA129" s="174">
        <f t="shared" si="17"/>
        <v>2300</v>
      </c>
      <c r="BB129" s="178"/>
      <c r="BC129" s="278"/>
      <c r="BD129" s="163" t="str">
        <f t="shared" si="18"/>
        <v>正确</v>
      </c>
    </row>
    <row r="130" s="6" customFormat="1" ht="33" customHeight="1" spans="1:56">
      <c r="A130" s="59">
        <f t="shared" si="10"/>
        <v>126</v>
      </c>
      <c r="B130" s="274" t="s">
        <v>615</v>
      </c>
      <c r="C130" s="266" t="s">
        <v>297</v>
      </c>
      <c r="D130" s="267">
        <v>45771</v>
      </c>
      <c r="E130" s="289" t="s">
        <v>74</v>
      </c>
      <c r="F130" s="125">
        <f t="shared" si="11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12"/>
        <v>0</v>
      </c>
      <c r="T130" s="278"/>
      <c r="U130" s="282">
        <v>1600</v>
      </c>
      <c r="V130" s="280">
        <v>1000</v>
      </c>
      <c r="W130" s="281">
        <v>100</v>
      </c>
      <c r="X130" s="281">
        <v>100</v>
      </c>
      <c r="Y130" s="281">
        <v>100</v>
      </c>
      <c r="Z130" s="281">
        <v>100</v>
      </c>
      <c r="AA130" s="281">
        <v>100</v>
      </c>
      <c r="AB130" s="281">
        <v>100</v>
      </c>
      <c r="AC130" s="174">
        <f t="shared" si="13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14"/>
        <v>0</v>
      </c>
      <c r="AT130" s="174">
        <f t="shared" si="15"/>
        <v>0</v>
      </c>
      <c r="AU130" s="174">
        <f t="shared" si="16"/>
        <v>1600</v>
      </c>
      <c r="AV130" s="99"/>
      <c r="AW130" s="106"/>
      <c r="AX130" s="106"/>
      <c r="AY130" s="106"/>
      <c r="AZ130" s="106"/>
      <c r="BA130" s="174">
        <f t="shared" si="17"/>
        <v>1600</v>
      </c>
      <c r="BB130" s="178"/>
      <c r="BC130" s="278"/>
      <c r="BD130" s="163" t="str">
        <f t="shared" si="18"/>
        <v>正确</v>
      </c>
    </row>
    <row r="131" s="6" customFormat="1" ht="33" customHeight="1" spans="1:56">
      <c r="A131" s="59">
        <f t="shared" si="10"/>
        <v>127</v>
      </c>
      <c r="B131" s="274" t="s">
        <v>616</v>
      </c>
      <c r="C131" s="266" t="s">
        <v>139</v>
      </c>
      <c r="D131" s="267">
        <v>45756</v>
      </c>
      <c r="E131" s="289" t="s">
        <v>74</v>
      </c>
      <c r="F131" s="125">
        <f t="shared" si="11"/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si="12"/>
        <v>0</v>
      </c>
      <c r="T131" s="278"/>
      <c r="U131" s="282">
        <v>2300</v>
      </c>
      <c r="V131" s="280">
        <v>1200</v>
      </c>
      <c r="W131" s="281">
        <v>300</v>
      </c>
      <c r="X131" s="281">
        <v>200</v>
      </c>
      <c r="Y131" s="281">
        <v>200</v>
      </c>
      <c r="Z131" s="281">
        <v>200</v>
      </c>
      <c r="AA131" s="281">
        <v>100</v>
      </c>
      <c r="AB131" s="281">
        <v>100</v>
      </c>
      <c r="AC131" s="174">
        <f t="shared" si="13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si="14"/>
        <v>0</v>
      </c>
      <c r="AT131" s="174">
        <f t="shared" si="15"/>
        <v>0</v>
      </c>
      <c r="AU131" s="174">
        <f t="shared" si="16"/>
        <v>2300</v>
      </c>
      <c r="AV131" s="99"/>
      <c r="AW131" s="106"/>
      <c r="AX131" s="106"/>
      <c r="AY131" s="106"/>
      <c r="AZ131" s="106"/>
      <c r="BA131" s="174">
        <f t="shared" si="17"/>
        <v>2300</v>
      </c>
      <c r="BB131" s="178"/>
      <c r="BC131" s="278"/>
      <c r="BD131" s="163" t="str">
        <f t="shared" si="18"/>
        <v>正确</v>
      </c>
    </row>
    <row r="132" s="6" customFormat="1" ht="50" customHeight="1" spans="1:56">
      <c r="A132" s="59">
        <f t="shared" si="10"/>
        <v>128</v>
      </c>
      <c r="B132" s="274" t="s">
        <v>617</v>
      </c>
      <c r="C132" s="266" t="s">
        <v>139</v>
      </c>
      <c r="D132" s="267">
        <v>45748</v>
      </c>
      <c r="E132" s="289" t="s">
        <v>74</v>
      </c>
      <c r="F132" s="125">
        <f t="shared" si="11"/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si="12"/>
        <v>0</v>
      </c>
      <c r="T132" s="278"/>
      <c r="U132" s="282">
        <v>2400</v>
      </c>
      <c r="V132" s="280">
        <v>1200</v>
      </c>
      <c r="W132" s="281">
        <v>300</v>
      </c>
      <c r="X132" s="281">
        <v>300</v>
      </c>
      <c r="Y132" s="281">
        <v>200</v>
      </c>
      <c r="Z132" s="281">
        <v>200</v>
      </c>
      <c r="AA132" s="281">
        <v>100</v>
      </c>
      <c r="AB132" s="281">
        <v>100</v>
      </c>
      <c r="AC132" s="174">
        <f t="shared" si="13"/>
        <v>0</v>
      </c>
      <c r="AD132" s="93"/>
      <c r="AE132" s="93"/>
      <c r="AF132" s="93"/>
      <c r="AG132" s="93"/>
      <c r="AH132" s="93"/>
      <c r="AI132" s="93">
        <v>610</v>
      </c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si="14"/>
        <v>0</v>
      </c>
      <c r="AT132" s="174">
        <f t="shared" si="15"/>
        <v>0</v>
      </c>
      <c r="AU132" s="174">
        <f t="shared" si="16"/>
        <v>3010</v>
      </c>
      <c r="AV132" s="99"/>
      <c r="AW132" s="106"/>
      <c r="AX132" s="106"/>
      <c r="AY132" s="106"/>
      <c r="AZ132" s="106"/>
      <c r="BA132" s="174">
        <f t="shared" si="17"/>
        <v>3010</v>
      </c>
      <c r="BB132" s="178"/>
      <c r="BC132" s="278" t="s">
        <v>618</v>
      </c>
      <c r="BD132" s="163" t="str">
        <f t="shared" si="18"/>
        <v>正确</v>
      </c>
    </row>
    <row r="133" s="6" customFormat="1" ht="33" customHeight="1" spans="1:56">
      <c r="A133" s="59">
        <f t="shared" ref="A133:A164" si="19">ROW()-4</f>
        <v>129</v>
      </c>
      <c r="B133" s="300" t="s">
        <v>619</v>
      </c>
      <c r="C133" s="266" t="s">
        <v>297</v>
      </c>
      <c r="D133" s="301">
        <v>45759</v>
      </c>
      <c r="E133" s="266" t="s">
        <v>74</v>
      </c>
      <c r="F133" s="125">
        <f t="shared" ref="F133:F164" si="20">IF($C$2-D133+1&lt;$E$2,$C$2-D133+1,$E$2)</f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ref="S133:S164" si="21">P133+Q133-R133</f>
        <v>0</v>
      </c>
      <c r="T133" s="278"/>
      <c r="U133" s="282">
        <v>1700</v>
      </c>
      <c r="V133" s="280">
        <v>1000</v>
      </c>
      <c r="W133" s="281">
        <v>200</v>
      </c>
      <c r="X133" s="281">
        <v>100</v>
      </c>
      <c r="Y133" s="281">
        <v>100</v>
      </c>
      <c r="Z133" s="281">
        <v>100</v>
      </c>
      <c r="AA133" s="281">
        <v>100</v>
      </c>
      <c r="AB133" s="281">
        <v>100</v>
      </c>
      <c r="AC133" s="174">
        <f t="shared" ref="AC133:AC164" si="22">IF(G133="是",30,0)</f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ref="AS133:AS164" si="23">IFERROR(U133/$E$2*2*H133+I133*2,0)</f>
        <v>0</v>
      </c>
      <c r="AT133" s="174">
        <f t="shared" ref="AT133:AT164" si="24">IFERROR(U133/$E$2*(J133+K133*0.2+L133+M133*0.5),0)</f>
        <v>0</v>
      </c>
      <c r="AU133" s="174">
        <f t="shared" ref="AU133:AU164" si="25">ROUND(SUM(V133:AP133)-SUM(AQ133:AT133),2)</f>
        <v>1700</v>
      </c>
      <c r="AV133" s="99"/>
      <c r="AW133" s="106"/>
      <c r="AX133" s="106"/>
      <c r="AY133" s="106"/>
      <c r="AZ133" s="106"/>
      <c r="BA133" s="174">
        <f t="shared" ref="BA133:BA164" si="26">ROUND(AU133-SUM(AV133:AZ133),2)</f>
        <v>1700</v>
      </c>
      <c r="BB133" s="178"/>
      <c r="BC133" s="278"/>
      <c r="BD133" s="163" t="str">
        <f t="shared" ref="BD133:BD164" si="27">IF(U133-SUM(V133:AB133)=0,"正确","错误")</f>
        <v>正确</v>
      </c>
    </row>
    <row r="134" s="6" customFormat="1" ht="33" customHeight="1" spans="1:56">
      <c r="A134" s="59">
        <f t="shared" si="19"/>
        <v>130</v>
      </c>
      <c r="B134" s="294" t="s">
        <v>620</v>
      </c>
      <c r="C134" s="266" t="s">
        <v>297</v>
      </c>
      <c r="D134" s="302">
        <v>45775</v>
      </c>
      <c r="E134" s="266" t="s">
        <v>74</v>
      </c>
      <c r="F134" s="125">
        <f t="shared" si="20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21"/>
        <v>0</v>
      </c>
      <c r="T134" s="278"/>
      <c r="U134" s="282">
        <v>1600</v>
      </c>
      <c r="V134" s="280">
        <v>1000</v>
      </c>
      <c r="W134" s="281">
        <v>100</v>
      </c>
      <c r="X134" s="281">
        <v>100</v>
      </c>
      <c r="Y134" s="281">
        <v>100</v>
      </c>
      <c r="Z134" s="281">
        <v>100</v>
      </c>
      <c r="AA134" s="281">
        <v>100</v>
      </c>
      <c r="AB134" s="281">
        <v>100</v>
      </c>
      <c r="AC134" s="174">
        <f t="shared" si="22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23"/>
        <v>0</v>
      </c>
      <c r="AT134" s="174">
        <f t="shared" si="24"/>
        <v>0</v>
      </c>
      <c r="AU134" s="174">
        <f t="shared" si="25"/>
        <v>1600</v>
      </c>
      <c r="AV134" s="99"/>
      <c r="AW134" s="106"/>
      <c r="AX134" s="106"/>
      <c r="AY134" s="106"/>
      <c r="AZ134" s="106"/>
      <c r="BA134" s="174">
        <f t="shared" si="26"/>
        <v>1600</v>
      </c>
      <c r="BB134" s="178"/>
      <c r="BC134" s="278"/>
      <c r="BD134" s="163" t="str">
        <f t="shared" si="27"/>
        <v>正确</v>
      </c>
    </row>
    <row r="135" s="6" customFormat="1" ht="33" customHeight="1" spans="1:56">
      <c r="A135" s="59">
        <f t="shared" si="19"/>
        <v>131</v>
      </c>
      <c r="B135" s="294" t="s">
        <v>621</v>
      </c>
      <c r="C135" s="266" t="s">
        <v>297</v>
      </c>
      <c r="D135" s="302">
        <v>45800</v>
      </c>
      <c r="E135" s="266" t="s">
        <v>74</v>
      </c>
      <c r="F135" s="125">
        <f t="shared" si="20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21"/>
        <v>0</v>
      </c>
      <c r="T135" s="278"/>
      <c r="U135" s="282">
        <v>1700</v>
      </c>
      <c r="V135" s="280">
        <v>1000</v>
      </c>
      <c r="W135" s="281">
        <v>200</v>
      </c>
      <c r="X135" s="281">
        <v>100</v>
      </c>
      <c r="Y135" s="281">
        <v>100</v>
      </c>
      <c r="Z135" s="281">
        <v>100</v>
      </c>
      <c r="AA135" s="281">
        <v>100</v>
      </c>
      <c r="AB135" s="281">
        <v>100</v>
      </c>
      <c r="AC135" s="174">
        <f t="shared" si="22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23"/>
        <v>0</v>
      </c>
      <c r="AT135" s="174">
        <f t="shared" si="24"/>
        <v>0</v>
      </c>
      <c r="AU135" s="174">
        <f t="shared" si="25"/>
        <v>1700</v>
      </c>
      <c r="AV135" s="99"/>
      <c r="AW135" s="106"/>
      <c r="AX135" s="106"/>
      <c r="AY135" s="106"/>
      <c r="AZ135" s="106"/>
      <c r="BA135" s="174">
        <f t="shared" si="26"/>
        <v>1700</v>
      </c>
      <c r="BB135" s="178"/>
      <c r="BC135" s="278"/>
      <c r="BD135" s="163" t="str">
        <f t="shared" si="27"/>
        <v>正确</v>
      </c>
    </row>
    <row r="136" s="6" customFormat="1" ht="33" customHeight="1" spans="1:56">
      <c r="A136" s="59">
        <f t="shared" si="19"/>
        <v>132</v>
      </c>
      <c r="B136" s="294" t="s">
        <v>622</v>
      </c>
      <c r="C136" s="266" t="s">
        <v>297</v>
      </c>
      <c r="D136" s="302">
        <v>45792</v>
      </c>
      <c r="E136" s="266" t="s">
        <v>74</v>
      </c>
      <c r="F136" s="125">
        <f t="shared" si="20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21"/>
        <v>0</v>
      </c>
      <c r="T136" s="278"/>
      <c r="U136" s="282">
        <v>1900</v>
      </c>
      <c r="V136" s="280">
        <v>1000</v>
      </c>
      <c r="W136" s="281">
        <v>200</v>
      </c>
      <c r="X136" s="281">
        <v>200</v>
      </c>
      <c r="Y136" s="281">
        <v>200</v>
      </c>
      <c r="Z136" s="281">
        <v>100</v>
      </c>
      <c r="AA136" s="281">
        <v>100</v>
      </c>
      <c r="AB136" s="281">
        <v>100</v>
      </c>
      <c r="AC136" s="174">
        <f t="shared" si="22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23"/>
        <v>0</v>
      </c>
      <c r="AT136" s="174">
        <f t="shared" si="24"/>
        <v>0</v>
      </c>
      <c r="AU136" s="174">
        <f t="shared" si="25"/>
        <v>1900</v>
      </c>
      <c r="AV136" s="99"/>
      <c r="AW136" s="106"/>
      <c r="AX136" s="106"/>
      <c r="AY136" s="106"/>
      <c r="AZ136" s="106"/>
      <c r="BA136" s="174">
        <f t="shared" si="26"/>
        <v>1900</v>
      </c>
      <c r="BB136" s="178"/>
      <c r="BC136" s="278"/>
      <c r="BD136" s="163" t="str">
        <f t="shared" si="27"/>
        <v>正确</v>
      </c>
    </row>
    <row r="137" s="6" customFormat="1" ht="33" customHeight="1" spans="1:56">
      <c r="A137" s="59">
        <f t="shared" si="19"/>
        <v>133</v>
      </c>
      <c r="B137" s="294" t="s">
        <v>623</v>
      </c>
      <c r="C137" s="266" t="s">
        <v>297</v>
      </c>
      <c r="D137" s="302">
        <v>45794</v>
      </c>
      <c r="E137" s="266" t="s">
        <v>74</v>
      </c>
      <c r="F137" s="125">
        <f t="shared" si="20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21"/>
        <v>0</v>
      </c>
      <c r="T137" s="278"/>
      <c r="U137" s="282">
        <v>1900</v>
      </c>
      <c r="V137" s="280">
        <v>1000</v>
      </c>
      <c r="W137" s="281">
        <v>200</v>
      </c>
      <c r="X137" s="281">
        <v>200</v>
      </c>
      <c r="Y137" s="281">
        <v>200</v>
      </c>
      <c r="Z137" s="281">
        <v>100</v>
      </c>
      <c r="AA137" s="281">
        <v>100</v>
      </c>
      <c r="AB137" s="281">
        <v>100</v>
      </c>
      <c r="AC137" s="174">
        <f t="shared" si="22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23"/>
        <v>0</v>
      </c>
      <c r="AT137" s="174">
        <f t="shared" si="24"/>
        <v>0</v>
      </c>
      <c r="AU137" s="174">
        <f t="shared" si="25"/>
        <v>1900</v>
      </c>
      <c r="AV137" s="99"/>
      <c r="AW137" s="106"/>
      <c r="AX137" s="106"/>
      <c r="AY137" s="106"/>
      <c r="AZ137" s="106"/>
      <c r="BA137" s="174">
        <f t="shared" si="26"/>
        <v>1900</v>
      </c>
      <c r="BB137" s="178"/>
      <c r="BC137" s="278"/>
      <c r="BD137" s="163" t="str">
        <f t="shared" si="27"/>
        <v>正确</v>
      </c>
    </row>
    <row r="138" s="6" customFormat="1" ht="83" customHeight="1" spans="1:56">
      <c r="A138" s="59">
        <f t="shared" si="19"/>
        <v>134</v>
      </c>
      <c r="B138" s="294" t="s">
        <v>624</v>
      </c>
      <c r="C138" s="266" t="s">
        <v>297</v>
      </c>
      <c r="D138" s="302">
        <v>45791</v>
      </c>
      <c r="E138" s="266" t="s">
        <v>74</v>
      </c>
      <c r="F138" s="125">
        <f t="shared" si="20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21"/>
        <v>0</v>
      </c>
      <c r="T138" s="287" t="s">
        <v>625</v>
      </c>
      <c r="U138" s="282" t="s">
        <v>405</v>
      </c>
      <c r="V138" s="280">
        <f>1900/30*24+1400/30*6</f>
        <v>1800</v>
      </c>
      <c r="W138" s="281">
        <v>0</v>
      </c>
      <c r="X138" s="281">
        <v>0</v>
      </c>
      <c r="Y138" s="281">
        <v>0</v>
      </c>
      <c r="Z138" s="281">
        <v>0</v>
      </c>
      <c r="AA138" s="281">
        <v>0</v>
      </c>
      <c r="AB138" s="281">
        <v>0</v>
      </c>
      <c r="AC138" s="174">
        <f t="shared" si="22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0"/>
      <c r="AO138" s="93"/>
      <c r="AP138" s="93"/>
      <c r="AQ138" s="93"/>
      <c r="AR138" s="93"/>
      <c r="AS138" s="175">
        <f t="shared" si="23"/>
        <v>0</v>
      </c>
      <c r="AT138" s="174">
        <f t="shared" si="24"/>
        <v>0</v>
      </c>
      <c r="AU138" s="174">
        <f t="shared" si="25"/>
        <v>1800</v>
      </c>
      <c r="AV138" s="99"/>
      <c r="AW138" s="106"/>
      <c r="AX138" s="106"/>
      <c r="AY138" s="106"/>
      <c r="AZ138" s="106"/>
      <c r="BA138" s="174">
        <f t="shared" si="26"/>
        <v>1800</v>
      </c>
      <c r="BB138" s="178"/>
      <c r="BC138" s="278" t="s">
        <v>626</v>
      </c>
      <c r="BD138" s="163" t="e">
        <f t="shared" si="27"/>
        <v>#VALUE!</v>
      </c>
    </row>
    <row r="139" s="6" customFormat="1" ht="64" customHeight="1" spans="1:56">
      <c r="A139" s="59">
        <f t="shared" si="19"/>
        <v>135</v>
      </c>
      <c r="B139" s="294" t="s">
        <v>627</v>
      </c>
      <c r="C139" s="266" t="s">
        <v>297</v>
      </c>
      <c r="D139" s="302">
        <v>45791</v>
      </c>
      <c r="E139" s="266" t="s">
        <v>74</v>
      </c>
      <c r="F139" s="125">
        <f t="shared" si="20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21"/>
        <v>0</v>
      </c>
      <c r="T139" s="283" t="s">
        <v>628</v>
      </c>
      <c r="U139" s="282" t="s">
        <v>405</v>
      </c>
      <c r="V139" s="280">
        <f>1900/30*24+1400/30*6</f>
        <v>1800</v>
      </c>
      <c r="W139" s="281">
        <v>0</v>
      </c>
      <c r="X139" s="281">
        <v>0</v>
      </c>
      <c r="Y139" s="281">
        <v>0</v>
      </c>
      <c r="Z139" s="281">
        <v>0</v>
      </c>
      <c r="AA139" s="281">
        <v>0</v>
      </c>
      <c r="AB139" s="281">
        <v>0</v>
      </c>
      <c r="AC139" s="174">
        <f t="shared" si="22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>
        <v>100</v>
      </c>
      <c r="AO139" s="93"/>
      <c r="AP139" s="93"/>
      <c r="AQ139" s="93"/>
      <c r="AR139" s="93"/>
      <c r="AS139" s="175">
        <f t="shared" si="23"/>
        <v>0</v>
      </c>
      <c r="AT139" s="174">
        <f t="shared" si="24"/>
        <v>0</v>
      </c>
      <c r="AU139" s="174">
        <f t="shared" si="25"/>
        <v>1900</v>
      </c>
      <c r="AV139" s="99"/>
      <c r="AW139" s="106"/>
      <c r="AX139" s="106"/>
      <c r="AY139" s="106"/>
      <c r="AZ139" s="106"/>
      <c r="BA139" s="174">
        <f t="shared" si="26"/>
        <v>1900</v>
      </c>
      <c r="BB139" s="178"/>
      <c r="BC139" s="278" t="s">
        <v>628</v>
      </c>
      <c r="BD139" s="163" t="e">
        <f t="shared" si="27"/>
        <v>#VALUE!</v>
      </c>
    </row>
    <row r="140" s="6" customFormat="1" ht="33" customHeight="1" spans="1:56">
      <c r="A140" s="59">
        <f t="shared" si="19"/>
        <v>136</v>
      </c>
      <c r="B140" s="294" t="s">
        <v>629</v>
      </c>
      <c r="C140" s="266" t="s">
        <v>139</v>
      </c>
      <c r="D140" s="302">
        <v>45798</v>
      </c>
      <c r="E140" s="266" t="s">
        <v>74</v>
      </c>
      <c r="F140" s="125">
        <f t="shared" si="20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21"/>
        <v>0</v>
      </c>
      <c r="T140" s="278"/>
      <c r="U140" s="282">
        <v>2300</v>
      </c>
      <c r="V140" s="280">
        <v>1200</v>
      </c>
      <c r="W140" s="281">
        <v>300</v>
      </c>
      <c r="X140" s="281">
        <v>200</v>
      </c>
      <c r="Y140" s="281">
        <v>200</v>
      </c>
      <c r="Z140" s="281">
        <v>200</v>
      </c>
      <c r="AA140" s="281">
        <v>100</v>
      </c>
      <c r="AB140" s="281">
        <v>100</v>
      </c>
      <c r="AC140" s="174">
        <f t="shared" si="22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23"/>
        <v>0</v>
      </c>
      <c r="AT140" s="174">
        <f t="shared" si="24"/>
        <v>0</v>
      </c>
      <c r="AU140" s="174">
        <f t="shared" si="25"/>
        <v>2300</v>
      </c>
      <c r="AV140" s="99"/>
      <c r="AW140" s="106"/>
      <c r="AX140" s="106"/>
      <c r="AY140" s="106"/>
      <c r="AZ140" s="106"/>
      <c r="BA140" s="174">
        <f t="shared" si="26"/>
        <v>2300</v>
      </c>
      <c r="BB140" s="178"/>
      <c r="BC140" s="278"/>
      <c r="BD140" s="163" t="str">
        <f t="shared" si="27"/>
        <v>正确</v>
      </c>
    </row>
    <row r="141" s="6" customFormat="1" ht="33" customHeight="1" spans="1:56">
      <c r="A141" s="59">
        <f t="shared" si="19"/>
        <v>137</v>
      </c>
      <c r="B141" s="294" t="s">
        <v>630</v>
      </c>
      <c r="C141" s="266" t="s">
        <v>139</v>
      </c>
      <c r="D141" s="302">
        <v>45798</v>
      </c>
      <c r="E141" s="266" t="s">
        <v>74</v>
      </c>
      <c r="F141" s="125">
        <f t="shared" si="20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21"/>
        <v>0</v>
      </c>
      <c r="T141" s="278"/>
      <c r="U141" s="282">
        <v>2300</v>
      </c>
      <c r="V141" s="280">
        <v>1200</v>
      </c>
      <c r="W141" s="281">
        <v>300</v>
      </c>
      <c r="X141" s="281">
        <v>200</v>
      </c>
      <c r="Y141" s="281">
        <v>200</v>
      </c>
      <c r="Z141" s="281">
        <v>200</v>
      </c>
      <c r="AA141" s="281">
        <v>100</v>
      </c>
      <c r="AB141" s="281">
        <v>100</v>
      </c>
      <c r="AC141" s="174">
        <f t="shared" si="22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23"/>
        <v>0</v>
      </c>
      <c r="AT141" s="174">
        <f t="shared" si="24"/>
        <v>0</v>
      </c>
      <c r="AU141" s="174">
        <f t="shared" si="25"/>
        <v>2300</v>
      </c>
      <c r="AV141" s="99"/>
      <c r="AW141" s="106"/>
      <c r="AX141" s="106"/>
      <c r="AY141" s="106"/>
      <c r="AZ141" s="106"/>
      <c r="BA141" s="174">
        <f t="shared" si="26"/>
        <v>2300</v>
      </c>
      <c r="BB141" s="178"/>
      <c r="BC141" s="278"/>
      <c r="BD141" s="163" t="str">
        <f t="shared" si="27"/>
        <v>正确</v>
      </c>
    </row>
    <row r="142" s="6" customFormat="1" ht="33" customHeight="1" spans="1:56">
      <c r="A142" s="59">
        <f t="shared" si="19"/>
        <v>138</v>
      </c>
      <c r="B142" s="294" t="s">
        <v>631</v>
      </c>
      <c r="C142" s="266" t="s">
        <v>139</v>
      </c>
      <c r="D142" s="302">
        <v>45793</v>
      </c>
      <c r="E142" s="266" t="s">
        <v>74</v>
      </c>
      <c r="F142" s="125">
        <f t="shared" si="20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21"/>
        <v>0</v>
      </c>
      <c r="T142" s="278"/>
      <c r="U142" s="282">
        <v>2300</v>
      </c>
      <c r="V142" s="280">
        <v>1200</v>
      </c>
      <c r="W142" s="281">
        <v>300</v>
      </c>
      <c r="X142" s="281">
        <v>200</v>
      </c>
      <c r="Y142" s="281">
        <v>200</v>
      </c>
      <c r="Z142" s="281">
        <v>200</v>
      </c>
      <c r="AA142" s="281">
        <v>100</v>
      </c>
      <c r="AB142" s="281">
        <v>100</v>
      </c>
      <c r="AC142" s="174">
        <f t="shared" si="22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23"/>
        <v>0</v>
      </c>
      <c r="AT142" s="174">
        <f t="shared" si="24"/>
        <v>0</v>
      </c>
      <c r="AU142" s="174">
        <f t="shared" si="25"/>
        <v>2300</v>
      </c>
      <c r="AV142" s="99"/>
      <c r="AW142" s="106"/>
      <c r="AX142" s="106"/>
      <c r="AY142" s="106"/>
      <c r="AZ142" s="106"/>
      <c r="BA142" s="174">
        <f t="shared" si="26"/>
        <v>2300</v>
      </c>
      <c r="BB142" s="178"/>
      <c r="BC142" s="278"/>
      <c r="BD142" s="163" t="str">
        <f t="shared" si="27"/>
        <v>正确</v>
      </c>
    </row>
    <row r="143" s="6" customFormat="1" ht="33" customHeight="1" spans="1:56">
      <c r="A143" s="59">
        <f t="shared" si="19"/>
        <v>139</v>
      </c>
      <c r="B143" s="294" t="s">
        <v>632</v>
      </c>
      <c r="C143" s="266" t="s">
        <v>139</v>
      </c>
      <c r="D143" s="302">
        <v>45805</v>
      </c>
      <c r="E143" s="266" t="s">
        <v>74</v>
      </c>
      <c r="F143" s="125">
        <f t="shared" si="20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21"/>
        <v>0</v>
      </c>
      <c r="T143" s="278"/>
      <c r="U143" s="282">
        <v>2300</v>
      </c>
      <c r="V143" s="280">
        <v>1200</v>
      </c>
      <c r="W143" s="281">
        <v>300</v>
      </c>
      <c r="X143" s="281">
        <v>200</v>
      </c>
      <c r="Y143" s="281">
        <v>200</v>
      </c>
      <c r="Z143" s="281">
        <v>200</v>
      </c>
      <c r="AA143" s="281">
        <v>100</v>
      </c>
      <c r="AB143" s="281">
        <v>100</v>
      </c>
      <c r="AC143" s="174">
        <f t="shared" si="22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23"/>
        <v>0</v>
      </c>
      <c r="AT143" s="174">
        <f t="shared" si="24"/>
        <v>0</v>
      </c>
      <c r="AU143" s="174">
        <f t="shared" si="25"/>
        <v>2300</v>
      </c>
      <c r="AV143" s="99"/>
      <c r="AW143" s="106"/>
      <c r="AX143" s="106"/>
      <c r="AY143" s="106"/>
      <c r="AZ143" s="106"/>
      <c r="BA143" s="174">
        <f t="shared" si="26"/>
        <v>2300</v>
      </c>
      <c r="BB143" s="178"/>
      <c r="BC143" s="278"/>
      <c r="BD143" s="163" t="str">
        <f t="shared" si="27"/>
        <v>正确</v>
      </c>
    </row>
    <row r="144" s="6" customFormat="1" ht="33" customHeight="1" spans="1:56">
      <c r="A144" s="59">
        <f t="shared" si="19"/>
        <v>140</v>
      </c>
      <c r="B144" s="294" t="s">
        <v>633</v>
      </c>
      <c r="C144" s="266" t="s">
        <v>139</v>
      </c>
      <c r="D144" s="302">
        <v>45793</v>
      </c>
      <c r="E144" s="266" t="s">
        <v>74</v>
      </c>
      <c r="F144" s="125">
        <f t="shared" si="20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21"/>
        <v>0</v>
      </c>
      <c r="T144" s="278"/>
      <c r="U144" s="282">
        <v>2400</v>
      </c>
      <c r="V144" s="280">
        <v>1200</v>
      </c>
      <c r="W144" s="281">
        <v>300</v>
      </c>
      <c r="X144" s="281">
        <v>300</v>
      </c>
      <c r="Y144" s="281">
        <v>200</v>
      </c>
      <c r="Z144" s="281">
        <v>200</v>
      </c>
      <c r="AA144" s="281">
        <v>100</v>
      </c>
      <c r="AB144" s="281">
        <v>100</v>
      </c>
      <c r="AC144" s="174">
        <f t="shared" si="22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23"/>
        <v>0</v>
      </c>
      <c r="AT144" s="174">
        <f t="shared" si="24"/>
        <v>0</v>
      </c>
      <c r="AU144" s="174">
        <f t="shared" si="25"/>
        <v>2400</v>
      </c>
      <c r="AV144" s="99"/>
      <c r="AW144" s="106"/>
      <c r="AX144" s="106"/>
      <c r="AY144" s="106"/>
      <c r="AZ144" s="106"/>
      <c r="BA144" s="174">
        <f t="shared" si="26"/>
        <v>2400</v>
      </c>
      <c r="BB144" s="178"/>
      <c r="BC144" s="278"/>
      <c r="BD144" s="163" t="str">
        <f t="shared" si="27"/>
        <v>正确</v>
      </c>
    </row>
    <row r="145" s="6" customFormat="1" ht="33" customHeight="1" spans="1:56">
      <c r="A145" s="59">
        <f t="shared" si="19"/>
        <v>141</v>
      </c>
      <c r="B145" s="303" t="s">
        <v>634</v>
      </c>
      <c r="C145" s="304" t="s">
        <v>139</v>
      </c>
      <c r="D145" s="305">
        <v>45789</v>
      </c>
      <c r="E145" s="266" t="s">
        <v>74</v>
      </c>
      <c r="F145" s="125">
        <f t="shared" si="20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21"/>
        <v>0</v>
      </c>
      <c r="T145" s="278" t="s">
        <v>440</v>
      </c>
      <c r="U145" s="282">
        <v>2300</v>
      </c>
      <c r="V145" s="280">
        <v>1200</v>
      </c>
      <c r="W145" s="281">
        <v>300</v>
      </c>
      <c r="X145" s="281">
        <v>200</v>
      </c>
      <c r="Y145" s="281">
        <v>200</v>
      </c>
      <c r="Z145" s="281">
        <v>200</v>
      </c>
      <c r="AA145" s="281">
        <v>100</v>
      </c>
      <c r="AB145" s="281">
        <v>100</v>
      </c>
      <c r="AC145" s="174">
        <f t="shared" si="22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23"/>
        <v>0</v>
      </c>
      <c r="AT145" s="174">
        <f t="shared" si="24"/>
        <v>0</v>
      </c>
      <c r="AU145" s="174">
        <f t="shared" si="25"/>
        <v>2300</v>
      </c>
      <c r="AV145" s="99"/>
      <c r="AW145" s="106"/>
      <c r="AX145" s="106"/>
      <c r="AY145" s="106"/>
      <c r="AZ145" s="106"/>
      <c r="BA145" s="174">
        <f t="shared" si="26"/>
        <v>2300</v>
      </c>
      <c r="BB145" s="178"/>
      <c r="BC145" s="278" t="s">
        <v>440</v>
      </c>
      <c r="BD145" s="163" t="str">
        <f t="shared" si="27"/>
        <v>正确</v>
      </c>
    </row>
    <row r="146" s="6" customFormat="1" ht="33" customHeight="1" spans="1:56">
      <c r="A146" s="59">
        <f t="shared" si="19"/>
        <v>142</v>
      </c>
      <c r="B146" s="294" t="s">
        <v>635</v>
      </c>
      <c r="C146" s="266" t="s">
        <v>297</v>
      </c>
      <c r="D146" s="302">
        <v>45810</v>
      </c>
      <c r="E146" s="306" t="s">
        <v>92</v>
      </c>
      <c r="F146" s="125">
        <f t="shared" si="20"/>
        <v>29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21"/>
        <v>0</v>
      </c>
      <c r="T146" s="278"/>
      <c r="U146" s="282">
        <v>1600</v>
      </c>
      <c r="V146" s="280">
        <f t="shared" ref="V146:V152" si="28">SUM(U146/30*F146)</f>
        <v>1546.66666666667</v>
      </c>
      <c r="W146" s="281">
        <v>0</v>
      </c>
      <c r="X146" s="281">
        <v>0</v>
      </c>
      <c r="Y146" s="281">
        <v>0</v>
      </c>
      <c r="Z146" s="281">
        <v>0</v>
      </c>
      <c r="AA146" s="281">
        <v>0</v>
      </c>
      <c r="AB146" s="281">
        <v>0</v>
      </c>
      <c r="AC146" s="174">
        <f t="shared" si="22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23"/>
        <v>0</v>
      </c>
      <c r="AT146" s="174">
        <f t="shared" si="24"/>
        <v>0</v>
      </c>
      <c r="AU146" s="174">
        <f t="shared" si="25"/>
        <v>1546.67</v>
      </c>
      <c r="AV146" s="99"/>
      <c r="AW146" s="106"/>
      <c r="AX146" s="106"/>
      <c r="AY146" s="106"/>
      <c r="AZ146" s="106"/>
      <c r="BA146" s="174">
        <f t="shared" si="26"/>
        <v>1546.67</v>
      </c>
      <c r="BB146" s="178"/>
      <c r="BC146" s="278"/>
      <c r="BD146" s="163" t="str">
        <f t="shared" si="27"/>
        <v>错误</v>
      </c>
    </row>
    <row r="147" s="6" customFormat="1" ht="33" customHeight="1" spans="1:56">
      <c r="A147" s="59">
        <f t="shared" si="19"/>
        <v>143</v>
      </c>
      <c r="B147" s="294" t="s">
        <v>636</v>
      </c>
      <c r="C147" s="266" t="s">
        <v>139</v>
      </c>
      <c r="D147" s="302">
        <v>45813</v>
      </c>
      <c r="E147" s="306" t="s">
        <v>92</v>
      </c>
      <c r="F147" s="125">
        <f t="shared" si="20"/>
        <v>26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21"/>
        <v>0</v>
      </c>
      <c r="T147" s="287"/>
      <c r="U147" s="282">
        <v>2300</v>
      </c>
      <c r="V147" s="280">
        <f t="shared" si="28"/>
        <v>1993.33333333333</v>
      </c>
      <c r="W147" s="281">
        <v>0</v>
      </c>
      <c r="X147" s="281">
        <v>0</v>
      </c>
      <c r="Y147" s="281">
        <v>0</v>
      </c>
      <c r="Z147" s="281">
        <v>0</v>
      </c>
      <c r="AA147" s="281">
        <v>0</v>
      </c>
      <c r="AB147" s="281">
        <v>0</v>
      </c>
      <c r="AC147" s="174">
        <f t="shared" si="22"/>
        <v>0</v>
      </c>
      <c r="AD147" s="93"/>
      <c r="AE147" s="93"/>
      <c r="AF147" s="93"/>
      <c r="AG147" s="93"/>
      <c r="AH147" s="93"/>
      <c r="AI147" s="93">
        <v>260</v>
      </c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23"/>
        <v>0</v>
      </c>
      <c r="AT147" s="174">
        <f t="shared" si="24"/>
        <v>0</v>
      </c>
      <c r="AU147" s="174">
        <f t="shared" si="25"/>
        <v>2253.33</v>
      </c>
      <c r="AV147" s="99"/>
      <c r="AW147" s="106"/>
      <c r="AX147" s="106"/>
      <c r="AY147" s="106"/>
      <c r="AZ147" s="106"/>
      <c r="BA147" s="174">
        <f t="shared" si="26"/>
        <v>2253.33</v>
      </c>
      <c r="BB147" s="178"/>
      <c r="BC147" s="278" t="s">
        <v>637</v>
      </c>
      <c r="BD147" s="163" t="str">
        <f t="shared" si="27"/>
        <v>错误</v>
      </c>
    </row>
    <row r="148" s="6" customFormat="1" ht="33" customHeight="1" spans="1:56">
      <c r="A148" s="59">
        <f t="shared" si="19"/>
        <v>144</v>
      </c>
      <c r="B148" s="294" t="s">
        <v>638</v>
      </c>
      <c r="C148" s="266" t="s">
        <v>139</v>
      </c>
      <c r="D148" s="302">
        <v>45811</v>
      </c>
      <c r="E148" s="306" t="s">
        <v>92</v>
      </c>
      <c r="F148" s="125">
        <f t="shared" si="20"/>
        <v>28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21"/>
        <v>0</v>
      </c>
      <c r="T148" s="278"/>
      <c r="U148" s="282">
        <v>2300</v>
      </c>
      <c r="V148" s="280">
        <f t="shared" si="28"/>
        <v>2146.66666666667</v>
      </c>
      <c r="W148" s="281">
        <v>0</v>
      </c>
      <c r="X148" s="281">
        <v>0</v>
      </c>
      <c r="Y148" s="281">
        <v>0</v>
      </c>
      <c r="Z148" s="281">
        <v>0</v>
      </c>
      <c r="AA148" s="281">
        <v>0</v>
      </c>
      <c r="AB148" s="281">
        <v>0</v>
      </c>
      <c r="AC148" s="174">
        <f t="shared" si="22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23"/>
        <v>0</v>
      </c>
      <c r="AT148" s="174">
        <f t="shared" si="24"/>
        <v>0</v>
      </c>
      <c r="AU148" s="174">
        <f t="shared" si="25"/>
        <v>2146.67</v>
      </c>
      <c r="AV148" s="99"/>
      <c r="AW148" s="106"/>
      <c r="AX148" s="106"/>
      <c r="AY148" s="106"/>
      <c r="AZ148" s="106"/>
      <c r="BA148" s="174">
        <f t="shared" si="26"/>
        <v>2146.67</v>
      </c>
      <c r="BB148" s="178"/>
      <c r="BC148" s="278"/>
      <c r="BD148" s="163" t="str">
        <f t="shared" si="27"/>
        <v>错误</v>
      </c>
    </row>
    <row r="149" s="6" customFormat="1" ht="33" customHeight="1" spans="1:56">
      <c r="A149" s="59">
        <f t="shared" si="19"/>
        <v>145</v>
      </c>
      <c r="B149" s="294" t="s">
        <v>639</v>
      </c>
      <c r="C149" s="266" t="s">
        <v>139</v>
      </c>
      <c r="D149" s="302">
        <v>45819</v>
      </c>
      <c r="E149" s="306" t="s">
        <v>92</v>
      </c>
      <c r="F149" s="125">
        <f t="shared" si="20"/>
        <v>20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21"/>
        <v>0</v>
      </c>
      <c r="T149" s="278"/>
      <c r="U149" s="282">
        <v>2300</v>
      </c>
      <c r="V149" s="280">
        <f t="shared" si="28"/>
        <v>1533.33333333333</v>
      </c>
      <c r="W149" s="281">
        <v>0</v>
      </c>
      <c r="X149" s="281">
        <v>0</v>
      </c>
      <c r="Y149" s="281">
        <v>0</v>
      </c>
      <c r="Z149" s="281">
        <v>0</v>
      </c>
      <c r="AA149" s="281">
        <v>0</v>
      </c>
      <c r="AB149" s="281">
        <v>0</v>
      </c>
      <c r="AC149" s="174">
        <f t="shared" si="22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23"/>
        <v>0</v>
      </c>
      <c r="AT149" s="174">
        <f t="shared" si="24"/>
        <v>0</v>
      </c>
      <c r="AU149" s="174">
        <f t="shared" si="25"/>
        <v>1533.33</v>
      </c>
      <c r="AV149" s="99"/>
      <c r="AW149" s="106"/>
      <c r="AX149" s="106"/>
      <c r="AY149" s="106"/>
      <c r="AZ149" s="106"/>
      <c r="BA149" s="174">
        <f t="shared" si="26"/>
        <v>1533.33</v>
      </c>
      <c r="BB149" s="178"/>
      <c r="BC149" s="278"/>
      <c r="BD149" s="163" t="str">
        <f t="shared" si="27"/>
        <v>错误</v>
      </c>
    </row>
    <row r="150" s="6" customFormat="1" ht="33" customHeight="1" spans="1:56">
      <c r="A150" s="59">
        <f t="shared" si="19"/>
        <v>146</v>
      </c>
      <c r="B150" s="294" t="s">
        <v>640</v>
      </c>
      <c r="C150" s="266" t="s">
        <v>139</v>
      </c>
      <c r="D150" s="302">
        <v>45819</v>
      </c>
      <c r="E150" s="306" t="s">
        <v>92</v>
      </c>
      <c r="F150" s="125">
        <f t="shared" si="20"/>
        <v>20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21"/>
        <v>0</v>
      </c>
      <c r="T150" s="278"/>
      <c r="U150" s="282">
        <v>2300</v>
      </c>
      <c r="V150" s="280">
        <f t="shared" si="28"/>
        <v>1533.33333333333</v>
      </c>
      <c r="W150" s="281">
        <v>0</v>
      </c>
      <c r="X150" s="281">
        <v>0</v>
      </c>
      <c r="Y150" s="281">
        <v>0</v>
      </c>
      <c r="Z150" s="281">
        <v>0</v>
      </c>
      <c r="AA150" s="281">
        <v>0</v>
      </c>
      <c r="AB150" s="281">
        <v>0</v>
      </c>
      <c r="AC150" s="174">
        <f t="shared" si="22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23"/>
        <v>0</v>
      </c>
      <c r="AT150" s="174">
        <f t="shared" si="24"/>
        <v>0</v>
      </c>
      <c r="AU150" s="174">
        <f t="shared" si="25"/>
        <v>1533.33</v>
      </c>
      <c r="AV150" s="99"/>
      <c r="AW150" s="106"/>
      <c r="AX150" s="106"/>
      <c r="AY150" s="106"/>
      <c r="AZ150" s="106"/>
      <c r="BA150" s="174">
        <f t="shared" si="26"/>
        <v>1533.33</v>
      </c>
      <c r="BB150" s="178"/>
      <c r="BC150" s="278"/>
      <c r="BD150" s="163" t="str">
        <f t="shared" si="27"/>
        <v>错误</v>
      </c>
    </row>
    <row r="151" s="6" customFormat="1" ht="33" customHeight="1" spans="1:56">
      <c r="A151" s="59">
        <f t="shared" si="19"/>
        <v>147</v>
      </c>
      <c r="B151" s="294" t="s">
        <v>641</v>
      </c>
      <c r="C151" s="266" t="s">
        <v>139</v>
      </c>
      <c r="D151" s="302">
        <v>45814</v>
      </c>
      <c r="E151" s="306" t="s">
        <v>92</v>
      </c>
      <c r="F151" s="125">
        <f t="shared" si="20"/>
        <v>25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21"/>
        <v>0</v>
      </c>
      <c r="T151" s="278"/>
      <c r="U151" s="282">
        <v>2300</v>
      </c>
      <c r="V151" s="280">
        <f t="shared" si="28"/>
        <v>1916.66666666667</v>
      </c>
      <c r="W151" s="281">
        <v>0</v>
      </c>
      <c r="X151" s="281">
        <v>0</v>
      </c>
      <c r="Y151" s="281">
        <v>0</v>
      </c>
      <c r="Z151" s="281">
        <v>0</v>
      </c>
      <c r="AA151" s="281">
        <v>0</v>
      </c>
      <c r="AB151" s="281">
        <v>0</v>
      </c>
      <c r="AC151" s="174">
        <f t="shared" si="22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23"/>
        <v>0</v>
      </c>
      <c r="AT151" s="174">
        <f t="shared" si="24"/>
        <v>0</v>
      </c>
      <c r="AU151" s="174">
        <f t="shared" si="25"/>
        <v>1916.67</v>
      </c>
      <c r="AV151" s="99"/>
      <c r="AW151" s="106"/>
      <c r="AX151" s="106"/>
      <c r="AY151" s="106"/>
      <c r="AZ151" s="106"/>
      <c r="BA151" s="174">
        <f t="shared" si="26"/>
        <v>1916.67</v>
      </c>
      <c r="BB151" s="178"/>
      <c r="BC151" s="278"/>
      <c r="BD151" s="163" t="str">
        <f t="shared" si="27"/>
        <v>错误</v>
      </c>
    </row>
    <row r="152" s="6" customFormat="1" ht="33" customHeight="1" spans="1:56">
      <c r="A152" s="59">
        <f t="shared" si="19"/>
        <v>148</v>
      </c>
      <c r="B152" s="294" t="s">
        <v>642</v>
      </c>
      <c r="C152" s="266" t="s">
        <v>301</v>
      </c>
      <c r="D152" s="302">
        <v>45833</v>
      </c>
      <c r="E152" s="306" t="s">
        <v>92</v>
      </c>
      <c r="F152" s="125">
        <f t="shared" si="20"/>
        <v>6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21"/>
        <v>0</v>
      </c>
      <c r="T152" s="278"/>
      <c r="U152" s="282">
        <v>1400</v>
      </c>
      <c r="V152" s="280">
        <f t="shared" si="28"/>
        <v>280</v>
      </c>
      <c r="W152" s="281">
        <v>0</v>
      </c>
      <c r="X152" s="281">
        <v>0</v>
      </c>
      <c r="Y152" s="281">
        <v>0</v>
      </c>
      <c r="Z152" s="281">
        <v>0</v>
      </c>
      <c r="AA152" s="281">
        <v>0</v>
      </c>
      <c r="AB152" s="281">
        <v>0</v>
      </c>
      <c r="AC152" s="174">
        <f t="shared" si="22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23"/>
        <v>0</v>
      </c>
      <c r="AT152" s="174">
        <f t="shared" si="24"/>
        <v>0</v>
      </c>
      <c r="AU152" s="174">
        <f t="shared" si="25"/>
        <v>280</v>
      </c>
      <c r="AV152" s="99"/>
      <c r="AW152" s="106"/>
      <c r="AX152" s="106"/>
      <c r="AY152" s="106"/>
      <c r="AZ152" s="106"/>
      <c r="BA152" s="174">
        <f t="shared" si="26"/>
        <v>280</v>
      </c>
      <c r="BB152" s="178"/>
      <c r="BC152" s="278"/>
      <c r="BD152" s="163" t="str">
        <f t="shared" si="27"/>
        <v>错误</v>
      </c>
    </row>
    <row r="153" s="6" customFormat="1" ht="69" customHeight="1" spans="1:56">
      <c r="A153" s="59">
        <f t="shared" si="19"/>
        <v>149</v>
      </c>
      <c r="B153" s="294" t="s">
        <v>643</v>
      </c>
      <c r="C153" s="266" t="s">
        <v>139</v>
      </c>
      <c r="D153" s="302">
        <v>45807</v>
      </c>
      <c r="E153" s="306" t="s">
        <v>92</v>
      </c>
      <c r="F153" s="125">
        <f t="shared" si="20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21"/>
        <v>0</v>
      </c>
      <c r="T153" s="283"/>
      <c r="U153" s="282">
        <v>2400</v>
      </c>
      <c r="V153" s="280">
        <v>1200</v>
      </c>
      <c r="W153" s="281">
        <v>300</v>
      </c>
      <c r="X153" s="281">
        <v>300</v>
      </c>
      <c r="Y153" s="281">
        <v>200</v>
      </c>
      <c r="Z153" s="281">
        <v>200</v>
      </c>
      <c r="AA153" s="281">
        <v>100</v>
      </c>
      <c r="AB153" s="281">
        <v>100</v>
      </c>
      <c r="AC153" s="174">
        <f t="shared" si="22"/>
        <v>0</v>
      </c>
      <c r="AD153" s="93"/>
      <c r="AE153" s="93"/>
      <c r="AF153" s="93"/>
      <c r="AG153" s="93"/>
      <c r="AH153" s="93"/>
      <c r="AI153" s="93">
        <v>744.83</v>
      </c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23"/>
        <v>0</v>
      </c>
      <c r="AT153" s="174">
        <f t="shared" si="24"/>
        <v>0</v>
      </c>
      <c r="AU153" s="174">
        <f t="shared" si="25"/>
        <v>3144.83</v>
      </c>
      <c r="AV153" s="99"/>
      <c r="AW153" s="106"/>
      <c r="AX153" s="106"/>
      <c r="AY153" s="106"/>
      <c r="AZ153" s="106"/>
      <c r="BA153" s="174">
        <f t="shared" si="26"/>
        <v>3144.83</v>
      </c>
      <c r="BB153" s="178"/>
      <c r="BC153" s="283" t="s">
        <v>644</v>
      </c>
      <c r="BD153" s="163" t="str">
        <f t="shared" si="27"/>
        <v>正确</v>
      </c>
    </row>
    <row r="154" s="6" customFormat="1" ht="33" customHeight="1" spans="1:56">
      <c r="A154" s="59">
        <f t="shared" si="19"/>
        <v>150</v>
      </c>
      <c r="B154" s="294" t="s">
        <v>645</v>
      </c>
      <c r="C154" s="266" t="s">
        <v>297</v>
      </c>
      <c r="D154" s="302">
        <v>45809</v>
      </c>
      <c r="E154" s="306" t="s">
        <v>92</v>
      </c>
      <c r="F154" s="125">
        <f t="shared" si="20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21"/>
        <v>0</v>
      </c>
      <c r="T154" s="278"/>
      <c r="U154" s="282">
        <v>1600</v>
      </c>
      <c r="V154" s="280">
        <v>1000</v>
      </c>
      <c r="W154" s="281">
        <v>100</v>
      </c>
      <c r="X154" s="281">
        <v>100</v>
      </c>
      <c r="Y154" s="281">
        <v>100</v>
      </c>
      <c r="Z154" s="281">
        <v>100</v>
      </c>
      <c r="AA154" s="281">
        <v>100</v>
      </c>
      <c r="AB154" s="281">
        <v>100</v>
      </c>
      <c r="AC154" s="174">
        <f t="shared" si="22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>
        <v>200</v>
      </c>
      <c r="AO154" s="93"/>
      <c r="AP154" s="93"/>
      <c r="AQ154" s="93"/>
      <c r="AR154" s="93"/>
      <c r="AS154" s="175">
        <f t="shared" si="23"/>
        <v>0</v>
      </c>
      <c r="AT154" s="174">
        <f t="shared" si="24"/>
        <v>0</v>
      </c>
      <c r="AU154" s="174">
        <f t="shared" si="25"/>
        <v>1800</v>
      </c>
      <c r="AV154" s="99"/>
      <c r="AW154" s="106"/>
      <c r="AX154" s="106"/>
      <c r="AY154" s="106"/>
      <c r="AZ154" s="106"/>
      <c r="BA154" s="174">
        <f t="shared" si="26"/>
        <v>1800</v>
      </c>
      <c r="BB154" s="178"/>
      <c r="BC154" s="278" t="s">
        <v>483</v>
      </c>
      <c r="BD154" s="163" t="str">
        <f t="shared" si="27"/>
        <v>正确</v>
      </c>
    </row>
    <row r="155" s="6" customFormat="1" ht="33" customHeight="1" spans="1:56">
      <c r="A155" s="59">
        <f t="shared" si="19"/>
        <v>151</v>
      </c>
      <c r="B155" s="294" t="s">
        <v>646</v>
      </c>
      <c r="C155" s="266" t="s">
        <v>139</v>
      </c>
      <c r="D155" s="302">
        <v>45809</v>
      </c>
      <c r="E155" s="306" t="s">
        <v>92</v>
      </c>
      <c r="F155" s="125">
        <f t="shared" si="20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21"/>
        <v>0</v>
      </c>
      <c r="T155" s="278"/>
      <c r="U155" s="282">
        <v>1600</v>
      </c>
      <c r="V155" s="280">
        <v>1000</v>
      </c>
      <c r="W155" s="281">
        <v>100</v>
      </c>
      <c r="X155" s="281">
        <v>100</v>
      </c>
      <c r="Y155" s="281">
        <v>100</v>
      </c>
      <c r="Z155" s="281">
        <v>100</v>
      </c>
      <c r="AA155" s="281">
        <v>100</v>
      </c>
      <c r="AB155" s="281">
        <v>100</v>
      </c>
      <c r="AC155" s="174">
        <f t="shared" si="22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23"/>
        <v>0</v>
      </c>
      <c r="AT155" s="174">
        <f t="shared" si="24"/>
        <v>0</v>
      </c>
      <c r="AU155" s="174">
        <f t="shared" si="25"/>
        <v>1600</v>
      </c>
      <c r="AV155" s="99"/>
      <c r="AW155" s="106"/>
      <c r="AX155" s="106"/>
      <c r="AY155" s="106"/>
      <c r="AZ155" s="106"/>
      <c r="BA155" s="174">
        <f t="shared" si="26"/>
        <v>1600</v>
      </c>
      <c r="BB155" s="178"/>
      <c r="BC155" s="278"/>
      <c r="BD155" s="163" t="str">
        <f t="shared" si="27"/>
        <v>正确</v>
      </c>
    </row>
    <row r="156" s="6" customFormat="1" ht="58" customHeight="1" spans="1:56">
      <c r="A156" s="59">
        <f t="shared" si="19"/>
        <v>152</v>
      </c>
      <c r="B156" s="294" t="s">
        <v>647</v>
      </c>
      <c r="C156" s="266" t="s">
        <v>139</v>
      </c>
      <c r="D156" s="302">
        <v>45806</v>
      </c>
      <c r="E156" s="306" t="s">
        <v>92</v>
      </c>
      <c r="F156" s="125">
        <f t="shared" si="20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21"/>
        <v>0</v>
      </c>
      <c r="T156" s="283" t="s">
        <v>648</v>
      </c>
      <c r="U156" s="282">
        <v>1600</v>
      </c>
      <c r="V156" s="280">
        <v>1000</v>
      </c>
      <c r="W156" s="281">
        <v>100</v>
      </c>
      <c r="X156" s="281">
        <v>100</v>
      </c>
      <c r="Y156" s="281">
        <v>100</v>
      </c>
      <c r="Z156" s="281">
        <v>100</v>
      </c>
      <c r="AA156" s="281">
        <v>100</v>
      </c>
      <c r="AB156" s="281">
        <v>100</v>
      </c>
      <c r="AC156" s="174">
        <f t="shared" si="22"/>
        <v>0</v>
      </c>
      <c r="AD156" s="93"/>
      <c r="AE156" s="93"/>
      <c r="AF156" s="93"/>
      <c r="AG156" s="93"/>
      <c r="AH156" s="93"/>
      <c r="AI156" s="93">
        <v>2148.16</v>
      </c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23"/>
        <v>0</v>
      </c>
      <c r="AT156" s="174">
        <f t="shared" si="24"/>
        <v>0</v>
      </c>
      <c r="AU156" s="174">
        <f t="shared" si="25"/>
        <v>3748.16</v>
      </c>
      <c r="AV156" s="99"/>
      <c r="AW156" s="106"/>
      <c r="AX156" s="106"/>
      <c r="AY156" s="106"/>
      <c r="AZ156" s="106"/>
      <c r="BA156" s="174">
        <f t="shared" si="26"/>
        <v>3748.16</v>
      </c>
      <c r="BB156" s="178"/>
      <c r="BC156" s="283" t="s">
        <v>648</v>
      </c>
      <c r="BD156" s="163" t="str">
        <f t="shared" si="27"/>
        <v>正确</v>
      </c>
    </row>
    <row r="157" s="6" customFormat="1" ht="33" customHeight="1" spans="1:56">
      <c r="A157" s="59">
        <f t="shared" si="19"/>
        <v>153</v>
      </c>
      <c r="B157" s="60"/>
      <c r="C157" s="47"/>
      <c r="D157" s="154"/>
      <c r="E157" s="60"/>
      <c r="F157" s="125">
        <f t="shared" si="20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21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22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23"/>
        <v>0</v>
      </c>
      <c r="AT157" s="174">
        <f t="shared" si="24"/>
        <v>0</v>
      </c>
      <c r="AU157" s="174">
        <f t="shared" si="25"/>
        <v>0</v>
      </c>
      <c r="AV157" s="99"/>
      <c r="AW157" s="106"/>
      <c r="AX157" s="106"/>
      <c r="AY157" s="106"/>
      <c r="AZ157" s="106"/>
      <c r="BA157" s="174">
        <f t="shared" si="26"/>
        <v>0</v>
      </c>
      <c r="BB157" s="178"/>
      <c r="BC157" s="180"/>
      <c r="BD157" s="163" t="str">
        <f t="shared" si="27"/>
        <v>正确</v>
      </c>
    </row>
    <row r="158" s="6" customFormat="1" ht="33" customHeight="1" spans="1:56">
      <c r="A158" s="59">
        <f t="shared" si="19"/>
        <v>154</v>
      </c>
      <c r="B158" s="60"/>
      <c r="C158" s="47"/>
      <c r="D158" s="154"/>
      <c r="E158" s="60"/>
      <c r="F158" s="125">
        <f t="shared" si="20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21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22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23"/>
        <v>0</v>
      </c>
      <c r="AT158" s="174">
        <f t="shared" si="24"/>
        <v>0</v>
      </c>
      <c r="AU158" s="174">
        <f t="shared" si="25"/>
        <v>0</v>
      </c>
      <c r="AV158" s="99"/>
      <c r="AW158" s="106"/>
      <c r="AX158" s="106"/>
      <c r="AY158" s="106"/>
      <c r="AZ158" s="106"/>
      <c r="BA158" s="174">
        <f t="shared" si="26"/>
        <v>0</v>
      </c>
      <c r="BB158" s="178"/>
      <c r="BC158" s="180"/>
      <c r="BD158" s="163" t="str">
        <f t="shared" si="27"/>
        <v>正确</v>
      </c>
    </row>
    <row r="159" s="6" customFormat="1" ht="33" customHeight="1" spans="1:56">
      <c r="A159" s="59">
        <f t="shared" si="19"/>
        <v>155</v>
      </c>
      <c r="B159" s="60"/>
      <c r="C159" s="47"/>
      <c r="D159" s="154"/>
      <c r="E159" s="60"/>
      <c r="F159" s="125">
        <f t="shared" si="20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21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22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23"/>
        <v>0</v>
      </c>
      <c r="AT159" s="174">
        <f t="shared" si="24"/>
        <v>0</v>
      </c>
      <c r="AU159" s="174">
        <f t="shared" si="25"/>
        <v>0</v>
      </c>
      <c r="AV159" s="99"/>
      <c r="AW159" s="106"/>
      <c r="AX159" s="106"/>
      <c r="AY159" s="106"/>
      <c r="AZ159" s="106"/>
      <c r="BA159" s="174">
        <f t="shared" si="26"/>
        <v>0</v>
      </c>
      <c r="BB159" s="178"/>
      <c r="BC159" s="180"/>
      <c r="BD159" s="163" t="str">
        <f t="shared" si="27"/>
        <v>正确</v>
      </c>
    </row>
    <row r="160" s="6" customFormat="1" ht="33" customHeight="1" spans="1:56">
      <c r="A160" s="59">
        <f t="shared" si="19"/>
        <v>156</v>
      </c>
      <c r="B160" s="60"/>
      <c r="C160" s="47"/>
      <c r="D160" s="154"/>
      <c r="E160" s="60"/>
      <c r="F160" s="125">
        <f t="shared" si="20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21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22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23"/>
        <v>0</v>
      </c>
      <c r="AT160" s="174">
        <f t="shared" si="24"/>
        <v>0</v>
      </c>
      <c r="AU160" s="174">
        <f t="shared" si="25"/>
        <v>0</v>
      </c>
      <c r="AV160" s="99"/>
      <c r="AW160" s="106"/>
      <c r="AX160" s="106"/>
      <c r="AY160" s="106"/>
      <c r="AZ160" s="106"/>
      <c r="BA160" s="174">
        <f t="shared" si="26"/>
        <v>0</v>
      </c>
      <c r="BB160" s="178"/>
      <c r="BC160" s="180"/>
      <c r="BD160" s="163" t="str">
        <f t="shared" si="27"/>
        <v>正确</v>
      </c>
    </row>
    <row r="161" s="6" customFormat="1" ht="33" customHeight="1" spans="1:56">
      <c r="A161" s="59">
        <f t="shared" si="19"/>
        <v>157</v>
      </c>
      <c r="B161" s="60"/>
      <c r="C161" s="47"/>
      <c r="D161" s="154"/>
      <c r="E161" s="60"/>
      <c r="F161" s="125">
        <f t="shared" si="20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21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22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23"/>
        <v>0</v>
      </c>
      <c r="AT161" s="174">
        <f t="shared" si="24"/>
        <v>0</v>
      </c>
      <c r="AU161" s="174">
        <f t="shared" si="25"/>
        <v>0</v>
      </c>
      <c r="AV161" s="99"/>
      <c r="AW161" s="106"/>
      <c r="AX161" s="106"/>
      <c r="AY161" s="106"/>
      <c r="AZ161" s="106"/>
      <c r="BA161" s="174">
        <f t="shared" si="26"/>
        <v>0</v>
      </c>
      <c r="BB161" s="178"/>
      <c r="BC161" s="180"/>
      <c r="BD161" s="163" t="str">
        <f t="shared" si="27"/>
        <v>正确</v>
      </c>
    </row>
    <row r="162" s="6" customFormat="1" ht="33" customHeight="1" spans="1:56">
      <c r="A162" s="59">
        <f t="shared" si="19"/>
        <v>158</v>
      </c>
      <c r="B162" s="60"/>
      <c r="C162" s="47"/>
      <c r="D162" s="154"/>
      <c r="E162" s="60"/>
      <c r="F162" s="125">
        <f t="shared" si="20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21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22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23"/>
        <v>0</v>
      </c>
      <c r="AT162" s="174">
        <f t="shared" si="24"/>
        <v>0</v>
      </c>
      <c r="AU162" s="174">
        <f t="shared" si="25"/>
        <v>0</v>
      </c>
      <c r="AV162" s="99"/>
      <c r="AW162" s="106"/>
      <c r="AX162" s="106"/>
      <c r="AY162" s="106"/>
      <c r="AZ162" s="106"/>
      <c r="BA162" s="174">
        <f t="shared" si="26"/>
        <v>0</v>
      </c>
      <c r="BB162" s="178"/>
      <c r="BC162" s="180"/>
      <c r="BD162" s="163" t="str">
        <f t="shared" si="27"/>
        <v>正确</v>
      </c>
    </row>
    <row r="163" s="6" customFormat="1" ht="33" customHeight="1" spans="1:56">
      <c r="A163" s="59">
        <f t="shared" si="19"/>
        <v>159</v>
      </c>
      <c r="B163" s="60"/>
      <c r="C163" s="47"/>
      <c r="D163" s="154"/>
      <c r="E163" s="60"/>
      <c r="F163" s="125">
        <f t="shared" si="20"/>
        <v>30</v>
      </c>
      <c r="G163" s="57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64">
        <f t="shared" si="21"/>
        <v>0</v>
      </c>
      <c r="T163" s="170"/>
      <c r="U163" s="80"/>
      <c r="V163" s="167"/>
      <c r="W163" s="168"/>
      <c r="X163" s="168"/>
      <c r="Y163" s="168"/>
      <c r="Z163" s="168"/>
      <c r="AA163" s="168"/>
      <c r="AB163" s="93"/>
      <c r="AC163" s="174">
        <f t="shared" si="22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175">
        <f t="shared" si="23"/>
        <v>0</v>
      </c>
      <c r="AT163" s="174">
        <f t="shared" si="24"/>
        <v>0</v>
      </c>
      <c r="AU163" s="174">
        <f t="shared" si="25"/>
        <v>0</v>
      </c>
      <c r="AV163" s="99"/>
      <c r="AW163" s="106"/>
      <c r="AX163" s="106"/>
      <c r="AY163" s="106"/>
      <c r="AZ163" s="106"/>
      <c r="BA163" s="174">
        <f t="shared" si="26"/>
        <v>0</v>
      </c>
      <c r="BB163" s="178"/>
      <c r="BC163" s="180"/>
      <c r="BD163" s="163" t="str">
        <f t="shared" si="27"/>
        <v>正确</v>
      </c>
    </row>
    <row r="164" s="6" customFormat="1" ht="33" customHeight="1" spans="1:56">
      <c r="A164" s="59">
        <f t="shared" si="19"/>
        <v>160</v>
      </c>
      <c r="B164" s="60"/>
      <c r="C164" s="47"/>
      <c r="D164" s="154"/>
      <c r="E164" s="60"/>
      <c r="F164" s="125">
        <f t="shared" si="20"/>
        <v>30</v>
      </c>
      <c r="G164" s="57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64">
        <f t="shared" si="21"/>
        <v>0</v>
      </c>
      <c r="T164" s="170"/>
      <c r="U164" s="80"/>
      <c r="V164" s="167"/>
      <c r="W164" s="168"/>
      <c r="X164" s="168"/>
      <c r="Y164" s="168"/>
      <c r="Z164" s="168"/>
      <c r="AA164" s="168"/>
      <c r="AB164" s="93"/>
      <c r="AC164" s="174">
        <f t="shared" si="22"/>
        <v>0</v>
      </c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175">
        <f t="shared" si="23"/>
        <v>0</v>
      </c>
      <c r="AT164" s="174">
        <f t="shared" si="24"/>
        <v>0</v>
      </c>
      <c r="AU164" s="174">
        <f t="shared" si="25"/>
        <v>0</v>
      </c>
      <c r="AV164" s="99"/>
      <c r="AW164" s="106"/>
      <c r="AX164" s="106"/>
      <c r="AY164" s="106"/>
      <c r="AZ164" s="106"/>
      <c r="BA164" s="174">
        <f t="shared" si="26"/>
        <v>0</v>
      </c>
      <c r="BB164" s="178"/>
      <c r="BC164" s="180"/>
      <c r="BD164" s="163" t="str">
        <f t="shared" si="27"/>
        <v>正确</v>
      </c>
    </row>
  </sheetData>
  <sheetProtection algorithmName="SHA-512" hashValue="pxck9PTXnsHifO2nrJOQqqYRqluO1Y8TgNiXSUB+VheYispVZsKsi2IKaAM5q+siKywcnQXaDQjd1eA9kGwWHQ==" saltValue="2SY4k7h4ybFQKWNbSiqZNg==" spinCount="100000" sheet="1" objects="1"/>
  <mergeCells count="2">
    <mergeCell ref="A1:BB1"/>
    <mergeCell ref="A4:E4"/>
  </mergeCells>
  <conditionalFormatting sqref="B5">
    <cfRule type="duplicateValues" dxfId="0" priority="1"/>
  </conditionalFormatting>
  <conditionalFormatting sqref="B12:B164">
    <cfRule type="duplicateValues" dxfId="0" priority="3"/>
  </conditionalFormatting>
  <conditionalFormatting sqref="C12:C164">
    <cfRule type="duplicateValues" dxfId="0" priority="2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80" zoomScaleNormal="80" workbookViewId="0">
      <pane xSplit="6" ySplit="4" topLeftCell="AN5" activePane="bottomRight" state="frozen"/>
      <selection/>
      <selection pane="topRight"/>
      <selection pane="bottomLeft"/>
      <selection pane="bottomRight" activeCell="T43" sqref="T43"/>
    </sheetView>
  </sheetViews>
  <sheetFormatPr defaultColWidth="12.7583333333333" defaultRowHeight="20.25"/>
  <cols>
    <col min="1" max="1" width="8.5" style="5" customWidth="1"/>
    <col min="2" max="2" width="18.6333333333333" style="181" customWidth="1"/>
    <col min="3" max="3" width="11.5" style="6" customWidth="1"/>
    <col min="4" max="4" width="11.125" style="110" customWidth="1"/>
    <col min="5" max="5" width="9.875" style="6" customWidth="1"/>
    <col min="6" max="6" width="9.75833333333333" style="111" customWidth="1"/>
    <col min="7" max="7" width="12.2583333333333" style="111" customWidth="1"/>
    <col min="8" max="8" width="8" style="6" customWidth="1"/>
    <col min="9" max="9" width="10.375" style="6" customWidth="1"/>
    <col min="10" max="10" width="11.875" style="6" customWidth="1"/>
    <col min="11" max="11" width="8.25833333333333" style="6" customWidth="1"/>
    <col min="12" max="12" width="9.75833333333333" style="6" customWidth="1"/>
    <col min="13" max="13" width="9.25833333333333" style="6" customWidth="1"/>
    <col min="14" max="14" width="15.375" style="6" customWidth="1"/>
    <col min="15" max="15" width="8.75833333333333" style="6" customWidth="1"/>
    <col min="16" max="16" width="7.875" style="6" customWidth="1"/>
    <col min="17" max="17" width="8.375" style="6" customWidth="1"/>
    <col min="18" max="18" width="7.875" style="6" customWidth="1"/>
    <col min="19" max="19" width="8.5" style="6" customWidth="1"/>
    <col min="20" max="20" width="36" style="112" customWidth="1"/>
    <col min="21" max="21" width="13.5" style="113" customWidth="1"/>
    <col min="22" max="28" width="10.125" style="6" customWidth="1"/>
    <col min="29" max="29" width="10.125" style="114" customWidth="1"/>
    <col min="30" max="32" width="10" style="6" customWidth="1"/>
    <col min="33" max="33" width="10.125" style="6" customWidth="1"/>
    <col min="34" max="34" width="11.375" style="6" customWidth="1"/>
    <col min="35" max="35" width="14.5" style="6" customWidth="1"/>
    <col min="36" max="36" width="15" style="6" customWidth="1"/>
    <col min="37" max="37" width="10" style="6" customWidth="1"/>
    <col min="38" max="38" width="9.625" style="6" customWidth="1"/>
    <col min="39" max="39" width="8.875" style="6" customWidth="1"/>
    <col min="40" max="40" width="9.5" style="6" customWidth="1"/>
    <col min="41" max="41" width="9.125" style="6" customWidth="1"/>
    <col min="42" max="42" width="12.125" style="6" customWidth="1"/>
    <col min="43" max="43" width="13.525" style="6" customWidth="1"/>
    <col min="44" max="44" width="17.3583333333333" style="6" customWidth="1"/>
    <col min="45" max="45" width="13.875" style="6" customWidth="1"/>
    <col min="46" max="46" width="14" style="6" customWidth="1"/>
    <col min="47" max="47" width="16.375" style="6" customWidth="1"/>
    <col min="48" max="48" width="10.375" style="6" customWidth="1"/>
    <col min="49" max="52" width="10.4416666666667" style="6" customWidth="1"/>
    <col min="53" max="53" width="16.2583333333333" style="6" customWidth="1"/>
    <col min="54" max="54" width="12.7583333333333" style="6" customWidth="1"/>
    <col min="55" max="55" width="39.2583333333333" style="115" customWidth="1"/>
    <col min="56" max="56" width="15.2916666666667" style="6" customWidth="1"/>
    <col min="57" max="62" width="12.7583333333333" style="116" customWidth="1"/>
    <col min="63" max="16382" width="12.7583333333333" style="116" hidden="1" customWidth="1"/>
    <col min="16383" max="16384" width="12.7583333333333" style="116"/>
  </cols>
  <sheetData>
    <row r="1" s="6" customFormat="1" ht="38" customHeight="1" spans="1:56">
      <c r="A1" s="13" t="s">
        <v>649</v>
      </c>
      <c r="B1" s="182"/>
      <c r="C1" s="14"/>
      <c r="D1" s="14"/>
      <c r="E1" s="14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9"/>
      <c r="U1" s="160"/>
      <c r="V1" s="14"/>
      <c r="W1" s="14"/>
      <c r="X1" s="14"/>
      <c r="Y1" s="14"/>
      <c r="Z1" s="14"/>
      <c r="AA1" s="14"/>
      <c r="AB1" s="14"/>
      <c r="AC1" s="1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76"/>
      <c r="BC1" s="115"/>
      <c r="BD1" s="14"/>
    </row>
    <row r="2" s="2" customFormat="1" ht="33" customHeight="1" spans="1:56">
      <c r="A2" s="17" t="s">
        <v>1</v>
      </c>
      <c r="B2" s="183" t="s">
        <v>2</v>
      </c>
      <c r="C2" s="19">
        <v>45838</v>
      </c>
      <c r="D2" s="20" t="s">
        <v>3</v>
      </c>
      <c r="E2" s="21">
        <v>30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7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102"/>
      <c r="BD2" s="17" t="s">
        <v>15</v>
      </c>
    </row>
    <row r="3" s="3" customFormat="1" ht="62" customHeight="1" spans="1:56">
      <c r="A3" s="22" t="s">
        <v>16</v>
      </c>
      <c r="B3" s="184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62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71" t="s">
        <v>34</v>
      </c>
      <c r="T3" s="72"/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88" t="s">
        <v>43</v>
      </c>
      <c r="AD3" s="89" t="s">
        <v>44</v>
      </c>
      <c r="AE3" s="89" t="s">
        <v>45</v>
      </c>
      <c r="AF3" s="89" t="s">
        <v>46</v>
      </c>
      <c r="AG3" s="89" t="s">
        <v>47</v>
      </c>
      <c r="AH3" s="89" t="s">
        <v>48</v>
      </c>
      <c r="AI3" s="89" t="s">
        <v>49</v>
      </c>
      <c r="AJ3" s="89" t="s">
        <v>50</v>
      </c>
      <c r="AK3" s="92" t="s">
        <v>51</v>
      </c>
      <c r="AL3" s="92" t="s">
        <v>52</v>
      </c>
      <c r="AM3" s="92" t="s">
        <v>53</v>
      </c>
      <c r="AN3" s="92" t="s">
        <v>54</v>
      </c>
      <c r="AO3" s="92" t="s">
        <v>55</v>
      </c>
      <c r="AP3" s="92" t="s">
        <v>56</v>
      </c>
      <c r="AQ3" s="94" t="s">
        <v>57</v>
      </c>
      <c r="AR3" s="94" t="s">
        <v>58</v>
      </c>
      <c r="AS3" s="95" t="s">
        <v>59</v>
      </c>
      <c r="AT3" s="95" t="s">
        <v>60</v>
      </c>
      <c r="AU3" s="96" t="s">
        <v>61</v>
      </c>
      <c r="AV3" s="97" t="s">
        <v>62</v>
      </c>
      <c r="AW3" s="97" t="s">
        <v>63</v>
      </c>
      <c r="AX3" s="97" t="s">
        <v>64</v>
      </c>
      <c r="AY3" s="103" t="s">
        <v>65</v>
      </c>
      <c r="AZ3" s="103" t="s">
        <v>66</v>
      </c>
      <c r="BA3" s="96" t="s">
        <v>67</v>
      </c>
      <c r="BB3" s="104" t="s">
        <v>68</v>
      </c>
      <c r="BC3" s="104" t="s">
        <v>69</v>
      </c>
      <c r="BD3" s="96" t="s">
        <v>70</v>
      </c>
    </row>
    <row r="4" s="109" customFormat="1" ht="33" customHeight="1" spans="1:56">
      <c r="A4" s="28" t="s">
        <v>71</v>
      </c>
      <c r="B4" s="185"/>
      <c r="C4" s="28"/>
      <c r="D4" s="28"/>
      <c r="E4" s="28"/>
      <c r="F4" s="118"/>
      <c r="G4" s="119"/>
      <c r="H4" s="12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1"/>
      <c r="U4" s="162"/>
      <c r="V4" s="163">
        <f t="shared" ref="V4:BA4" si="0">SUBTOTAL(9,V5:V164)</f>
        <v>53200</v>
      </c>
      <c r="W4" s="163">
        <f t="shared" si="0"/>
        <v>17500</v>
      </c>
      <c r="X4" s="163">
        <f t="shared" si="0"/>
        <v>16300</v>
      </c>
      <c r="Y4" s="163">
        <f t="shared" si="0"/>
        <v>15700</v>
      </c>
      <c r="Z4" s="163">
        <f t="shared" si="0"/>
        <v>13000</v>
      </c>
      <c r="AA4" s="163">
        <f t="shared" si="0"/>
        <v>12400</v>
      </c>
      <c r="AB4" s="163">
        <f t="shared" si="0"/>
        <v>11300</v>
      </c>
      <c r="AC4" s="163">
        <f t="shared" si="0"/>
        <v>0</v>
      </c>
      <c r="AD4" s="163">
        <f t="shared" si="0"/>
        <v>0</v>
      </c>
      <c r="AE4" s="163">
        <f t="shared" si="0"/>
        <v>0</v>
      </c>
      <c r="AF4" s="163">
        <f t="shared" si="0"/>
        <v>11799.9933333333</v>
      </c>
      <c r="AG4" s="163">
        <f t="shared" si="0"/>
        <v>0</v>
      </c>
      <c r="AH4" s="163">
        <f t="shared" si="0"/>
        <v>0</v>
      </c>
      <c r="AI4" s="163">
        <f t="shared" si="0"/>
        <v>3799.99290322581</v>
      </c>
      <c r="AJ4" s="163">
        <f t="shared" si="0"/>
        <v>500</v>
      </c>
      <c r="AK4" s="163">
        <f t="shared" si="0"/>
        <v>0</v>
      </c>
      <c r="AL4" s="163">
        <f t="shared" si="0"/>
        <v>0</v>
      </c>
      <c r="AM4" s="163">
        <f t="shared" si="0"/>
        <v>0</v>
      </c>
      <c r="AN4" s="163">
        <f t="shared" si="0"/>
        <v>0</v>
      </c>
      <c r="AO4" s="163">
        <f t="shared" si="0"/>
        <v>0</v>
      </c>
      <c r="AP4" s="163">
        <f t="shared" si="0"/>
        <v>0</v>
      </c>
      <c r="AQ4" s="163">
        <f t="shared" si="0"/>
        <v>0</v>
      </c>
      <c r="AR4" s="163">
        <f t="shared" si="0"/>
        <v>0</v>
      </c>
      <c r="AS4" s="163">
        <f t="shared" si="0"/>
        <v>0</v>
      </c>
      <c r="AT4" s="163">
        <f t="shared" si="0"/>
        <v>8520</v>
      </c>
      <c r="AU4" s="163">
        <f t="shared" si="0"/>
        <v>146979.98</v>
      </c>
      <c r="AV4" s="163">
        <f t="shared" si="0"/>
        <v>1099.8</v>
      </c>
      <c r="AW4" s="163">
        <f t="shared" si="0"/>
        <v>85</v>
      </c>
      <c r="AX4" s="163">
        <f t="shared" si="0"/>
        <v>0</v>
      </c>
      <c r="AY4" s="163">
        <f t="shared" si="0"/>
        <v>0</v>
      </c>
      <c r="AZ4" s="163">
        <f t="shared" si="0"/>
        <v>0</v>
      </c>
      <c r="BA4" s="163">
        <f t="shared" si="0"/>
        <v>145795.18</v>
      </c>
      <c r="BB4" s="163"/>
      <c r="BC4" s="177"/>
      <c r="BD4" s="163"/>
    </row>
    <row r="5" s="6" customFormat="1" ht="31" customHeight="1" spans="1:56">
      <c r="A5" s="186">
        <f t="shared" ref="A5:A68" si="1">ROW()-4</f>
        <v>1</v>
      </c>
      <c r="B5" s="229" t="s">
        <v>650</v>
      </c>
      <c r="C5" s="230" t="s">
        <v>128</v>
      </c>
      <c r="D5" s="231">
        <v>45705</v>
      </c>
      <c r="E5" s="232" t="s">
        <v>74</v>
      </c>
      <c r="F5" s="233">
        <f t="shared" ref="F5:F68" si="2">IF($C$2-D5+1&lt;$E$2,$C$2-D5+1,$E$2)</f>
        <v>30</v>
      </c>
      <c r="G5" s="234" t="s">
        <v>75</v>
      </c>
      <c r="H5" s="235"/>
      <c r="I5" s="235"/>
      <c r="J5" s="235"/>
      <c r="K5" s="235"/>
      <c r="L5" s="235"/>
      <c r="M5" s="235"/>
      <c r="N5" s="235"/>
      <c r="O5" s="235"/>
      <c r="P5" s="235">
        <v>3</v>
      </c>
      <c r="Q5" s="235">
        <v>4</v>
      </c>
      <c r="R5" s="235"/>
      <c r="S5" s="260">
        <f t="shared" ref="S5:S68" si="3">P5+Q5-R5</f>
        <v>7</v>
      </c>
      <c r="T5" s="261" t="s">
        <v>651</v>
      </c>
      <c r="U5" s="80" t="s">
        <v>93</v>
      </c>
      <c r="V5" s="167">
        <v>500</v>
      </c>
      <c r="W5" s="168">
        <v>500</v>
      </c>
      <c r="X5" s="168">
        <v>500</v>
      </c>
      <c r="Y5" s="168">
        <v>500</v>
      </c>
      <c r="Z5" s="168">
        <v>500</v>
      </c>
      <c r="AA5" s="168">
        <v>500</v>
      </c>
      <c r="AB5" s="93">
        <v>500</v>
      </c>
      <c r="AC5" s="174">
        <f t="shared" ref="AC5:AC38" si="4">IF(G5="是",30,0)</f>
        <v>0</v>
      </c>
      <c r="AD5" s="93"/>
      <c r="AE5" s="93"/>
      <c r="AF5" s="93"/>
      <c r="AG5" s="93"/>
      <c r="AH5" s="93"/>
      <c r="AI5" s="93"/>
      <c r="AJ5" s="93">
        <v>500</v>
      </c>
      <c r="AK5" s="93"/>
      <c r="AL5" s="93"/>
      <c r="AM5" s="93"/>
      <c r="AN5" s="93"/>
      <c r="AO5" s="93"/>
      <c r="AP5" s="93"/>
      <c r="AQ5" s="93"/>
      <c r="AR5" s="93"/>
      <c r="AS5" s="175">
        <f t="shared" ref="AS5:AS68" si="5">IFERROR(U5/$E$2*2*H5+I5*2,0)</f>
        <v>0</v>
      </c>
      <c r="AT5" s="174">
        <f t="shared" ref="AT5:AT68" si="6">IFERROR(U5/$E$2*(J5+K5*0.2+L5+M5*0.5),0)</f>
        <v>0</v>
      </c>
      <c r="AU5" s="174">
        <f t="shared" ref="AU5:AU68" si="7">ROUND(SUM(V5:AP5)-SUM(AQ5:AT5),2)</f>
        <v>4000</v>
      </c>
      <c r="AV5" s="99">
        <v>549.9</v>
      </c>
      <c r="AW5" s="106"/>
      <c r="AX5" s="106"/>
      <c r="AY5" s="106"/>
      <c r="AZ5" s="106"/>
      <c r="BA5" s="174">
        <f t="shared" ref="BA5:BA68" si="8">ROUND(AU5-SUM(AV5:AZ5),2)</f>
        <v>3450.1</v>
      </c>
      <c r="BB5" s="178"/>
      <c r="BC5" s="180"/>
      <c r="BD5" s="163" t="str">
        <f t="shared" ref="BD5:BD68" si="9">IF(U5-SUM(V5:AB5)=0,"正确","错误")</f>
        <v>正确</v>
      </c>
    </row>
    <row r="6" s="6" customFormat="1" ht="31" customHeight="1" spans="1:56">
      <c r="A6" s="59">
        <f t="shared" si="1"/>
        <v>2</v>
      </c>
      <c r="B6" s="236" t="s">
        <v>652</v>
      </c>
      <c r="C6" s="230" t="s">
        <v>653</v>
      </c>
      <c r="D6" s="237">
        <v>45799</v>
      </c>
      <c r="E6" s="238" t="s">
        <v>92</v>
      </c>
      <c r="F6" s="239">
        <f t="shared" si="2"/>
        <v>30</v>
      </c>
      <c r="G6" s="234" t="s">
        <v>75</v>
      </c>
      <c r="H6" s="235"/>
      <c r="I6" s="235"/>
      <c r="J6" s="235"/>
      <c r="K6" s="235"/>
      <c r="L6" s="235"/>
      <c r="M6" s="235"/>
      <c r="N6" s="235"/>
      <c r="O6" s="254"/>
      <c r="P6" s="235"/>
      <c r="Q6" s="235">
        <v>4</v>
      </c>
      <c r="R6" s="235"/>
      <c r="S6" s="260">
        <f t="shared" si="3"/>
        <v>4</v>
      </c>
      <c r="T6" s="261" t="s">
        <v>654</v>
      </c>
      <c r="U6" s="80" t="s">
        <v>655</v>
      </c>
      <c r="V6" s="167">
        <v>4000</v>
      </c>
      <c r="W6" s="168">
        <v>1000</v>
      </c>
      <c r="X6" s="168">
        <v>500</v>
      </c>
      <c r="Y6" s="168">
        <v>500</v>
      </c>
      <c r="Z6" s="168">
        <v>200</v>
      </c>
      <c r="AA6" s="168">
        <v>200</v>
      </c>
      <c r="AB6" s="93">
        <v>100</v>
      </c>
      <c r="AC6" s="174">
        <f t="shared" si="4"/>
        <v>0</v>
      </c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175">
        <f t="shared" si="5"/>
        <v>0</v>
      </c>
      <c r="AT6" s="174">
        <f t="shared" si="6"/>
        <v>0</v>
      </c>
      <c r="AU6" s="174">
        <f t="shared" si="7"/>
        <v>6500</v>
      </c>
      <c r="AV6" s="99">
        <v>549.9</v>
      </c>
      <c r="AW6" s="106">
        <v>85</v>
      </c>
      <c r="AX6" s="106"/>
      <c r="AY6" s="106"/>
      <c r="AZ6" s="106"/>
      <c r="BA6" s="174">
        <f t="shared" si="8"/>
        <v>5865.1</v>
      </c>
      <c r="BB6" s="178"/>
      <c r="BC6" s="180"/>
      <c r="BD6" s="163" t="str">
        <f t="shared" si="9"/>
        <v>正确</v>
      </c>
    </row>
    <row r="7" s="6" customFormat="1" ht="33" customHeight="1" spans="1:56">
      <c r="A7" s="59">
        <f t="shared" si="1"/>
        <v>3</v>
      </c>
      <c r="B7" s="240" t="s">
        <v>656</v>
      </c>
      <c r="C7" s="241" t="s">
        <v>657</v>
      </c>
      <c r="D7" s="237">
        <v>45759</v>
      </c>
      <c r="E7" s="242" t="s">
        <v>92</v>
      </c>
      <c r="F7" s="239">
        <f t="shared" si="2"/>
        <v>30</v>
      </c>
      <c r="G7" s="234" t="s">
        <v>75</v>
      </c>
      <c r="H7" s="235"/>
      <c r="I7" s="235"/>
      <c r="J7" s="235"/>
      <c r="K7" s="235"/>
      <c r="L7" s="235">
        <v>5</v>
      </c>
      <c r="M7" s="235"/>
      <c r="N7" s="235"/>
      <c r="O7" s="255"/>
      <c r="P7" s="235"/>
      <c r="Q7" s="235"/>
      <c r="R7" s="235"/>
      <c r="S7" s="260">
        <f t="shared" si="3"/>
        <v>0</v>
      </c>
      <c r="T7" s="262" t="s">
        <v>658</v>
      </c>
      <c r="U7" s="87" t="s">
        <v>93</v>
      </c>
      <c r="V7" s="167">
        <v>1000</v>
      </c>
      <c r="W7" s="168">
        <v>500</v>
      </c>
      <c r="X7" s="168">
        <v>500</v>
      </c>
      <c r="Y7" s="168">
        <v>500</v>
      </c>
      <c r="Z7" s="168">
        <v>500</v>
      </c>
      <c r="AA7" s="168">
        <v>400</v>
      </c>
      <c r="AB7" s="93">
        <v>100</v>
      </c>
      <c r="AC7" s="174">
        <f t="shared" si="4"/>
        <v>0</v>
      </c>
      <c r="AD7" s="93"/>
      <c r="AE7" s="93"/>
      <c r="AF7" s="93">
        <f>1300/30*25</f>
        <v>1083.33333333333</v>
      </c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175">
        <f t="shared" si="5"/>
        <v>0</v>
      </c>
      <c r="AT7" s="174">
        <f t="shared" si="6"/>
        <v>583.333333333333</v>
      </c>
      <c r="AU7" s="174">
        <f t="shared" si="7"/>
        <v>4000</v>
      </c>
      <c r="AV7" s="99"/>
      <c r="AW7" s="106"/>
      <c r="AX7" s="106"/>
      <c r="AY7" s="106"/>
      <c r="AZ7" s="106"/>
      <c r="BA7" s="174">
        <f t="shared" si="8"/>
        <v>4000</v>
      </c>
      <c r="BB7" s="178"/>
      <c r="BC7" s="180" t="s">
        <v>659</v>
      </c>
      <c r="BD7" s="163" t="str">
        <f t="shared" si="9"/>
        <v>正确</v>
      </c>
    </row>
    <row r="8" s="6" customFormat="1" ht="33" customHeight="1" spans="1:56">
      <c r="A8" s="59">
        <f t="shared" si="1"/>
        <v>4</v>
      </c>
      <c r="B8" s="240" t="s">
        <v>660</v>
      </c>
      <c r="C8" s="241" t="s">
        <v>661</v>
      </c>
      <c r="D8" s="237">
        <v>45758</v>
      </c>
      <c r="E8" s="242" t="s">
        <v>92</v>
      </c>
      <c r="F8" s="239">
        <f t="shared" si="2"/>
        <v>30</v>
      </c>
      <c r="G8" s="234" t="s">
        <v>75</v>
      </c>
      <c r="H8" s="235"/>
      <c r="I8" s="235"/>
      <c r="J8" s="235"/>
      <c r="K8" s="235"/>
      <c r="L8" s="235"/>
      <c r="M8" s="235"/>
      <c r="N8" s="235"/>
      <c r="O8" s="256"/>
      <c r="P8" s="235"/>
      <c r="Q8" s="235">
        <v>2</v>
      </c>
      <c r="R8" s="235"/>
      <c r="S8" s="260">
        <f t="shared" si="3"/>
        <v>2</v>
      </c>
      <c r="T8" s="261" t="s">
        <v>662</v>
      </c>
      <c r="U8" s="87" t="s">
        <v>255</v>
      </c>
      <c r="V8" s="167">
        <v>1000</v>
      </c>
      <c r="W8" s="168">
        <v>500</v>
      </c>
      <c r="X8" s="168">
        <v>500</v>
      </c>
      <c r="Y8" s="168">
        <v>500</v>
      </c>
      <c r="Z8" s="168">
        <v>500</v>
      </c>
      <c r="AA8" s="168">
        <v>500</v>
      </c>
      <c r="AB8" s="93">
        <v>500</v>
      </c>
      <c r="AC8" s="174">
        <f t="shared" si="4"/>
        <v>0</v>
      </c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175">
        <f t="shared" si="5"/>
        <v>0</v>
      </c>
      <c r="AT8" s="174">
        <f t="shared" si="6"/>
        <v>0</v>
      </c>
      <c r="AU8" s="174">
        <f t="shared" si="7"/>
        <v>4000</v>
      </c>
      <c r="AV8" s="99"/>
      <c r="AW8" s="106"/>
      <c r="AX8" s="106"/>
      <c r="AY8" s="106"/>
      <c r="AZ8" s="106"/>
      <c r="BA8" s="174">
        <f t="shared" si="8"/>
        <v>4000</v>
      </c>
      <c r="BB8" s="178"/>
      <c r="BC8" s="180"/>
      <c r="BD8" s="163" t="str">
        <f t="shared" si="9"/>
        <v>正确</v>
      </c>
    </row>
    <row r="9" s="6" customFormat="1" ht="33" customHeight="1" spans="1:56">
      <c r="A9" s="59">
        <f t="shared" si="1"/>
        <v>5</v>
      </c>
      <c r="B9" s="243" t="s">
        <v>663</v>
      </c>
      <c r="C9" s="241" t="s">
        <v>230</v>
      </c>
      <c r="D9" s="237">
        <v>45759</v>
      </c>
      <c r="E9" s="244" t="s">
        <v>122</v>
      </c>
      <c r="F9" s="239">
        <f t="shared" si="2"/>
        <v>30</v>
      </c>
      <c r="G9" s="234" t="s">
        <v>75</v>
      </c>
      <c r="H9" s="235"/>
      <c r="I9" s="235"/>
      <c r="J9" s="235">
        <v>6</v>
      </c>
      <c r="K9" s="257"/>
      <c r="L9" s="235">
        <v>1</v>
      </c>
      <c r="M9" s="235"/>
      <c r="N9" s="235"/>
      <c r="O9" s="256"/>
      <c r="P9" s="235"/>
      <c r="Q9" s="235"/>
      <c r="R9" s="235"/>
      <c r="S9" s="260">
        <f t="shared" si="3"/>
        <v>0</v>
      </c>
      <c r="T9" s="261" t="s">
        <v>664</v>
      </c>
      <c r="U9" s="87" t="s">
        <v>124</v>
      </c>
      <c r="V9" s="167">
        <v>2000</v>
      </c>
      <c r="W9" s="168">
        <v>500</v>
      </c>
      <c r="X9" s="168">
        <v>500</v>
      </c>
      <c r="Y9" s="168">
        <v>500</v>
      </c>
      <c r="Z9" s="168">
        <v>300</v>
      </c>
      <c r="AA9" s="168">
        <v>200</v>
      </c>
      <c r="AB9" s="93">
        <v>500</v>
      </c>
      <c r="AC9" s="174">
        <f t="shared" si="4"/>
        <v>0</v>
      </c>
      <c r="AD9" s="93"/>
      <c r="AE9" s="93"/>
      <c r="AF9" s="93">
        <v>996.66</v>
      </c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175">
        <f t="shared" si="5"/>
        <v>0</v>
      </c>
      <c r="AT9" s="174">
        <f t="shared" si="6"/>
        <v>1050</v>
      </c>
      <c r="AU9" s="174">
        <f t="shared" si="7"/>
        <v>4446.66</v>
      </c>
      <c r="AV9" s="99"/>
      <c r="AW9" s="106"/>
      <c r="AX9" s="106"/>
      <c r="AY9" s="106"/>
      <c r="AZ9" s="106"/>
      <c r="BA9" s="174">
        <f t="shared" si="8"/>
        <v>4446.66</v>
      </c>
      <c r="BB9" s="178"/>
      <c r="BC9" s="180" t="s">
        <v>665</v>
      </c>
      <c r="BD9" s="163" t="str">
        <f t="shared" si="9"/>
        <v>正确</v>
      </c>
    </row>
    <row r="10" s="6" customFormat="1" ht="31" customHeight="1" spans="1:56">
      <c r="A10" s="59">
        <f t="shared" si="1"/>
        <v>6</v>
      </c>
      <c r="B10" s="245" t="s">
        <v>666</v>
      </c>
      <c r="C10" s="241" t="s">
        <v>667</v>
      </c>
      <c r="D10" s="237">
        <v>45764</v>
      </c>
      <c r="E10" s="242" t="s">
        <v>92</v>
      </c>
      <c r="F10" s="239">
        <f t="shared" si="2"/>
        <v>30</v>
      </c>
      <c r="G10" s="234" t="s">
        <v>75</v>
      </c>
      <c r="H10" s="235"/>
      <c r="I10" s="235"/>
      <c r="J10" s="235"/>
      <c r="K10" s="235"/>
      <c r="L10" s="235"/>
      <c r="M10" s="235"/>
      <c r="N10" s="235"/>
      <c r="O10" s="258"/>
      <c r="P10" s="235">
        <v>1</v>
      </c>
      <c r="Q10" s="235"/>
      <c r="R10" s="235"/>
      <c r="S10" s="260">
        <f t="shared" si="3"/>
        <v>1</v>
      </c>
      <c r="T10" s="261"/>
      <c r="U10" s="87" t="s">
        <v>110</v>
      </c>
      <c r="V10" s="167">
        <v>2000</v>
      </c>
      <c r="W10" s="168">
        <v>500</v>
      </c>
      <c r="X10" s="168">
        <v>300</v>
      </c>
      <c r="Y10" s="168">
        <v>200</v>
      </c>
      <c r="Z10" s="168">
        <v>300</v>
      </c>
      <c r="AA10" s="168">
        <v>300</v>
      </c>
      <c r="AB10" s="93">
        <v>200</v>
      </c>
      <c r="AC10" s="174">
        <f t="shared" si="4"/>
        <v>0</v>
      </c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175">
        <f t="shared" si="5"/>
        <v>0</v>
      </c>
      <c r="AT10" s="174">
        <f t="shared" si="6"/>
        <v>0</v>
      </c>
      <c r="AU10" s="174">
        <f t="shared" si="7"/>
        <v>3800</v>
      </c>
      <c r="AV10" s="99"/>
      <c r="AW10" s="106"/>
      <c r="AX10" s="106"/>
      <c r="AY10" s="106"/>
      <c r="AZ10" s="106"/>
      <c r="BA10" s="174">
        <f t="shared" si="8"/>
        <v>3800</v>
      </c>
      <c r="BB10" s="178"/>
      <c r="BC10" s="180"/>
      <c r="BD10" s="163" t="str">
        <f t="shared" si="9"/>
        <v>正确</v>
      </c>
    </row>
    <row r="11" s="6" customFormat="1" ht="54" customHeight="1" spans="1:56">
      <c r="A11" s="59">
        <f t="shared" si="1"/>
        <v>7</v>
      </c>
      <c r="B11" s="245" t="s">
        <v>668</v>
      </c>
      <c r="C11" s="241" t="s">
        <v>230</v>
      </c>
      <c r="D11" s="237">
        <v>45761</v>
      </c>
      <c r="E11" s="242" t="s">
        <v>92</v>
      </c>
      <c r="F11" s="239">
        <f t="shared" si="2"/>
        <v>30</v>
      </c>
      <c r="G11" s="234" t="s">
        <v>75</v>
      </c>
      <c r="H11" s="235"/>
      <c r="I11" s="235"/>
      <c r="J11" s="235"/>
      <c r="K11" s="235"/>
      <c r="L11" s="235"/>
      <c r="M11" s="235"/>
      <c r="N11" s="235"/>
      <c r="O11" s="235"/>
      <c r="P11" s="235">
        <v>1</v>
      </c>
      <c r="Q11" s="235"/>
      <c r="R11" s="235"/>
      <c r="S11" s="260">
        <f t="shared" si="3"/>
        <v>1</v>
      </c>
      <c r="T11" s="263"/>
      <c r="U11" s="87" t="s">
        <v>124</v>
      </c>
      <c r="V11" s="167">
        <v>1500</v>
      </c>
      <c r="W11" s="168">
        <v>500</v>
      </c>
      <c r="X11" s="168">
        <v>500</v>
      </c>
      <c r="Y11" s="168">
        <v>500</v>
      </c>
      <c r="Z11" s="168">
        <v>500</v>
      </c>
      <c r="AA11" s="168">
        <v>500</v>
      </c>
      <c r="AB11" s="93">
        <v>500</v>
      </c>
      <c r="AC11" s="174">
        <f t="shared" si="4"/>
        <v>0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175">
        <f t="shared" si="5"/>
        <v>0</v>
      </c>
      <c r="AT11" s="174">
        <f t="shared" si="6"/>
        <v>0</v>
      </c>
      <c r="AU11" s="174">
        <f t="shared" si="7"/>
        <v>4500</v>
      </c>
      <c r="AV11" s="99"/>
      <c r="AW11" s="106"/>
      <c r="AX11" s="106"/>
      <c r="AY11" s="106"/>
      <c r="AZ11" s="106"/>
      <c r="BA11" s="174">
        <f t="shared" si="8"/>
        <v>4500</v>
      </c>
      <c r="BB11" s="178"/>
      <c r="BC11" s="180"/>
      <c r="BD11" s="163" t="str">
        <f t="shared" si="9"/>
        <v>正确</v>
      </c>
    </row>
    <row r="12" s="6" customFormat="1" ht="33" customHeight="1" spans="1:56">
      <c r="A12" s="59">
        <f t="shared" si="1"/>
        <v>8</v>
      </c>
      <c r="B12" s="245" t="s">
        <v>669</v>
      </c>
      <c r="C12" s="241" t="s">
        <v>230</v>
      </c>
      <c r="D12" s="237">
        <v>45762</v>
      </c>
      <c r="E12" s="242" t="s">
        <v>92</v>
      </c>
      <c r="F12" s="239">
        <f t="shared" si="2"/>
        <v>30</v>
      </c>
      <c r="G12" s="234" t="s">
        <v>75</v>
      </c>
      <c r="H12" s="235"/>
      <c r="I12" s="235"/>
      <c r="J12" s="235"/>
      <c r="K12" s="235"/>
      <c r="L12" s="235"/>
      <c r="M12" s="235"/>
      <c r="N12" s="235"/>
      <c r="O12" s="235"/>
      <c r="P12" s="235"/>
      <c r="Q12" s="235">
        <v>1</v>
      </c>
      <c r="R12" s="235"/>
      <c r="S12" s="260">
        <f t="shared" si="3"/>
        <v>1</v>
      </c>
      <c r="T12" s="261" t="s">
        <v>670</v>
      </c>
      <c r="U12" s="87" t="s">
        <v>124</v>
      </c>
      <c r="V12" s="167">
        <v>1500</v>
      </c>
      <c r="W12" s="168">
        <v>500</v>
      </c>
      <c r="X12" s="168">
        <v>500</v>
      </c>
      <c r="Y12" s="168">
        <v>500</v>
      </c>
      <c r="Z12" s="168">
        <v>500</v>
      </c>
      <c r="AA12" s="168">
        <v>500</v>
      </c>
      <c r="AB12" s="93">
        <v>500</v>
      </c>
      <c r="AC12" s="174">
        <f t="shared" si="4"/>
        <v>0</v>
      </c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175">
        <f t="shared" si="5"/>
        <v>0</v>
      </c>
      <c r="AT12" s="174">
        <f t="shared" si="6"/>
        <v>0</v>
      </c>
      <c r="AU12" s="174">
        <f t="shared" si="7"/>
        <v>4500</v>
      </c>
      <c r="AV12" s="99"/>
      <c r="AW12" s="106"/>
      <c r="AX12" s="106"/>
      <c r="AY12" s="106"/>
      <c r="AZ12" s="106"/>
      <c r="BA12" s="174">
        <f t="shared" si="8"/>
        <v>4500</v>
      </c>
      <c r="BB12" s="178"/>
      <c r="BC12" s="180"/>
      <c r="BD12" s="163" t="str">
        <f t="shared" si="9"/>
        <v>正确</v>
      </c>
    </row>
    <row r="13" s="6" customFormat="1" ht="33" customHeight="1" spans="1:56">
      <c r="A13" s="59">
        <f t="shared" si="1"/>
        <v>9</v>
      </c>
      <c r="B13" s="245" t="s">
        <v>671</v>
      </c>
      <c r="C13" s="241" t="s">
        <v>672</v>
      </c>
      <c r="D13" s="237">
        <v>45762</v>
      </c>
      <c r="E13" s="242" t="s">
        <v>92</v>
      </c>
      <c r="F13" s="239">
        <f t="shared" si="2"/>
        <v>30</v>
      </c>
      <c r="G13" s="234" t="s">
        <v>75</v>
      </c>
      <c r="H13" s="235"/>
      <c r="I13" s="235"/>
      <c r="J13" s="235"/>
      <c r="K13" s="235"/>
      <c r="L13" s="235"/>
      <c r="M13" s="235"/>
      <c r="N13" s="235"/>
      <c r="O13" s="235"/>
      <c r="P13" s="235"/>
      <c r="Q13" s="235">
        <v>2</v>
      </c>
      <c r="R13" s="235"/>
      <c r="S13" s="260">
        <f t="shared" si="3"/>
        <v>2</v>
      </c>
      <c r="T13" s="261" t="s">
        <v>662</v>
      </c>
      <c r="U13" s="87" t="s">
        <v>124</v>
      </c>
      <c r="V13" s="167">
        <v>1500</v>
      </c>
      <c r="W13" s="168">
        <v>500</v>
      </c>
      <c r="X13" s="168">
        <v>500</v>
      </c>
      <c r="Y13" s="168">
        <v>500</v>
      </c>
      <c r="Z13" s="168">
        <v>500</v>
      </c>
      <c r="AA13" s="168">
        <v>500</v>
      </c>
      <c r="AB13" s="93">
        <v>500</v>
      </c>
      <c r="AC13" s="174">
        <f t="shared" si="4"/>
        <v>0</v>
      </c>
      <c r="AD13" s="93"/>
      <c r="AE13" s="93"/>
      <c r="AF13" s="93">
        <v>1400</v>
      </c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175">
        <f t="shared" si="5"/>
        <v>0</v>
      </c>
      <c r="AT13" s="174">
        <f t="shared" si="6"/>
        <v>0</v>
      </c>
      <c r="AU13" s="174">
        <f t="shared" si="7"/>
        <v>5900</v>
      </c>
      <c r="AV13" s="99"/>
      <c r="AW13" s="106"/>
      <c r="AX13" s="106"/>
      <c r="AY13" s="106"/>
      <c r="AZ13" s="106"/>
      <c r="BA13" s="174">
        <f t="shared" si="8"/>
        <v>5900</v>
      </c>
      <c r="BB13" s="178"/>
      <c r="BC13" s="180" t="s">
        <v>673</v>
      </c>
      <c r="BD13" s="163" t="str">
        <f t="shared" si="9"/>
        <v>正确</v>
      </c>
    </row>
    <row r="14" s="6" customFormat="1" ht="33" customHeight="1" spans="1:56">
      <c r="A14" s="59">
        <f t="shared" si="1"/>
        <v>10</v>
      </c>
      <c r="B14" s="245" t="s">
        <v>674</v>
      </c>
      <c r="C14" s="241" t="s">
        <v>661</v>
      </c>
      <c r="D14" s="237">
        <v>45763</v>
      </c>
      <c r="E14" s="242" t="s">
        <v>92</v>
      </c>
      <c r="F14" s="239">
        <f t="shared" si="2"/>
        <v>30</v>
      </c>
      <c r="G14" s="234" t="s">
        <v>75</v>
      </c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60">
        <f t="shared" si="3"/>
        <v>0</v>
      </c>
      <c r="T14" s="261"/>
      <c r="U14" s="87" t="s">
        <v>255</v>
      </c>
      <c r="V14" s="167">
        <v>1000</v>
      </c>
      <c r="W14" s="168">
        <v>500</v>
      </c>
      <c r="X14" s="168">
        <v>500</v>
      </c>
      <c r="Y14" s="168">
        <v>500</v>
      </c>
      <c r="Z14" s="168">
        <v>500</v>
      </c>
      <c r="AA14" s="168">
        <v>500</v>
      </c>
      <c r="AB14" s="93">
        <v>500</v>
      </c>
      <c r="AC14" s="174">
        <f t="shared" si="4"/>
        <v>0</v>
      </c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175">
        <f t="shared" si="5"/>
        <v>0</v>
      </c>
      <c r="AT14" s="174">
        <f t="shared" si="6"/>
        <v>0</v>
      </c>
      <c r="AU14" s="174">
        <f t="shared" si="7"/>
        <v>4000</v>
      </c>
      <c r="AV14" s="99"/>
      <c r="AW14" s="106"/>
      <c r="AX14" s="106"/>
      <c r="AY14" s="106"/>
      <c r="AZ14" s="106"/>
      <c r="BA14" s="174">
        <f t="shared" si="8"/>
        <v>4000</v>
      </c>
      <c r="BB14" s="178"/>
      <c r="BC14" s="180"/>
      <c r="BD14" s="163" t="str">
        <f t="shared" si="9"/>
        <v>正确</v>
      </c>
    </row>
    <row r="15" s="6" customFormat="1" ht="33" customHeight="1" spans="1:56">
      <c r="A15" s="59">
        <f t="shared" si="1"/>
        <v>11</v>
      </c>
      <c r="B15" s="243" t="s">
        <v>675</v>
      </c>
      <c r="C15" s="241" t="s">
        <v>230</v>
      </c>
      <c r="D15" s="237">
        <v>45765</v>
      </c>
      <c r="E15" s="244" t="s">
        <v>122</v>
      </c>
      <c r="F15" s="239">
        <f t="shared" si="2"/>
        <v>30</v>
      </c>
      <c r="G15" s="234" t="s">
        <v>75</v>
      </c>
      <c r="H15" s="235"/>
      <c r="I15" s="235"/>
      <c r="J15" s="235">
        <v>6</v>
      </c>
      <c r="K15" s="235"/>
      <c r="L15" s="235"/>
      <c r="M15" s="235"/>
      <c r="N15" s="235"/>
      <c r="O15" s="235"/>
      <c r="P15" s="235">
        <v>1</v>
      </c>
      <c r="Q15" s="235"/>
      <c r="R15" s="235"/>
      <c r="S15" s="260">
        <f t="shared" si="3"/>
        <v>1</v>
      </c>
      <c r="T15" s="264" t="s">
        <v>676</v>
      </c>
      <c r="U15" s="87" t="s">
        <v>124</v>
      </c>
      <c r="V15" s="167">
        <v>1500</v>
      </c>
      <c r="W15" s="168">
        <v>500</v>
      </c>
      <c r="X15" s="168">
        <v>500</v>
      </c>
      <c r="Y15" s="168">
        <v>500</v>
      </c>
      <c r="Z15" s="168">
        <v>500</v>
      </c>
      <c r="AA15" s="168">
        <v>500</v>
      </c>
      <c r="AB15" s="93">
        <v>500</v>
      </c>
      <c r="AC15" s="174">
        <f t="shared" si="4"/>
        <v>0</v>
      </c>
      <c r="AD15" s="93"/>
      <c r="AE15" s="93"/>
      <c r="AF15" s="93"/>
      <c r="AG15" s="93"/>
      <c r="AH15" s="93"/>
      <c r="AI15" s="93">
        <v>112.9</v>
      </c>
      <c r="AJ15" s="93"/>
      <c r="AK15" s="93"/>
      <c r="AL15" s="93"/>
      <c r="AM15" s="93"/>
      <c r="AN15" s="93"/>
      <c r="AO15" s="93"/>
      <c r="AP15" s="93"/>
      <c r="AQ15" s="93"/>
      <c r="AR15" s="93"/>
      <c r="AS15" s="175">
        <f t="shared" si="5"/>
        <v>0</v>
      </c>
      <c r="AT15" s="174">
        <f t="shared" si="6"/>
        <v>900</v>
      </c>
      <c r="AU15" s="174">
        <f t="shared" si="7"/>
        <v>3712.9</v>
      </c>
      <c r="AV15" s="99"/>
      <c r="AW15" s="106"/>
      <c r="AX15" s="106"/>
      <c r="AY15" s="106"/>
      <c r="AZ15" s="106"/>
      <c r="BA15" s="174">
        <f t="shared" si="8"/>
        <v>3712.9</v>
      </c>
      <c r="BB15" s="178"/>
      <c r="BC15" s="180" t="s">
        <v>677</v>
      </c>
      <c r="BD15" s="163" t="str">
        <f t="shared" si="9"/>
        <v>正确</v>
      </c>
    </row>
    <row r="16" s="6" customFormat="1" ht="33" customHeight="1" spans="1:56">
      <c r="A16" s="59">
        <f t="shared" si="1"/>
        <v>12</v>
      </c>
      <c r="B16" s="243" t="s">
        <v>678</v>
      </c>
      <c r="C16" s="241" t="s">
        <v>230</v>
      </c>
      <c r="D16" s="237">
        <v>45765</v>
      </c>
      <c r="E16" s="244" t="s">
        <v>122</v>
      </c>
      <c r="F16" s="239">
        <f t="shared" si="2"/>
        <v>30</v>
      </c>
      <c r="G16" s="234" t="s">
        <v>75</v>
      </c>
      <c r="H16" s="235"/>
      <c r="I16" s="235"/>
      <c r="J16" s="235">
        <v>6</v>
      </c>
      <c r="K16" s="235"/>
      <c r="L16" s="235"/>
      <c r="M16" s="235"/>
      <c r="N16" s="235"/>
      <c r="O16" s="235"/>
      <c r="P16" s="235">
        <v>1</v>
      </c>
      <c r="Q16" s="235"/>
      <c r="R16" s="235"/>
      <c r="S16" s="260">
        <f t="shared" si="3"/>
        <v>1</v>
      </c>
      <c r="T16" s="264" t="s">
        <v>679</v>
      </c>
      <c r="U16" s="87" t="s">
        <v>124</v>
      </c>
      <c r="V16" s="167">
        <v>1500</v>
      </c>
      <c r="W16" s="168">
        <v>500</v>
      </c>
      <c r="X16" s="168">
        <v>500</v>
      </c>
      <c r="Y16" s="168">
        <v>500</v>
      </c>
      <c r="Z16" s="168">
        <v>500</v>
      </c>
      <c r="AA16" s="168">
        <v>500</v>
      </c>
      <c r="AB16" s="93">
        <v>500</v>
      </c>
      <c r="AC16" s="174">
        <f t="shared" si="4"/>
        <v>0</v>
      </c>
      <c r="AD16" s="93"/>
      <c r="AE16" s="93"/>
      <c r="AF16" s="93"/>
      <c r="AG16" s="93"/>
      <c r="AH16" s="93"/>
      <c r="AI16" s="93">
        <v>112.9</v>
      </c>
      <c r="AJ16" s="93"/>
      <c r="AK16" s="93"/>
      <c r="AL16" s="93"/>
      <c r="AM16" s="93"/>
      <c r="AN16" s="93"/>
      <c r="AO16" s="93"/>
      <c r="AP16" s="93"/>
      <c r="AQ16" s="93"/>
      <c r="AR16" s="93"/>
      <c r="AS16" s="175">
        <f t="shared" si="5"/>
        <v>0</v>
      </c>
      <c r="AT16" s="174">
        <f t="shared" si="6"/>
        <v>900</v>
      </c>
      <c r="AU16" s="174">
        <f t="shared" si="7"/>
        <v>3712.9</v>
      </c>
      <c r="AV16" s="99"/>
      <c r="AW16" s="106"/>
      <c r="AX16" s="106"/>
      <c r="AY16" s="106"/>
      <c r="AZ16" s="106"/>
      <c r="BA16" s="174">
        <f t="shared" si="8"/>
        <v>3712.9</v>
      </c>
      <c r="BB16" s="178"/>
      <c r="BC16" s="180" t="s">
        <v>680</v>
      </c>
      <c r="BD16" s="163" t="str">
        <f t="shared" si="9"/>
        <v>正确</v>
      </c>
    </row>
    <row r="17" s="6" customFormat="1" ht="33" customHeight="1" spans="1:56">
      <c r="A17" s="59">
        <f t="shared" si="1"/>
        <v>13</v>
      </c>
      <c r="B17" s="245" t="s">
        <v>681</v>
      </c>
      <c r="C17" s="241" t="s">
        <v>667</v>
      </c>
      <c r="D17" s="237">
        <v>45765</v>
      </c>
      <c r="E17" s="242" t="s">
        <v>92</v>
      </c>
      <c r="F17" s="239">
        <f t="shared" si="2"/>
        <v>30</v>
      </c>
      <c r="G17" s="234" t="s">
        <v>75</v>
      </c>
      <c r="H17" s="235"/>
      <c r="I17" s="235"/>
      <c r="J17" s="235"/>
      <c r="K17" s="235"/>
      <c r="L17" s="235"/>
      <c r="M17" s="235"/>
      <c r="N17" s="235"/>
      <c r="O17" s="235"/>
      <c r="P17" s="235">
        <v>1</v>
      </c>
      <c r="Q17" s="235"/>
      <c r="R17" s="235"/>
      <c r="S17" s="260">
        <f t="shared" si="3"/>
        <v>1</v>
      </c>
      <c r="T17" s="261"/>
      <c r="U17" s="87" t="s">
        <v>110</v>
      </c>
      <c r="V17" s="167">
        <v>2000</v>
      </c>
      <c r="W17" s="168">
        <v>500</v>
      </c>
      <c r="X17" s="168">
        <v>300</v>
      </c>
      <c r="Y17" s="168">
        <v>200</v>
      </c>
      <c r="Z17" s="168">
        <v>300</v>
      </c>
      <c r="AA17" s="168">
        <v>300</v>
      </c>
      <c r="AB17" s="93">
        <v>200</v>
      </c>
      <c r="AC17" s="174">
        <f t="shared" si="4"/>
        <v>0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175">
        <f t="shared" si="5"/>
        <v>0</v>
      </c>
      <c r="AT17" s="174">
        <f t="shared" si="6"/>
        <v>0</v>
      </c>
      <c r="AU17" s="174">
        <f t="shared" si="7"/>
        <v>3800</v>
      </c>
      <c r="AV17" s="99"/>
      <c r="AW17" s="106"/>
      <c r="AX17" s="106"/>
      <c r="AY17" s="106"/>
      <c r="AZ17" s="106"/>
      <c r="BA17" s="174">
        <f t="shared" si="8"/>
        <v>3800</v>
      </c>
      <c r="BB17" s="178"/>
      <c r="BC17" s="180"/>
      <c r="BD17" s="163" t="str">
        <f t="shared" si="9"/>
        <v>正确</v>
      </c>
    </row>
    <row r="18" s="6" customFormat="1" ht="48" customHeight="1" spans="1:56">
      <c r="A18" s="59">
        <f t="shared" si="1"/>
        <v>14</v>
      </c>
      <c r="B18" s="245" t="s">
        <v>682</v>
      </c>
      <c r="C18" s="241" t="s">
        <v>240</v>
      </c>
      <c r="D18" s="237">
        <v>45765</v>
      </c>
      <c r="E18" s="242" t="s">
        <v>92</v>
      </c>
      <c r="F18" s="239">
        <f t="shared" si="2"/>
        <v>30</v>
      </c>
      <c r="G18" s="234" t="s">
        <v>75</v>
      </c>
      <c r="H18" s="235"/>
      <c r="I18" s="235"/>
      <c r="J18" s="235"/>
      <c r="K18" s="235"/>
      <c r="L18" s="235"/>
      <c r="M18" s="235"/>
      <c r="N18" s="235"/>
      <c r="O18" s="235"/>
      <c r="P18" s="235">
        <v>1</v>
      </c>
      <c r="Q18" s="235"/>
      <c r="R18" s="235"/>
      <c r="S18" s="260">
        <f t="shared" si="3"/>
        <v>1</v>
      </c>
      <c r="T18" s="261"/>
      <c r="U18" s="87" t="s">
        <v>124</v>
      </c>
      <c r="V18" s="167">
        <v>1500</v>
      </c>
      <c r="W18" s="168">
        <v>500</v>
      </c>
      <c r="X18" s="168">
        <v>500</v>
      </c>
      <c r="Y18" s="168">
        <v>500</v>
      </c>
      <c r="Z18" s="168">
        <v>500</v>
      </c>
      <c r="AA18" s="168">
        <v>500</v>
      </c>
      <c r="AB18" s="93">
        <v>500</v>
      </c>
      <c r="AC18" s="174">
        <f t="shared" si="4"/>
        <v>0</v>
      </c>
      <c r="AD18" s="93"/>
      <c r="AE18" s="93"/>
      <c r="AF18" s="93">
        <v>4160</v>
      </c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175">
        <f t="shared" si="5"/>
        <v>0</v>
      </c>
      <c r="AT18" s="174">
        <f t="shared" si="6"/>
        <v>0</v>
      </c>
      <c r="AU18" s="174">
        <f t="shared" si="7"/>
        <v>8660</v>
      </c>
      <c r="AV18" s="99"/>
      <c r="AW18" s="106"/>
      <c r="AX18" s="106"/>
      <c r="AY18" s="106"/>
      <c r="AZ18" s="106"/>
      <c r="BA18" s="174">
        <f t="shared" si="8"/>
        <v>8660</v>
      </c>
      <c r="BB18" s="178"/>
      <c r="BC18" s="180" t="s">
        <v>683</v>
      </c>
      <c r="BD18" s="163" t="str">
        <f t="shared" si="9"/>
        <v>正确</v>
      </c>
    </row>
    <row r="19" s="6" customFormat="1" ht="33" customHeight="1" spans="1:56">
      <c r="A19" s="59">
        <f t="shared" si="1"/>
        <v>15</v>
      </c>
      <c r="B19" s="245" t="s">
        <v>684</v>
      </c>
      <c r="C19" s="241" t="s">
        <v>657</v>
      </c>
      <c r="D19" s="237">
        <v>45765</v>
      </c>
      <c r="E19" s="242" t="s">
        <v>92</v>
      </c>
      <c r="F19" s="239">
        <f t="shared" si="2"/>
        <v>30</v>
      </c>
      <c r="G19" s="234" t="s">
        <v>75</v>
      </c>
      <c r="H19" s="235"/>
      <c r="I19" s="235"/>
      <c r="J19" s="235"/>
      <c r="K19" s="235"/>
      <c r="L19" s="235">
        <v>1</v>
      </c>
      <c r="M19" s="235"/>
      <c r="N19" s="235"/>
      <c r="O19" s="235"/>
      <c r="P19" s="235"/>
      <c r="Q19" s="235"/>
      <c r="R19" s="235"/>
      <c r="S19" s="260">
        <f t="shared" si="3"/>
        <v>0</v>
      </c>
      <c r="T19" s="261" t="s">
        <v>685</v>
      </c>
      <c r="U19" s="87" t="s">
        <v>93</v>
      </c>
      <c r="V19" s="167">
        <v>1500</v>
      </c>
      <c r="W19" s="168">
        <v>500</v>
      </c>
      <c r="X19" s="168">
        <v>500</v>
      </c>
      <c r="Y19" s="168">
        <v>500</v>
      </c>
      <c r="Z19" s="168">
        <v>200</v>
      </c>
      <c r="AA19" s="168">
        <v>200</v>
      </c>
      <c r="AB19" s="93">
        <v>100</v>
      </c>
      <c r="AC19" s="174">
        <f t="shared" si="4"/>
        <v>0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175">
        <f t="shared" si="5"/>
        <v>0</v>
      </c>
      <c r="AT19" s="174">
        <f t="shared" si="6"/>
        <v>116.666666666667</v>
      </c>
      <c r="AU19" s="174">
        <f t="shared" si="7"/>
        <v>3383.33</v>
      </c>
      <c r="AV19" s="99"/>
      <c r="AW19" s="106"/>
      <c r="AX19" s="106"/>
      <c r="AY19" s="106"/>
      <c r="AZ19" s="106"/>
      <c r="BA19" s="174">
        <f t="shared" si="8"/>
        <v>3383.33</v>
      </c>
      <c r="BB19" s="178"/>
      <c r="BC19" s="180"/>
      <c r="BD19" s="163" t="str">
        <f t="shared" si="9"/>
        <v>正确</v>
      </c>
    </row>
    <row r="20" s="6" customFormat="1" ht="33" customHeight="1" spans="1:56">
      <c r="A20" s="59">
        <f t="shared" si="1"/>
        <v>16</v>
      </c>
      <c r="B20" s="245" t="s">
        <v>686</v>
      </c>
      <c r="C20" s="241" t="s">
        <v>657</v>
      </c>
      <c r="D20" s="237">
        <v>45765</v>
      </c>
      <c r="E20" s="242" t="s">
        <v>92</v>
      </c>
      <c r="F20" s="239">
        <f t="shared" si="2"/>
        <v>30</v>
      </c>
      <c r="G20" s="234" t="s">
        <v>75</v>
      </c>
      <c r="H20" s="235"/>
      <c r="I20" s="235"/>
      <c r="J20" s="235"/>
      <c r="K20" s="235"/>
      <c r="L20" s="235">
        <v>1</v>
      </c>
      <c r="M20" s="235"/>
      <c r="N20" s="235"/>
      <c r="O20" s="235"/>
      <c r="P20" s="235"/>
      <c r="Q20" s="235"/>
      <c r="R20" s="235"/>
      <c r="S20" s="260">
        <f t="shared" si="3"/>
        <v>0</v>
      </c>
      <c r="T20" s="261" t="s">
        <v>685</v>
      </c>
      <c r="U20" s="87" t="s">
        <v>93</v>
      </c>
      <c r="V20" s="167">
        <v>1500</v>
      </c>
      <c r="W20" s="168">
        <v>500</v>
      </c>
      <c r="X20" s="168">
        <v>500</v>
      </c>
      <c r="Y20" s="168">
        <v>500</v>
      </c>
      <c r="Z20" s="168">
        <v>200</v>
      </c>
      <c r="AA20" s="168">
        <v>200</v>
      </c>
      <c r="AB20" s="93">
        <v>100</v>
      </c>
      <c r="AC20" s="174">
        <f t="shared" si="4"/>
        <v>0</v>
      </c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175">
        <f t="shared" si="5"/>
        <v>0</v>
      </c>
      <c r="AT20" s="174">
        <f t="shared" si="6"/>
        <v>116.666666666667</v>
      </c>
      <c r="AU20" s="174">
        <f t="shared" si="7"/>
        <v>3383.33</v>
      </c>
      <c r="AV20" s="99"/>
      <c r="AW20" s="106"/>
      <c r="AX20" s="106"/>
      <c r="AY20" s="106"/>
      <c r="AZ20" s="106"/>
      <c r="BA20" s="174">
        <f t="shared" si="8"/>
        <v>3383.33</v>
      </c>
      <c r="BB20" s="178"/>
      <c r="BC20" s="180"/>
      <c r="BD20" s="163" t="str">
        <f t="shared" si="9"/>
        <v>正确</v>
      </c>
    </row>
    <row r="21" s="6" customFormat="1" ht="33" customHeight="1" spans="1:56">
      <c r="A21" s="59">
        <f t="shared" si="1"/>
        <v>17</v>
      </c>
      <c r="B21" s="245" t="s">
        <v>687</v>
      </c>
      <c r="C21" s="241" t="s">
        <v>657</v>
      </c>
      <c r="D21" s="237">
        <v>45765</v>
      </c>
      <c r="E21" s="242" t="s">
        <v>92</v>
      </c>
      <c r="F21" s="239">
        <f t="shared" si="2"/>
        <v>30</v>
      </c>
      <c r="G21" s="234" t="s">
        <v>75</v>
      </c>
      <c r="H21" s="235"/>
      <c r="I21" s="235"/>
      <c r="J21" s="235"/>
      <c r="K21" s="235"/>
      <c r="L21" s="235">
        <v>2</v>
      </c>
      <c r="M21" s="235"/>
      <c r="N21" s="235"/>
      <c r="O21" s="235"/>
      <c r="P21" s="235"/>
      <c r="Q21" s="235"/>
      <c r="R21" s="235"/>
      <c r="S21" s="260">
        <f t="shared" si="3"/>
        <v>0</v>
      </c>
      <c r="T21" s="261" t="s">
        <v>688</v>
      </c>
      <c r="U21" s="87" t="s">
        <v>93</v>
      </c>
      <c r="V21" s="167">
        <v>1500</v>
      </c>
      <c r="W21" s="168">
        <v>500</v>
      </c>
      <c r="X21" s="168">
        <v>500</v>
      </c>
      <c r="Y21" s="168">
        <v>500</v>
      </c>
      <c r="Z21" s="168">
        <v>200</v>
      </c>
      <c r="AA21" s="168">
        <v>200</v>
      </c>
      <c r="AB21" s="93">
        <v>100</v>
      </c>
      <c r="AC21" s="174">
        <f t="shared" si="4"/>
        <v>0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175">
        <f t="shared" si="5"/>
        <v>0</v>
      </c>
      <c r="AT21" s="174">
        <f t="shared" si="6"/>
        <v>233.333333333333</v>
      </c>
      <c r="AU21" s="174">
        <f t="shared" si="7"/>
        <v>3266.67</v>
      </c>
      <c r="AV21" s="99"/>
      <c r="AW21" s="106"/>
      <c r="AX21" s="106"/>
      <c r="AY21" s="106"/>
      <c r="AZ21" s="106"/>
      <c r="BA21" s="174">
        <f t="shared" si="8"/>
        <v>3266.67</v>
      </c>
      <c r="BB21" s="178"/>
      <c r="BC21" s="180"/>
      <c r="BD21" s="163" t="str">
        <f t="shared" si="9"/>
        <v>正确</v>
      </c>
    </row>
    <row r="22" s="6" customFormat="1" ht="33" customHeight="1" spans="1:56">
      <c r="A22" s="59">
        <f t="shared" si="1"/>
        <v>18</v>
      </c>
      <c r="B22" s="243" t="s">
        <v>689</v>
      </c>
      <c r="C22" s="241" t="s">
        <v>667</v>
      </c>
      <c r="D22" s="237">
        <v>45763</v>
      </c>
      <c r="E22" s="244" t="s">
        <v>122</v>
      </c>
      <c r="F22" s="239">
        <f t="shared" si="2"/>
        <v>30</v>
      </c>
      <c r="G22" s="234" t="s">
        <v>75</v>
      </c>
      <c r="H22" s="235"/>
      <c r="I22" s="235"/>
      <c r="J22" s="235">
        <v>22</v>
      </c>
      <c r="K22" s="235"/>
      <c r="L22" s="235"/>
      <c r="M22" s="235"/>
      <c r="N22" s="235"/>
      <c r="O22" s="235"/>
      <c r="P22" s="235">
        <v>1</v>
      </c>
      <c r="Q22" s="235"/>
      <c r="R22" s="235"/>
      <c r="S22" s="260">
        <f t="shared" si="3"/>
        <v>1</v>
      </c>
      <c r="T22" s="264" t="s">
        <v>690</v>
      </c>
      <c r="U22" s="87" t="s">
        <v>110</v>
      </c>
      <c r="V22" s="167">
        <v>2000</v>
      </c>
      <c r="W22" s="168">
        <v>500</v>
      </c>
      <c r="X22" s="168">
        <v>500</v>
      </c>
      <c r="Y22" s="168">
        <v>300</v>
      </c>
      <c r="Z22" s="168">
        <v>300</v>
      </c>
      <c r="AA22" s="168">
        <v>100</v>
      </c>
      <c r="AB22" s="93">
        <v>100</v>
      </c>
      <c r="AC22" s="174">
        <f t="shared" si="4"/>
        <v>0</v>
      </c>
      <c r="AD22" s="93"/>
      <c r="AE22" s="93"/>
      <c r="AF22" s="93"/>
      <c r="AG22" s="93"/>
      <c r="AH22" s="93"/>
      <c r="AI22" s="93">
        <v>122.58</v>
      </c>
      <c r="AJ22" s="93"/>
      <c r="AK22" s="93"/>
      <c r="AL22" s="93"/>
      <c r="AM22" s="93"/>
      <c r="AN22" s="93"/>
      <c r="AO22" s="93"/>
      <c r="AP22" s="93"/>
      <c r="AQ22" s="93"/>
      <c r="AR22" s="93"/>
      <c r="AS22" s="175">
        <f t="shared" si="5"/>
        <v>0</v>
      </c>
      <c r="AT22" s="174">
        <f t="shared" si="6"/>
        <v>2786.66666666667</v>
      </c>
      <c r="AU22" s="174">
        <f t="shared" si="7"/>
        <v>1135.91</v>
      </c>
      <c r="AV22" s="99"/>
      <c r="AW22" s="106"/>
      <c r="AX22" s="106"/>
      <c r="AY22" s="106"/>
      <c r="AZ22" s="106"/>
      <c r="BA22" s="174">
        <f t="shared" si="8"/>
        <v>1135.91</v>
      </c>
      <c r="BB22" s="178"/>
      <c r="BC22" s="180" t="s">
        <v>691</v>
      </c>
      <c r="BD22" s="163" t="str">
        <f t="shared" si="9"/>
        <v>正确</v>
      </c>
    </row>
    <row r="23" s="6" customFormat="1" ht="33" customHeight="1" spans="1:56">
      <c r="A23" s="59">
        <f t="shared" si="1"/>
        <v>19</v>
      </c>
      <c r="B23" s="243" t="s">
        <v>692</v>
      </c>
      <c r="C23" s="241" t="s">
        <v>230</v>
      </c>
      <c r="D23" s="237">
        <v>45765</v>
      </c>
      <c r="E23" s="244" t="s">
        <v>122</v>
      </c>
      <c r="F23" s="239">
        <f t="shared" si="2"/>
        <v>30</v>
      </c>
      <c r="G23" s="234" t="s">
        <v>75</v>
      </c>
      <c r="H23" s="235"/>
      <c r="I23" s="235"/>
      <c r="J23" s="235">
        <v>6</v>
      </c>
      <c r="K23" s="235"/>
      <c r="L23" s="235"/>
      <c r="M23" s="235"/>
      <c r="N23" s="235"/>
      <c r="O23" s="235"/>
      <c r="P23" s="235"/>
      <c r="Q23" s="235"/>
      <c r="R23" s="235"/>
      <c r="S23" s="260">
        <f t="shared" si="3"/>
        <v>0</v>
      </c>
      <c r="T23" s="264" t="s">
        <v>693</v>
      </c>
      <c r="U23" s="87" t="s">
        <v>124</v>
      </c>
      <c r="V23" s="167">
        <v>1500</v>
      </c>
      <c r="W23" s="168">
        <v>500</v>
      </c>
      <c r="X23" s="168">
        <v>500</v>
      </c>
      <c r="Y23" s="168">
        <v>500</v>
      </c>
      <c r="Z23" s="168">
        <v>500</v>
      </c>
      <c r="AA23" s="168">
        <v>500</v>
      </c>
      <c r="AB23" s="93">
        <v>500</v>
      </c>
      <c r="AC23" s="174">
        <f t="shared" si="4"/>
        <v>0</v>
      </c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175">
        <f t="shared" si="5"/>
        <v>0</v>
      </c>
      <c r="AT23" s="174">
        <f t="shared" si="6"/>
        <v>900</v>
      </c>
      <c r="AU23" s="174">
        <f t="shared" si="7"/>
        <v>3600</v>
      </c>
      <c r="AV23" s="99"/>
      <c r="AW23" s="106"/>
      <c r="AX23" s="106"/>
      <c r="AY23" s="106"/>
      <c r="AZ23" s="106"/>
      <c r="BA23" s="174">
        <f t="shared" si="8"/>
        <v>3600</v>
      </c>
      <c r="BB23" s="178"/>
      <c r="BC23" s="180"/>
      <c r="BD23" s="163" t="str">
        <f t="shared" si="9"/>
        <v>正确</v>
      </c>
    </row>
    <row r="24" s="6" customFormat="1" ht="33" customHeight="1" spans="1:56">
      <c r="A24" s="59">
        <f t="shared" si="1"/>
        <v>20</v>
      </c>
      <c r="B24" s="245" t="s">
        <v>694</v>
      </c>
      <c r="C24" s="241" t="s">
        <v>657</v>
      </c>
      <c r="D24" s="237">
        <v>45767</v>
      </c>
      <c r="E24" s="242" t="s">
        <v>92</v>
      </c>
      <c r="F24" s="239">
        <f t="shared" si="2"/>
        <v>30</v>
      </c>
      <c r="G24" s="234" t="s">
        <v>75</v>
      </c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60">
        <f t="shared" si="3"/>
        <v>0</v>
      </c>
      <c r="T24" s="261"/>
      <c r="U24" s="87" t="s">
        <v>93</v>
      </c>
      <c r="V24" s="167">
        <v>1500</v>
      </c>
      <c r="W24" s="168">
        <v>500</v>
      </c>
      <c r="X24" s="168">
        <v>500</v>
      </c>
      <c r="Y24" s="168">
        <v>500</v>
      </c>
      <c r="Z24" s="168">
        <v>200</v>
      </c>
      <c r="AA24" s="168">
        <v>200</v>
      </c>
      <c r="AB24" s="93">
        <v>100</v>
      </c>
      <c r="AC24" s="174">
        <f t="shared" si="4"/>
        <v>0</v>
      </c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175">
        <f t="shared" si="5"/>
        <v>0</v>
      </c>
      <c r="AT24" s="174">
        <f t="shared" si="6"/>
        <v>0</v>
      </c>
      <c r="AU24" s="174">
        <f t="shared" si="7"/>
        <v>3500</v>
      </c>
      <c r="AV24" s="99"/>
      <c r="AW24" s="106"/>
      <c r="AX24" s="106"/>
      <c r="AY24" s="106"/>
      <c r="AZ24" s="106"/>
      <c r="BA24" s="174">
        <f t="shared" si="8"/>
        <v>3500</v>
      </c>
      <c r="BB24" s="178"/>
      <c r="BC24" s="180"/>
      <c r="BD24" s="163" t="str">
        <f t="shared" si="9"/>
        <v>正确</v>
      </c>
    </row>
    <row r="25" s="6" customFormat="1" ht="33" customHeight="1" spans="1:56">
      <c r="A25" s="59">
        <f t="shared" si="1"/>
        <v>21</v>
      </c>
      <c r="B25" s="245" t="s">
        <v>695</v>
      </c>
      <c r="C25" s="241" t="s">
        <v>230</v>
      </c>
      <c r="D25" s="237">
        <v>45767</v>
      </c>
      <c r="E25" s="242" t="s">
        <v>92</v>
      </c>
      <c r="F25" s="239">
        <f t="shared" si="2"/>
        <v>30</v>
      </c>
      <c r="G25" s="234" t="s">
        <v>75</v>
      </c>
      <c r="H25" s="235"/>
      <c r="I25" s="235"/>
      <c r="J25" s="235"/>
      <c r="K25" s="235"/>
      <c r="L25" s="235"/>
      <c r="M25" s="235"/>
      <c r="N25" s="235"/>
      <c r="O25" s="235"/>
      <c r="P25" s="235">
        <v>2</v>
      </c>
      <c r="Q25" s="235">
        <v>1</v>
      </c>
      <c r="R25" s="235"/>
      <c r="S25" s="260">
        <f t="shared" si="3"/>
        <v>3</v>
      </c>
      <c r="T25" s="261" t="s">
        <v>696</v>
      </c>
      <c r="U25" s="87" t="s">
        <v>124</v>
      </c>
      <c r="V25" s="167">
        <v>1500</v>
      </c>
      <c r="W25" s="168">
        <v>500</v>
      </c>
      <c r="X25" s="168">
        <v>500</v>
      </c>
      <c r="Y25" s="168">
        <v>500</v>
      </c>
      <c r="Z25" s="168">
        <v>500</v>
      </c>
      <c r="AA25" s="168">
        <v>500</v>
      </c>
      <c r="AB25" s="93">
        <v>500</v>
      </c>
      <c r="AC25" s="174">
        <f t="shared" si="4"/>
        <v>0</v>
      </c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175">
        <f t="shared" si="5"/>
        <v>0</v>
      </c>
      <c r="AT25" s="174">
        <f t="shared" si="6"/>
        <v>0</v>
      </c>
      <c r="AU25" s="174">
        <f t="shared" si="7"/>
        <v>4500</v>
      </c>
      <c r="AV25" s="99"/>
      <c r="AW25" s="106"/>
      <c r="AX25" s="106"/>
      <c r="AY25" s="106"/>
      <c r="AZ25" s="106"/>
      <c r="BA25" s="174">
        <f t="shared" si="8"/>
        <v>4500</v>
      </c>
      <c r="BB25" s="178"/>
      <c r="BC25" s="180"/>
      <c r="BD25" s="163" t="str">
        <f t="shared" si="9"/>
        <v>正确</v>
      </c>
    </row>
    <row r="26" s="6" customFormat="1" ht="43" customHeight="1" spans="1:56">
      <c r="A26" s="59">
        <f t="shared" si="1"/>
        <v>22</v>
      </c>
      <c r="B26" s="245" t="s">
        <v>697</v>
      </c>
      <c r="C26" s="241" t="s">
        <v>230</v>
      </c>
      <c r="D26" s="237">
        <v>45765</v>
      </c>
      <c r="E26" s="242" t="s">
        <v>92</v>
      </c>
      <c r="F26" s="239">
        <f t="shared" si="2"/>
        <v>30</v>
      </c>
      <c r="G26" s="234" t="s">
        <v>75</v>
      </c>
      <c r="H26" s="235"/>
      <c r="I26" s="235"/>
      <c r="J26" s="235"/>
      <c r="K26" s="235"/>
      <c r="L26" s="235"/>
      <c r="M26" s="235"/>
      <c r="N26" s="235"/>
      <c r="O26" s="235"/>
      <c r="P26" s="235">
        <v>1</v>
      </c>
      <c r="Q26" s="235">
        <v>1</v>
      </c>
      <c r="R26" s="235"/>
      <c r="S26" s="260">
        <f t="shared" si="3"/>
        <v>2</v>
      </c>
      <c r="T26" s="261" t="s">
        <v>698</v>
      </c>
      <c r="U26" s="87" t="s">
        <v>124</v>
      </c>
      <c r="V26" s="167">
        <v>1500</v>
      </c>
      <c r="W26" s="168">
        <v>500</v>
      </c>
      <c r="X26" s="168">
        <v>500</v>
      </c>
      <c r="Y26" s="168">
        <v>500</v>
      </c>
      <c r="Z26" s="168">
        <v>500</v>
      </c>
      <c r="AA26" s="168">
        <v>500</v>
      </c>
      <c r="AB26" s="93">
        <v>500</v>
      </c>
      <c r="AC26" s="174">
        <f t="shared" si="4"/>
        <v>0</v>
      </c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175">
        <f t="shared" si="5"/>
        <v>0</v>
      </c>
      <c r="AT26" s="174">
        <f t="shared" si="6"/>
        <v>0</v>
      </c>
      <c r="AU26" s="174">
        <f t="shared" si="7"/>
        <v>4500</v>
      </c>
      <c r="AV26" s="99"/>
      <c r="AW26" s="106"/>
      <c r="AX26" s="106"/>
      <c r="AY26" s="106"/>
      <c r="AZ26" s="106"/>
      <c r="BA26" s="174">
        <f t="shared" si="8"/>
        <v>4500</v>
      </c>
      <c r="BB26" s="178"/>
      <c r="BC26" s="180"/>
      <c r="BD26" s="163" t="str">
        <f t="shared" si="9"/>
        <v>正确</v>
      </c>
    </row>
    <row r="27" s="6" customFormat="1" ht="33" customHeight="1" spans="1:56">
      <c r="A27" s="59">
        <f t="shared" si="1"/>
        <v>23</v>
      </c>
      <c r="B27" s="245" t="s">
        <v>699</v>
      </c>
      <c r="C27" s="241" t="s">
        <v>700</v>
      </c>
      <c r="D27" s="237">
        <v>45774</v>
      </c>
      <c r="E27" s="242" t="s">
        <v>92</v>
      </c>
      <c r="F27" s="239">
        <f t="shared" si="2"/>
        <v>30</v>
      </c>
      <c r="G27" s="234" t="s">
        <v>75</v>
      </c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60">
        <f t="shared" si="3"/>
        <v>0</v>
      </c>
      <c r="T27" s="261"/>
      <c r="U27" s="87" t="s">
        <v>365</v>
      </c>
      <c r="V27" s="167">
        <v>200</v>
      </c>
      <c r="W27" s="168">
        <v>500</v>
      </c>
      <c r="X27" s="168">
        <v>200</v>
      </c>
      <c r="Y27" s="168">
        <v>200</v>
      </c>
      <c r="Z27" s="168">
        <v>200</v>
      </c>
      <c r="AA27" s="168">
        <v>200</v>
      </c>
      <c r="AB27" s="168">
        <v>200</v>
      </c>
      <c r="AC27" s="174">
        <f t="shared" si="4"/>
        <v>0</v>
      </c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175">
        <f t="shared" si="5"/>
        <v>0</v>
      </c>
      <c r="AT27" s="174">
        <f t="shared" si="6"/>
        <v>0</v>
      </c>
      <c r="AU27" s="174">
        <f t="shared" si="7"/>
        <v>1700</v>
      </c>
      <c r="AV27" s="99"/>
      <c r="AW27" s="106"/>
      <c r="AX27" s="106"/>
      <c r="AY27" s="106"/>
      <c r="AZ27" s="106"/>
      <c r="BA27" s="174">
        <f t="shared" si="8"/>
        <v>1700</v>
      </c>
      <c r="BB27" s="178"/>
      <c r="BC27" s="180"/>
      <c r="BD27" s="163" t="str">
        <f t="shared" si="9"/>
        <v>正确</v>
      </c>
    </row>
    <row r="28" s="6" customFormat="1" ht="33" customHeight="1" spans="1:56">
      <c r="A28" s="59">
        <f t="shared" si="1"/>
        <v>24</v>
      </c>
      <c r="B28" s="240" t="s">
        <v>701</v>
      </c>
      <c r="C28" s="241" t="s">
        <v>240</v>
      </c>
      <c r="D28" s="237">
        <v>45796</v>
      </c>
      <c r="E28" s="242" t="s">
        <v>92</v>
      </c>
      <c r="F28" s="239">
        <f t="shared" si="2"/>
        <v>30</v>
      </c>
      <c r="G28" s="234" t="s">
        <v>75</v>
      </c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60">
        <f t="shared" si="3"/>
        <v>0</v>
      </c>
      <c r="T28" s="261"/>
      <c r="U28" s="87" t="s">
        <v>124</v>
      </c>
      <c r="V28" s="167">
        <v>1500</v>
      </c>
      <c r="W28" s="168">
        <v>500</v>
      </c>
      <c r="X28" s="168">
        <v>500</v>
      </c>
      <c r="Y28" s="168">
        <v>500</v>
      </c>
      <c r="Z28" s="168">
        <v>500</v>
      </c>
      <c r="AA28" s="168">
        <v>500</v>
      </c>
      <c r="AB28" s="93">
        <v>500</v>
      </c>
      <c r="AC28" s="174">
        <f t="shared" si="4"/>
        <v>0</v>
      </c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175">
        <f t="shared" si="5"/>
        <v>0</v>
      </c>
      <c r="AT28" s="174">
        <f t="shared" si="6"/>
        <v>0</v>
      </c>
      <c r="AU28" s="174">
        <f t="shared" si="7"/>
        <v>4500</v>
      </c>
      <c r="AV28" s="99"/>
      <c r="AW28" s="106"/>
      <c r="AX28" s="106"/>
      <c r="AY28" s="106"/>
      <c r="AZ28" s="106"/>
      <c r="BA28" s="174">
        <f t="shared" si="8"/>
        <v>4500</v>
      </c>
      <c r="BB28" s="178"/>
      <c r="BC28" s="180"/>
      <c r="BD28" s="163" t="str">
        <f t="shared" si="9"/>
        <v>正确</v>
      </c>
    </row>
    <row r="29" s="6" customFormat="1" ht="33" customHeight="1" spans="1:56">
      <c r="A29" s="59">
        <f t="shared" si="1"/>
        <v>25</v>
      </c>
      <c r="B29" s="243" t="s">
        <v>702</v>
      </c>
      <c r="C29" s="241" t="s">
        <v>657</v>
      </c>
      <c r="D29" s="237">
        <v>45784</v>
      </c>
      <c r="E29" s="244" t="s">
        <v>122</v>
      </c>
      <c r="F29" s="239">
        <f t="shared" si="2"/>
        <v>30</v>
      </c>
      <c r="G29" s="234" t="s">
        <v>75</v>
      </c>
      <c r="H29" s="235"/>
      <c r="I29" s="235"/>
      <c r="J29" s="259">
        <v>8</v>
      </c>
      <c r="K29" s="235"/>
      <c r="L29" s="235"/>
      <c r="M29" s="235"/>
      <c r="N29" s="235"/>
      <c r="O29" s="235"/>
      <c r="P29" s="235"/>
      <c r="Q29" s="235"/>
      <c r="R29" s="235"/>
      <c r="S29" s="260">
        <f t="shared" si="3"/>
        <v>0</v>
      </c>
      <c r="T29" s="261" t="s">
        <v>703</v>
      </c>
      <c r="U29" s="87" t="s">
        <v>93</v>
      </c>
      <c r="V29" s="167">
        <v>1500</v>
      </c>
      <c r="W29" s="168">
        <v>500</v>
      </c>
      <c r="X29" s="168">
        <v>500</v>
      </c>
      <c r="Y29" s="168">
        <v>500</v>
      </c>
      <c r="Z29" s="168">
        <v>200</v>
      </c>
      <c r="AA29" s="168">
        <v>200</v>
      </c>
      <c r="AB29" s="93">
        <v>100</v>
      </c>
      <c r="AC29" s="174">
        <f t="shared" si="4"/>
        <v>0</v>
      </c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175">
        <f t="shared" si="5"/>
        <v>0</v>
      </c>
      <c r="AT29" s="174">
        <f t="shared" si="6"/>
        <v>933.333333333333</v>
      </c>
      <c r="AU29" s="174">
        <f t="shared" si="7"/>
        <v>2566.67</v>
      </c>
      <c r="AV29" s="99"/>
      <c r="AW29" s="106"/>
      <c r="AX29" s="106"/>
      <c r="AY29" s="106"/>
      <c r="AZ29" s="106"/>
      <c r="BA29" s="174">
        <f t="shared" si="8"/>
        <v>2566.67</v>
      </c>
      <c r="BB29" s="178"/>
      <c r="BC29" s="180"/>
      <c r="BD29" s="163" t="str">
        <f t="shared" si="9"/>
        <v>正确</v>
      </c>
    </row>
    <row r="30" s="6" customFormat="1" ht="42" customHeight="1" spans="1:56">
      <c r="A30" s="59">
        <f t="shared" si="1"/>
        <v>26</v>
      </c>
      <c r="B30" s="246" t="s">
        <v>704</v>
      </c>
      <c r="C30" s="241" t="s">
        <v>657</v>
      </c>
      <c r="D30" s="237">
        <v>45784</v>
      </c>
      <c r="E30" s="242" t="s">
        <v>92</v>
      </c>
      <c r="F30" s="239">
        <f t="shared" si="2"/>
        <v>30</v>
      </c>
      <c r="G30" s="234" t="s">
        <v>75</v>
      </c>
      <c r="H30" s="235"/>
      <c r="I30" s="235"/>
      <c r="J30" s="235"/>
      <c r="K30" s="235"/>
      <c r="L30" s="235"/>
      <c r="M30" s="235"/>
      <c r="N30" s="235"/>
      <c r="O30" s="235"/>
      <c r="P30" s="235">
        <v>1</v>
      </c>
      <c r="Q30" s="235"/>
      <c r="R30" s="235"/>
      <c r="S30" s="260">
        <f t="shared" si="3"/>
        <v>1</v>
      </c>
      <c r="T30" s="261"/>
      <c r="U30" s="87" t="s">
        <v>93</v>
      </c>
      <c r="V30" s="167">
        <v>1500</v>
      </c>
      <c r="W30" s="168">
        <v>500</v>
      </c>
      <c r="X30" s="168">
        <v>500</v>
      </c>
      <c r="Y30" s="168">
        <v>500</v>
      </c>
      <c r="Z30" s="168">
        <v>200</v>
      </c>
      <c r="AA30" s="168">
        <v>200</v>
      </c>
      <c r="AB30" s="93">
        <v>100</v>
      </c>
      <c r="AC30" s="174">
        <f t="shared" si="4"/>
        <v>0</v>
      </c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175">
        <f t="shared" si="5"/>
        <v>0</v>
      </c>
      <c r="AT30" s="174">
        <f t="shared" si="6"/>
        <v>0</v>
      </c>
      <c r="AU30" s="174">
        <f t="shared" si="7"/>
        <v>3500</v>
      </c>
      <c r="AV30" s="99"/>
      <c r="AW30" s="106"/>
      <c r="AX30" s="106"/>
      <c r="AY30" s="106"/>
      <c r="AZ30" s="106"/>
      <c r="BA30" s="174">
        <f t="shared" si="8"/>
        <v>3500</v>
      </c>
      <c r="BB30" s="178"/>
      <c r="BC30" s="180"/>
      <c r="BD30" s="163" t="str">
        <f t="shared" si="9"/>
        <v>正确</v>
      </c>
    </row>
    <row r="31" s="6" customFormat="1" ht="54" customHeight="1" spans="1:56">
      <c r="A31" s="59">
        <f t="shared" si="1"/>
        <v>27</v>
      </c>
      <c r="B31" s="246" t="s">
        <v>705</v>
      </c>
      <c r="C31" s="241" t="s">
        <v>657</v>
      </c>
      <c r="D31" s="237">
        <v>45784</v>
      </c>
      <c r="E31" s="242" t="s">
        <v>92</v>
      </c>
      <c r="F31" s="239">
        <f t="shared" si="2"/>
        <v>30</v>
      </c>
      <c r="G31" s="234" t="s">
        <v>75</v>
      </c>
      <c r="H31" s="235"/>
      <c r="I31" s="235"/>
      <c r="J31" s="235"/>
      <c r="K31" s="235"/>
      <c r="L31" s="235"/>
      <c r="M31" s="235"/>
      <c r="N31" s="235"/>
      <c r="O31" s="235"/>
      <c r="P31" s="235">
        <v>1</v>
      </c>
      <c r="Q31" s="235"/>
      <c r="R31" s="235"/>
      <c r="S31" s="260">
        <f t="shared" si="3"/>
        <v>1</v>
      </c>
      <c r="T31" s="261"/>
      <c r="U31" s="87" t="s">
        <v>93</v>
      </c>
      <c r="V31" s="167">
        <v>1500</v>
      </c>
      <c r="W31" s="168">
        <v>500</v>
      </c>
      <c r="X31" s="168">
        <v>500</v>
      </c>
      <c r="Y31" s="168">
        <v>500</v>
      </c>
      <c r="Z31" s="168">
        <v>200</v>
      </c>
      <c r="AA31" s="168">
        <v>200</v>
      </c>
      <c r="AB31" s="93">
        <v>100</v>
      </c>
      <c r="AC31" s="174">
        <f t="shared" si="4"/>
        <v>0</v>
      </c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175">
        <f t="shared" si="5"/>
        <v>0</v>
      </c>
      <c r="AT31" s="174">
        <f t="shared" si="6"/>
        <v>0</v>
      </c>
      <c r="AU31" s="174">
        <f t="shared" si="7"/>
        <v>3500</v>
      </c>
      <c r="AV31" s="99"/>
      <c r="AW31" s="106"/>
      <c r="AX31" s="106"/>
      <c r="AY31" s="106"/>
      <c r="AZ31" s="106"/>
      <c r="BA31" s="174">
        <f t="shared" si="8"/>
        <v>3500</v>
      </c>
      <c r="BB31" s="178"/>
      <c r="BC31" s="180"/>
      <c r="BD31" s="163" t="str">
        <f t="shared" si="9"/>
        <v>正确</v>
      </c>
    </row>
    <row r="32" s="6" customFormat="1" ht="33" customHeight="1" spans="1:56">
      <c r="A32" s="59">
        <f t="shared" si="1"/>
        <v>28</v>
      </c>
      <c r="B32" s="245" t="s">
        <v>706</v>
      </c>
      <c r="C32" s="241" t="s">
        <v>230</v>
      </c>
      <c r="D32" s="237">
        <v>45784</v>
      </c>
      <c r="E32" s="242" t="s">
        <v>92</v>
      </c>
      <c r="F32" s="239">
        <f t="shared" si="2"/>
        <v>30</v>
      </c>
      <c r="G32" s="234" t="s">
        <v>75</v>
      </c>
      <c r="H32" s="235"/>
      <c r="I32" s="235"/>
      <c r="J32" s="235"/>
      <c r="K32" s="235"/>
      <c r="L32" s="235"/>
      <c r="M32" s="235"/>
      <c r="N32" s="235"/>
      <c r="O32" s="235"/>
      <c r="P32" s="235">
        <v>1</v>
      </c>
      <c r="Q32" s="235"/>
      <c r="R32" s="235"/>
      <c r="S32" s="260">
        <f t="shared" si="3"/>
        <v>1</v>
      </c>
      <c r="T32" s="261"/>
      <c r="U32" s="87" t="s">
        <v>124</v>
      </c>
      <c r="V32" s="167">
        <v>1500</v>
      </c>
      <c r="W32" s="168">
        <v>500</v>
      </c>
      <c r="X32" s="168">
        <v>500</v>
      </c>
      <c r="Y32" s="168">
        <v>500</v>
      </c>
      <c r="Z32" s="168">
        <v>500</v>
      </c>
      <c r="AA32" s="168">
        <v>500</v>
      </c>
      <c r="AB32" s="93">
        <v>500</v>
      </c>
      <c r="AC32" s="174">
        <f t="shared" si="4"/>
        <v>0</v>
      </c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175">
        <f t="shared" si="5"/>
        <v>0</v>
      </c>
      <c r="AT32" s="174">
        <f t="shared" si="6"/>
        <v>0</v>
      </c>
      <c r="AU32" s="174">
        <f t="shared" si="7"/>
        <v>4500</v>
      </c>
      <c r="AV32" s="99"/>
      <c r="AW32" s="106"/>
      <c r="AX32" s="106"/>
      <c r="AY32" s="106"/>
      <c r="AZ32" s="106"/>
      <c r="BA32" s="174">
        <f t="shared" si="8"/>
        <v>4500</v>
      </c>
      <c r="BB32" s="178"/>
      <c r="BC32" s="180"/>
      <c r="BD32" s="163" t="str">
        <f t="shared" si="9"/>
        <v>正确</v>
      </c>
    </row>
    <row r="33" s="6" customFormat="1" ht="33" customHeight="1" spans="1:56">
      <c r="A33" s="59">
        <f t="shared" si="1"/>
        <v>29</v>
      </c>
      <c r="B33" s="245" t="s">
        <v>707</v>
      </c>
      <c r="C33" s="241" t="s">
        <v>240</v>
      </c>
      <c r="D33" s="237">
        <v>45784</v>
      </c>
      <c r="E33" s="242" t="s">
        <v>92</v>
      </c>
      <c r="F33" s="239">
        <f t="shared" si="2"/>
        <v>30</v>
      </c>
      <c r="G33" s="234" t="s">
        <v>75</v>
      </c>
      <c r="H33" s="235"/>
      <c r="I33" s="235"/>
      <c r="J33" s="235"/>
      <c r="K33" s="235"/>
      <c r="L33" s="235"/>
      <c r="M33" s="235"/>
      <c r="N33" s="235"/>
      <c r="O33" s="235"/>
      <c r="P33" s="235">
        <v>1</v>
      </c>
      <c r="Q33" s="235"/>
      <c r="R33" s="235"/>
      <c r="S33" s="260">
        <f t="shared" si="3"/>
        <v>1</v>
      </c>
      <c r="T33" s="261"/>
      <c r="U33" s="87" t="s">
        <v>124</v>
      </c>
      <c r="V33" s="167">
        <v>1500</v>
      </c>
      <c r="W33" s="168">
        <v>500</v>
      </c>
      <c r="X33" s="168">
        <v>500</v>
      </c>
      <c r="Y33" s="168">
        <v>500</v>
      </c>
      <c r="Z33" s="168">
        <v>500</v>
      </c>
      <c r="AA33" s="168">
        <v>500</v>
      </c>
      <c r="AB33" s="93">
        <v>500</v>
      </c>
      <c r="AC33" s="174">
        <f t="shared" si="4"/>
        <v>0</v>
      </c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175">
        <f t="shared" si="5"/>
        <v>0</v>
      </c>
      <c r="AT33" s="174">
        <f t="shared" si="6"/>
        <v>0</v>
      </c>
      <c r="AU33" s="174">
        <f t="shared" si="7"/>
        <v>4500</v>
      </c>
      <c r="AV33" s="99"/>
      <c r="AW33" s="106"/>
      <c r="AX33" s="106"/>
      <c r="AY33" s="106"/>
      <c r="AZ33" s="106"/>
      <c r="BA33" s="174">
        <f t="shared" si="8"/>
        <v>4500</v>
      </c>
      <c r="BB33" s="178"/>
      <c r="BC33" s="180"/>
      <c r="BD33" s="163" t="str">
        <f t="shared" si="9"/>
        <v>正确</v>
      </c>
    </row>
    <row r="34" s="6" customFormat="1" ht="33" customHeight="1" spans="1:56">
      <c r="A34" s="59">
        <f t="shared" si="1"/>
        <v>30</v>
      </c>
      <c r="B34" s="247" t="s">
        <v>708</v>
      </c>
      <c r="C34" s="241" t="s">
        <v>672</v>
      </c>
      <c r="D34" s="237">
        <v>45784</v>
      </c>
      <c r="E34" s="242" t="s">
        <v>92</v>
      </c>
      <c r="F34" s="239">
        <f t="shared" si="2"/>
        <v>30</v>
      </c>
      <c r="G34" s="234" t="s">
        <v>75</v>
      </c>
      <c r="H34" s="235"/>
      <c r="I34" s="235"/>
      <c r="J34" s="235"/>
      <c r="K34" s="235"/>
      <c r="L34" s="235"/>
      <c r="M34" s="235"/>
      <c r="N34" s="235"/>
      <c r="O34" s="235"/>
      <c r="P34" s="235">
        <v>1</v>
      </c>
      <c r="Q34" s="235">
        <v>2</v>
      </c>
      <c r="R34" s="235"/>
      <c r="S34" s="260">
        <f t="shared" si="3"/>
        <v>3</v>
      </c>
      <c r="T34" s="261" t="s">
        <v>709</v>
      </c>
      <c r="U34" s="87" t="s">
        <v>124</v>
      </c>
      <c r="V34" s="167">
        <v>1500</v>
      </c>
      <c r="W34" s="168">
        <v>500</v>
      </c>
      <c r="X34" s="168">
        <v>500</v>
      </c>
      <c r="Y34" s="168">
        <v>500</v>
      </c>
      <c r="Z34" s="168">
        <v>500</v>
      </c>
      <c r="AA34" s="168">
        <v>500</v>
      </c>
      <c r="AB34" s="93">
        <v>500</v>
      </c>
      <c r="AC34" s="174">
        <f t="shared" si="4"/>
        <v>0</v>
      </c>
      <c r="AD34" s="93"/>
      <c r="AE34" s="93"/>
      <c r="AF34" s="93">
        <v>4160</v>
      </c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175">
        <f t="shared" si="5"/>
        <v>0</v>
      </c>
      <c r="AT34" s="174">
        <f t="shared" si="6"/>
        <v>0</v>
      </c>
      <c r="AU34" s="174">
        <f t="shared" si="7"/>
        <v>8660</v>
      </c>
      <c r="AV34" s="99"/>
      <c r="AW34" s="106"/>
      <c r="AX34" s="106"/>
      <c r="AY34" s="106"/>
      <c r="AZ34" s="106"/>
      <c r="BA34" s="174">
        <f t="shared" si="8"/>
        <v>8660</v>
      </c>
      <c r="BB34" s="178"/>
      <c r="BC34" s="180" t="s">
        <v>683</v>
      </c>
      <c r="BD34" s="163" t="str">
        <f t="shared" si="9"/>
        <v>正确</v>
      </c>
    </row>
    <row r="35" s="6" customFormat="1" ht="33" customHeight="1" spans="1:56">
      <c r="A35" s="59">
        <f t="shared" si="1"/>
        <v>31</v>
      </c>
      <c r="B35" s="245" t="s">
        <v>710</v>
      </c>
      <c r="C35" s="241" t="s">
        <v>657</v>
      </c>
      <c r="D35" s="237">
        <v>45784</v>
      </c>
      <c r="E35" s="242" t="s">
        <v>92</v>
      </c>
      <c r="F35" s="239">
        <f t="shared" si="2"/>
        <v>30</v>
      </c>
      <c r="G35" s="234" t="s">
        <v>75</v>
      </c>
      <c r="H35" s="235"/>
      <c r="I35" s="235"/>
      <c r="J35" s="235"/>
      <c r="K35" s="235"/>
      <c r="L35" s="235"/>
      <c r="M35" s="235"/>
      <c r="N35" s="235"/>
      <c r="O35" s="235"/>
      <c r="P35" s="235">
        <v>1</v>
      </c>
      <c r="Q35" s="235"/>
      <c r="R35" s="235"/>
      <c r="S35" s="260">
        <f t="shared" si="3"/>
        <v>1</v>
      </c>
      <c r="T35" s="261"/>
      <c r="U35" s="87" t="s">
        <v>93</v>
      </c>
      <c r="V35" s="167">
        <v>1500</v>
      </c>
      <c r="W35" s="168">
        <v>500</v>
      </c>
      <c r="X35" s="168">
        <v>500</v>
      </c>
      <c r="Y35" s="168">
        <v>500</v>
      </c>
      <c r="Z35" s="168">
        <v>200</v>
      </c>
      <c r="AA35" s="168">
        <v>200</v>
      </c>
      <c r="AB35" s="93">
        <v>100</v>
      </c>
      <c r="AC35" s="174">
        <f t="shared" si="4"/>
        <v>0</v>
      </c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175">
        <f t="shared" si="5"/>
        <v>0</v>
      </c>
      <c r="AT35" s="174">
        <f t="shared" si="6"/>
        <v>0</v>
      </c>
      <c r="AU35" s="174">
        <f t="shared" si="7"/>
        <v>3500</v>
      </c>
      <c r="AV35" s="99"/>
      <c r="AW35" s="106"/>
      <c r="AX35" s="106"/>
      <c r="AY35" s="106"/>
      <c r="AZ35" s="106"/>
      <c r="BA35" s="174">
        <f t="shared" si="8"/>
        <v>3500</v>
      </c>
      <c r="BB35" s="178"/>
      <c r="BC35" s="180"/>
      <c r="BD35" s="163" t="str">
        <f t="shared" si="9"/>
        <v>正确</v>
      </c>
    </row>
    <row r="36" s="6" customFormat="1" ht="42" customHeight="1" spans="1:56">
      <c r="A36" s="59">
        <f t="shared" si="1"/>
        <v>32</v>
      </c>
      <c r="B36" s="245" t="s">
        <v>711</v>
      </c>
      <c r="C36" s="241" t="s">
        <v>712</v>
      </c>
      <c r="D36" s="237">
        <v>45464</v>
      </c>
      <c r="E36" s="242" t="s">
        <v>92</v>
      </c>
      <c r="F36" s="239">
        <f t="shared" si="2"/>
        <v>30</v>
      </c>
      <c r="G36" s="234" t="s">
        <v>75</v>
      </c>
      <c r="H36" s="235"/>
      <c r="I36" s="235"/>
      <c r="J36" s="235"/>
      <c r="K36" s="235"/>
      <c r="L36" s="235"/>
      <c r="M36" s="235"/>
      <c r="N36" s="235"/>
      <c r="O36" s="235"/>
      <c r="P36" s="235">
        <v>2</v>
      </c>
      <c r="Q36" s="235">
        <v>4</v>
      </c>
      <c r="R36" s="235"/>
      <c r="S36" s="260">
        <f t="shared" si="3"/>
        <v>6</v>
      </c>
      <c r="T36" s="261" t="s">
        <v>651</v>
      </c>
      <c r="U36" s="87" t="s">
        <v>80</v>
      </c>
      <c r="V36" s="167">
        <v>2000</v>
      </c>
      <c r="W36" s="168">
        <v>500</v>
      </c>
      <c r="X36" s="168">
        <v>500</v>
      </c>
      <c r="Y36" s="168">
        <v>500</v>
      </c>
      <c r="Z36" s="168">
        <v>500</v>
      </c>
      <c r="AA36" s="168">
        <v>500</v>
      </c>
      <c r="AB36" s="93">
        <v>500</v>
      </c>
      <c r="AC36" s="174">
        <f t="shared" si="4"/>
        <v>0</v>
      </c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175">
        <f t="shared" si="5"/>
        <v>0</v>
      </c>
      <c r="AT36" s="174">
        <f t="shared" si="6"/>
        <v>0</v>
      </c>
      <c r="AU36" s="174">
        <f t="shared" si="7"/>
        <v>5000</v>
      </c>
      <c r="AV36" s="99"/>
      <c r="AW36" s="106"/>
      <c r="AX36" s="106"/>
      <c r="AY36" s="106"/>
      <c r="AZ36" s="106"/>
      <c r="BA36" s="174">
        <f t="shared" si="8"/>
        <v>5000</v>
      </c>
      <c r="BB36" s="178"/>
      <c r="BC36" s="180"/>
      <c r="BD36" s="163" t="str">
        <f t="shared" si="9"/>
        <v>正确</v>
      </c>
    </row>
    <row r="37" s="6" customFormat="1" ht="33" customHeight="1" spans="1:56">
      <c r="A37" s="59">
        <f t="shared" si="1"/>
        <v>33</v>
      </c>
      <c r="B37" s="248" t="s">
        <v>713</v>
      </c>
      <c r="C37" s="241" t="s">
        <v>667</v>
      </c>
      <c r="D37" s="249">
        <v>45784</v>
      </c>
      <c r="E37" s="242" t="s">
        <v>92</v>
      </c>
      <c r="F37" s="239">
        <f t="shared" si="2"/>
        <v>30</v>
      </c>
      <c r="G37" s="234" t="s">
        <v>75</v>
      </c>
      <c r="H37" s="235"/>
      <c r="I37" s="235"/>
      <c r="J37" s="235"/>
      <c r="K37" s="235"/>
      <c r="L37" s="235"/>
      <c r="M37" s="235"/>
      <c r="N37" s="235"/>
      <c r="O37" s="235"/>
      <c r="P37" s="235">
        <v>1</v>
      </c>
      <c r="Q37" s="235"/>
      <c r="R37" s="235"/>
      <c r="S37" s="260">
        <f t="shared" si="3"/>
        <v>1</v>
      </c>
      <c r="T37" s="261"/>
      <c r="U37" s="87" t="s">
        <v>110</v>
      </c>
      <c r="V37" s="167">
        <v>2000</v>
      </c>
      <c r="W37" s="168">
        <v>500</v>
      </c>
      <c r="X37" s="168">
        <v>500</v>
      </c>
      <c r="Y37" s="168">
        <v>300</v>
      </c>
      <c r="Z37" s="168">
        <v>300</v>
      </c>
      <c r="AA37" s="168">
        <v>100</v>
      </c>
      <c r="AB37" s="93">
        <v>100</v>
      </c>
      <c r="AC37" s="174">
        <f t="shared" si="4"/>
        <v>0</v>
      </c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175">
        <f t="shared" si="5"/>
        <v>0</v>
      </c>
      <c r="AT37" s="174">
        <f t="shared" si="6"/>
        <v>0</v>
      </c>
      <c r="AU37" s="174">
        <f t="shared" si="7"/>
        <v>3800</v>
      </c>
      <c r="AV37" s="99"/>
      <c r="AW37" s="106"/>
      <c r="AX37" s="106"/>
      <c r="AY37" s="106"/>
      <c r="AZ37" s="106"/>
      <c r="BA37" s="174">
        <f t="shared" si="8"/>
        <v>3800</v>
      </c>
      <c r="BB37" s="178"/>
      <c r="BC37" s="180"/>
      <c r="BD37" s="163" t="str">
        <f t="shared" si="9"/>
        <v>正确</v>
      </c>
    </row>
    <row r="38" s="6" customFormat="1" ht="33" customHeight="1" spans="1:56">
      <c r="A38" s="59">
        <f t="shared" si="1"/>
        <v>34</v>
      </c>
      <c r="B38" s="248" t="s">
        <v>714</v>
      </c>
      <c r="C38" s="241" t="s">
        <v>227</v>
      </c>
      <c r="D38" s="249">
        <v>45790</v>
      </c>
      <c r="E38" s="242" t="s">
        <v>92</v>
      </c>
      <c r="F38" s="239">
        <f t="shared" si="2"/>
        <v>30</v>
      </c>
      <c r="G38" s="234" t="s">
        <v>75</v>
      </c>
      <c r="H38" s="235"/>
      <c r="I38" s="235"/>
      <c r="J38" s="235"/>
      <c r="K38" s="235"/>
      <c r="L38" s="235"/>
      <c r="M38" s="235"/>
      <c r="N38" s="235"/>
      <c r="O38" s="235"/>
      <c r="P38" s="235"/>
      <c r="Q38" s="235">
        <v>2</v>
      </c>
      <c r="R38" s="235"/>
      <c r="S38" s="260">
        <f t="shared" si="3"/>
        <v>2</v>
      </c>
      <c r="T38" s="261" t="s">
        <v>715</v>
      </c>
      <c r="U38" s="87" t="s">
        <v>80</v>
      </c>
      <c r="V38" s="167">
        <v>2000</v>
      </c>
      <c r="W38" s="168">
        <v>500</v>
      </c>
      <c r="X38" s="168">
        <v>500</v>
      </c>
      <c r="Y38" s="168">
        <v>500</v>
      </c>
      <c r="Z38" s="168">
        <v>500</v>
      </c>
      <c r="AA38" s="168">
        <v>500</v>
      </c>
      <c r="AB38" s="93">
        <v>500</v>
      </c>
      <c r="AC38" s="174">
        <f t="shared" si="4"/>
        <v>0</v>
      </c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175">
        <f t="shared" si="5"/>
        <v>0</v>
      </c>
      <c r="AT38" s="174">
        <f t="shared" si="6"/>
        <v>0</v>
      </c>
      <c r="AU38" s="174">
        <f t="shared" si="7"/>
        <v>5000</v>
      </c>
      <c r="AV38" s="99"/>
      <c r="AW38" s="106"/>
      <c r="AX38" s="106"/>
      <c r="AY38" s="106"/>
      <c r="AZ38" s="106"/>
      <c r="BA38" s="174">
        <f t="shared" si="8"/>
        <v>5000</v>
      </c>
      <c r="BB38" s="178"/>
      <c r="BC38" s="180"/>
      <c r="BD38" s="163" t="str">
        <f t="shared" si="9"/>
        <v>正确</v>
      </c>
    </row>
    <row r="39" s="6" customFormat="1" ht="44" customHeight="1" spans="1:56">
      <c r="A39" s="59">
        <f t="shared" si="1"/>
        <v>35</v>
      </c>
      <c r="B39" s="250" t="s">
        <v>716</v>
      </c>
      <c r="C39" s="241" t="s">
        <v>227</v>
      </c>
      <c r="D39" s="249">
        <v>45784</v>
      </c>
      <c r="E39" s="244" t="s">
        <v>122</v>
      </c>
      <c r="F39" s="239">
        <v>0</v>
      </c>
      <c r="G39" s="234" t="s">
        <v>75</v>
      </c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60">
        <f t="shared" si="3"/>
        <v>0</v>
      </c>
      <c r="T39" s="264" t="s">
        <v>717</v>
      </c>
      <c r="U39" s="87" t="s">
        <v>124</v>
      </c>
      <c r="V39" s="167"/>
      <c r="W39" s="168"/>
      <c r="X39" s="168"/>
      <c r="Y39" s="168"/>
      <c r="Z39" s="168"/>
      <c r="AA39" s="168"/>
      <c r="AB39" s="93"/>
      <c r="AC39" s="174"/>
      <c r="AD39" s="93"/>
      <c r="AE39" s="93"/>
      <c r="AF39" s="93"/>
      <c r="AG39" s="93"/>
      <c r="AH39" s="93"/>
      <c r="AI39" s="93">
        <f>4500/31*9</f>
        <v>1306.45161290323</v>
      </c>
      <c r="AJ39" s="93"/>
      <c r="AK39" s="93"/>
      <c r="AL39" s="93"/>
      <c r="AM39" s="93"/>
      <c r="AN39" s="93"/>
      <c r="AO39" s="93"/>
      <c r="AP39" s="93"/>
      <c r="AQ39" s="93"/>
      <c r="AR39" s="93"/>
      <c r="AS39" s="175">
        <f t="shared" si="5"/>
        <v>0</v>
      </c>
      <c r="AT39" s="174">
        <f t="shared" si="6"/>
        <v>0</v>
      </c>
      <c r="AU39" s="174">
        <f t="shared" si="7"/>
        <v>1306.45</v>
      </c>
      <c r="AV39" s="99"/>
      <c r="AW39" s="106"/>
      <c r="AX39" s="106"/>
      <c r="AY39" s="106"/>
      <c r="AZ39" s="106"/>
      <c r="BA39" s="174">
        <f t="shared" si="8"/>
        <v>1306.45</v>
      </c>
      <c r="BB39" s="178"/>
      <c r="BC39" s="180"/>
      <c r="BD39" s="163" t="str">
        <f t="shared" si="9"/>
        <v>错误</v>
      </c>
    </row>
    <row r="40" s="6" customFormat="1" ht="55" customHeight="1" spans="1:56">
      <c r="A40" s="59">
        <f t="shared" si="1"/>
        <v>36</v>
      </c>
      <c r="B40" s="243" t="s">
        <v>718</v>
      </c>
      <c r="C40" s="241" t="s">
        <v>657</v>
      </c>
      <c r="D40" s="237">
        <v>45784</v>
      </c>
      <c r="E40" s="244" t="s">
        <v>122</v>
      </c>
      <c r="F40" s="239">
        <v>0</v>
      </c>
      <c r="G40" s="234" t="s">
        <v>75</v>
      </c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60">
        <f t="shared" si="3"/>
        <v>0</v>
      </c>
      <c r="T40" s="264" t="s">
        <v>719</v>
      </c>
      <c r="U40" s="87" t="s">
        <v>93</v>
      </c>
      <c r="V40" s="167"/>
      <c r="W40" s="168"/>
      <c r="X40" s="168"/>
      <c r="Y40" s="168"/>
      <c r="Z40" s="168"/>
      <c r="AA40" s="168"/>
      <c r="AB40" s="93"/>
      <c r="AC40" s="174">
        <f t="shared" ref="AC40:AC103" si="10">IF(G40="是",30,0)</f>
        <v>0</v>
      </c>
      <c r="AD40" s="93"/>
      <c r="AE40" s="93"/>
      <c r="AF40" s="93"/>
      <c r="AG40" s="93"/>
      <c r="AH40" s="93"/>
      <c r="AI40" s="93">
        <f>3500/31*19</f>
        <v>2145.16129032258</v>
      </c>
      <c r="AJ40" s="93"/>
      <c r="AK40" s="93"/>
      <c r="AL40" s="93"/>
      <c r="AM40" s="93"/>
      <c r="AN40" s="93"/>
      <c r="AO40" s="93"/>
      <c r="AP40" s="93"/>
      <c r="AQ40" s="93"/>
      <c r="AR40" s="93"/>
      <c r="AS40" s="175">
        <f t="shared" si="5"/>
        <v>0</v>
      </c>
      <c r="AT40" s="174">
        <f t="shared" si="6"/>
        <v>0</v>
      </c>
      <c r="AU40" s="174">
        <f t="shared" si="7"/>
        <v>2145.16</v>
      </c>
      <c r="AV40" s="99"/>
      <c r="AW40" s="106"/>
      <c r="AX40" s="106"/>
      <c r="AY40" s="106"/>
      <c r="AZ40" s="106"/>
      <c r="BA40" s="174">
        <f t="shared" si="8"/>
        <v>2145.16</v>
      </c>
      <c r="BB40" s="178"/>
      <c r="BC40" s="180"/>
      <c r="BD40" s="163" t="str">
        <f t="shared" si="9"/>
        <v>错误</v>
      </c>
    </row>
    <row r="41" s="6" customFormat="1" ht="33" customHeight="1" spans="1:56">
      <c r="A41" s="59">
        <f t="shared" si="1"/>
        <v>37</v>
      </c>
      <c r="B41" s="246"/>
      <c r="C41" s="51"/>
      <c r="D41" s="237"/>
      <c r="E41" s="215"/>
      <c r="F41" s="125">
        <f t="shared" si="2"/>
        <v>30</v>
      </c>
      <c r="G41" s="192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64">
        <f t="shared" si="3"/>
        <v>0</v>
      </c>
      <c r="T41" s="170"/>
      <c r="U41" s="80"/>
      <c r="V41" s="167"/>
      <c r="W41" s="168"/>
      <c r="X41" s="168"/>
      <c r="Y41" s="168"/>
      <c r="Z41" s="168"/>
      <c r="AA41" s="168"/>
      <c r="AB41" s="93"/>
      <c r="AC41" s="174">
        <f t="shared" si="10"/>
        <v>0</v>
      </c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175">
        <f t="shared" si="5"/>
        <v>0</v>
      </c>
      <c r="AT41" s="174">
        <f t="shared" si="6"/>
        <v>0</v>
      </c>
      <c r="AU41" s="174">
        <f t="shared" si="7"/>
        <v>0</v>
      </c>
      <c r="AV41" s="99"/>
      <c r="AW41" s="106"/>
      <c r="AX41" s="106"/>
      <c r="AY41" s="106"/>
      <c r="AZ41" s="106"/>
      <c r="BA41" s="174">
        <f t="shared" si="8"/>
        <v>0</v>
      </c>
      <c r="BB41" s="178"/>
      <c r="BC41" s="180"/>
      <c r="BD41" s="163" t="str">
        <f t="shared" si="9"/>
        <v>正确</v>
      </c>
    </row>
    <row r="42" s="6" customFormat="1" ht="33" customHeight="1" spans="1:56">
      <c r="A42" s="59">
        <f t="shared" si="1"/>
        <v>38</v>
      </c>
      <c r="B42" s="246"/>
      <c r="C42" s="51"/>
      <c r="D42" s="237"/>
      <c r="E42" s="215"/>
      <c r="F42" s="125">
        <f t="shared" si="2"/>
        <v>30</v>
      </c>
      <c r="G42" s="192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64">
        <f t="shared" si="3"/>
        <v>0</v>
      </c>
      <c r="T42" s="170"/>
      <c r="U42" s="80"/>
      <c r="V42" s="167"/>
      <c r="W42" s="168"/>
      <c r="X42" s="168"/>
      <c r="Y42" s="168"/>
      <c r="Z42" s="168"/>
      <c r="AA42" s="168"/>
      <c r="AB42" s="93"/>
      <c r="AC42" s="174">
        <f t="shared" si="10"/>
        <v>0</v>
      </c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175">
        <f t="shared" si="5"/>
        <v>0</v>
      </c>
      <c r="AT42" s="174">
        <f t="shared" si="6"/>
        <v>0</v>
      </c>
      <c r="AU42" s="174">
        <f t="shared" si="7"/>
        <v>0</v>
      </c>
      <c r="AV42" s="99"/>
      <c r="AW42" s="106"/>
      <c r="AX42" s="106"/>
      <c r="AY42" s="106"/>
      <c r="AZ42" s="106"/>
      <c r="BA42" s="174">
        <f t="shared" si="8"/>
        <v>0</v>
      </c>
      <c r="BB42" s="178"/>
      <c r="BC42" s="180"/>
      <c r="BD42" s="163" t="str">
        <f t="shared" si="9"/>
        <v>正确</v>
      </c>
    </row>
    <row r="43" s="6" customFormat="1" ht="33" customHeight="1" spans="1:56">
      <c r="A43" s="59">
        <f t="shared" si="1"/>
        <v>39</v>
      </c>
      <c r="B43" s="245"/>
      <c r="C43" s="51"/>
      <c r="D43" s="237"/>
      <c r="E43" s="215"/>
      <c r="F43" s="125">
        <f t="shared" si="2"/>
        <v>30</v>
      </c>
      <c r="G43" s="192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64">
        <f t="shared" si="3"/>
        <v>0</v>
      </c>
      <c r="T43" s="170"/>
      <c r="U43" s="80"/>
      <c r="V43" s="167"/>
      <c r="W43" s="168"/>
      <c r="X43" s="168"/>
      <c r="Y43" s="168"/>
      <c r="Z43" s="168"/>
      <c r="AA43" s="168"/>
      <c r="AB43" s="93"/>
      <c r="AC43" s="174">
        <f t="shared" si="10"/>
        <v>0</v>
      </c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175">
        <f t="shared" si="5"/>
        <v>0</v>
      </c>
      <c r="AT43" s="174">
        <f t="shared" si="6"/>
        <v>0</v>
      </c>
      <c r="AU43" s="174">
        <f t="shared" si="7"/>
        <v>0</v>
      </c>
      <c r="AV43" s="99"/>
      <c r="AW43" s="106"/>
      <c r="AX43" s="106"/>
      <c r="AY43" s="106"/>
      <c r="AZ43" s="106"/>
      <c r="BA43" s="174">
        <f t="shared" si="8"/>
        <v>0</v>
      </c>
      <c r="BB43" s="178"/>
      <c r="BC43" s="180"/>
      <c r="BD43" s="163" t="str">
        <f t="shared" si="9"/>
        <v>正确</v>
      </c>
    </row>
    <row r="44" s="6" customFormat="1" ht="33" customHeight="1" spans="1:56">
      <c r="A44" s="59">
        <f t="shared" si="1"/>
        <v>40</v>
      </c>
      <c r="B44" s="245"/>
      <c r="C44" s="51"/>
      <c r="D44" s="237"/>
      <c r="E44" s="215"/>
      <c r="F44" s="125">
        <f t="shared" si="2"/>
        <v>30</v>
      </c>
      <c r="G44" s="192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64">
        <f t="shared" si="3"/>
        <v>0</v>
      </c>
      <c r="T44" s="170"/>
      <c r="U44" s="80"/>
      <c r="V44" s="167"/>
      <c r="W44" s="168"/>
      <c r="X44" s="168"/>
      <c r="Y44" s="168"/>
      <c r="Z44" s="168"/>
      <c r="AA44" s="168"/>
      <c r="AB44" s="93"/>
      <c r="AC44" s="174">
        <f t="shared" si="10"/>
        <v>0</v>
      </c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175">
        <f t="shared" si="5"/>
        <v>0</v>
      </c>
      <c r="AT44" s="174">
        <f t="shared" si="6"/>
        <v>0</v>
      </c>
      <c r="AU44" s="174">
        <f t="shared" si="7"/>
        <v>0</v>
      </c>
      <c r="AV44" s="99"/>
      <c r="AW44" s="106"/>
      <c r="AX44" s="106"/>
      <c r="AY44" s="106"/>
      <c r="AZ44" s="106"/>
      <c r="BA44" s="174">
        <f t="shared" si="8"/>
        <v>0</v>
      </c>
      <c r="BB44" s="178"/>
      <c r="BC44" s="180"/>
      <c r="BD44" s="163" t="str">
        <f t="shared" si="9"/>
        <v>正确</v>
      </c>
    </row>
    <row r="45" s="6" customFormat="1" ht="33" customHeight="1" spans="1:56">
      <c r="A45" s="59">
        <f t="shared" si="1"/>
        <v>41</v>
      </c>
      <c r="B45" s="245"/>
      <c r="C45" s="51"/>
      <c r="D45" s="237"/>
      <c r="E45" s="215"/>
      <c r="F45" s="125">
        <f t="shared" si="2"/>
        <v>30</v>
      </c>
      <c r="G45" s="192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64">
        <f t="shared" si="3"/>
        <v>0</v>
      </c>
      <c r="T45" s="170"/>
      <c r="U45" s="80"/>
      <c r="V45" s="167"/>
      <c r="W45" s="168"/>
      <c r="X45" s="168"/>
      <c r="Y45" s="168"/>
      <c r="Z45" s="168"/>
      <c r="AA45" s="168"/>
      <c r="AB45" s="93"/>
      <c r="AC45" s="174">
        <f t="shared" si="10"/>
        <v>0</v>
      </c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175">
        <f t="shared" si="5"/>
        <v>0</v>
      </c>
      <c r="AT45" s="174">
        <f t="shared" si="6"/>
        <v>0</v>
      </c>
      <c r="AU45" s="174">
        <f t="shared" si="7"/>
        <v>0</v>
      </c>
      <c r="AV45" s="99"/>
      <c r="AW45" s="106"/>
      <c r="AX45" s="106"/>
      <c r="AY45" s="106"/>
      <c r="AZ45" s="106"/>
      <c r="BA45" s="174">
        <f t="shared" si="8"/>
        <v>0</v>
      </c>
      <c r="BB45" s="178"/>
      <c r="BC45" s="180"/>
      <c r="BD45" s="163" t="str">
        <f t="shared" si="9"/>
        <v>正确</v>
      </c>
    </row>
    <row r="46" s="6" customFormat="1" ht="33" customHeight="1" spans="1:56">
      <c r="A46" s="59">
        <f t="shared" si="1"/>
        <v>42</v>
      </c>
      <c r="B46" s="245"/>
      <c r="C46" s="51"/>
      <c r="D46" s="237"/>
      <c r="E46" s="215"/>
      <c r="F46" s="125">
        <f t="shared" si="2"/>
        <v>30</v>
      </c>
      <c r="G46" s="192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64">
        <f t="shared" si="3"/>
        <v>0</v>
      </c>
      <c r="T46" s="170"/>
      <c r="U46" s="80"/>
      <c r="V46" s="167"/>
      <c r="W46" s="168"/>
      <c r="X46" s="168"/>
      <c r="Y46" s="168"/>
      <c r="Z46" s="168"/>
      <c r="AA46" s="168"/>
      <c r="AB46" s="93"/>
      <c r="AC46" s="174">
        <f t="shared" si="10"/>
        <v>0</v>
      </c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175">
        <f t="shared" si="5"/>
        <v>0</v>
      </c>
      <c r="AT46" s="174">
        <f t="shared" si="6"/>
        <v>0</v>
      </c>
      <c r="AU46" s="174">
        <f t="shared" si="7"/>
        <v>0</v>
      </c>
      <c r="AV46" s="99"/>
      <c r="AW46" s="106"/>
      <c r="AX46" s="106"/>
      <c r="AY46" s="106"/>
      <c r="AZ46" s="106"/>
      <c r="BA46" s="174">
        <f t="shared" si="8"/>
        <v>0</v>
      </c>
      <c r="BB46" s="178"/>
      <c r="BC46" s="180"/>
      <c r="BD46" s="163" t="str">
        <f t="shared" si="9"/>
        <v>正确</v>
      </c>
    </row>
    <row r="47" s="6" customFormat="1" ht="33" customHeight="1" spans="1:56">
      <c r="A47" s="59">
        <f t="shared" si="1"/>
        <v>43</v>
      </c>
      <c r="B47" s="245"/>
      <c r="C47" s="51"/>
      <c r="D47" s="237"/>
      <c r="E47" s="215"/>
      <c r="F47" s="125">
        <f t="shared" si="2"/>
        <v>30</v>
      </c>
      <c r="G47" s="192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64">
        <f t="shared" si="3"/>
        <v>0</v>
      </c>
      <c r="T47" s="170"/>
      <c r="U47" s="80"/>
      <c r="V47" s="167"/>
      <c r="W47" s="168"/>
      <c r="X47" s="168"/>
      <c r="Y47" s="168"/>
      <c r="Z47" s="168"/>
      <c r="AA47" s="168"/>
      <c r="AB47" s="93"/>
      <c r="AC47" s="174">
        <f t="shared" si="10"/>
        <v>0</v>
      </c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175">
        <f t="shared" si="5"/>
        <v>0</v>
      </c>
      <c r="AT47" s="174">
        <f t="shared" si="6"/>
        <v>0</v>
      </c>
      <c r="AU47" s="174">
        <f t="shared" si="7"/>
        <v>0</v>
      </c>
      <c r="AV47" s="99"/>
      <c r="AW47" s="106"/>
      <c r="AX47" s="106"/>
      <c r="AY47" s="106"/>
      <c r="AZ47" s="106"/>
      <c r="BA47" s="174">
        <f t="shared" si="8"/>
        <v>0</v>
      </c>
      <c r="BB47" s="178"/>
      <c r="BC47" s="180"/>
      <c r="BD47" s="163" t="str">
        <f t="shared" si="9"/>
        <v>正确</v>
      </c>
    </row>
    <row r="48" s="6" customFormat="1" ht="43" customHeight="1" spans="1:56">
      <c r="A48" s="59">
        <f t="shared" si="1"/>
        <v>44</v>
      </c>
      <c r="B48" s="251"/>
      <c r="C48" s="51"/>
      <c r="D48" s="237"/>
      <c r="E48" s="215"/>
      <c r="F48" s="125">
        <f t="shared" si="2"/>
        <v>30</v>
      </c>
      <c r="G48" s="192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64">
        <f t="shared" si="3"/>
        <v>0</v>
      </c>
      <c r="T48" s="170"/>
      <c r="U48" s="80"/>
      <c r="V48" s="167"/>
      <c r="W48" s="168"/>
      <c r="X48" s="168"/>
      <c r="Y48" s="168"/>
      <c r="Z48" s="168"/>
      <c r="AA48" s="168"/>
      <c r="AB48" s="93"/>
      <c r="AC48" s="174">
        <f t="shared" si="10"/>
        <v>0</v>
      </c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175">
        <f t="shared" si="5"/>
        <v>0</v>
      </c>
      <c r="AT48" s="174">
        <f t="shared" si="6"/>
        <v>0</v>
      </c>
      <c r="AU48" s="174">
        <f t="shared" si="7"/>
        <v>0</v>
      </c>
      <c r="AV48" s="99"/>
      <c r="AW48" s="106"/>
      <c r="AX48" s="106"/>
      <c r="AY48" s="106"/>
      <c r="AZ48" s="106"/>
      <c r="BA48" s="174">
        <f t="shared" si="8"/>
        <v>0</v>
      </c>
      <c r="BB48" s="178"/>
      <c r="BC48" s="180"/>
      <c r="BD48" s="163" t="str">
        <f t="shared" si="9"/>
        <v>正确</v>
      </c>
    </row>
    <row r="49" s="6" customFormat="1" ht="33" customHeight="1" spans="1:56">
      <c r="A49" s="59">
        <f t="shared" si="1"/>
        <v>45</v>
      </c>
      <c r="B49" s="251"/>
      <c r="C49" s="51"/>
      <c r="D49" s="237"/>
      <c r="E49" s="215"/>
      <c r="F49" s="125">
        <f t="shared" si="2"/>
        <v>30</v>
      </c>
      <c r="G49" s="192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64">
        <f t="shared" si="3"/>
        <v>0</v>
      </c>
      <c r="T49" s="170"/>
      <c r="U49" s="80"/>
      <c r="V49" s="167"/>
      <c r="W49" s="168"/>
      <c r="X49" s="168"/>
      <c r="Y49" s="168"/>
      <c r="Z49" s="168"/>
      <c r="AA49" s="168"/>
      <c r="AB49" s="93"/>
      <c r="AC49" s="174">
        <f t="shared" si="10"/>
        <v>0</v>
      </c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175">
        <f t="shared" si="5"/>
        <v>0</v>
      </c>
      <c r="AT49" s="174">
        <f t="shared" si="6"/>
        <v>0</v>
      </c>
      <c r="AU49" s="174">
        <f t="shared" si="7"/>
        <v>0</v>
      </c>
      <c r="AV49" s="99"/>
      <c r="AW49" s="106"/>
      <c r="AX49" s="106"/>
      <c r="AY49" s="106"/>
      <c r="AZ49" s="106"/>
      <c r="BA49" s="174">
        <f t="shared" si="8"/>
        <v>0</v>
      </c>
      <c r="BB49" s="178"/>
      <c r="BC49" s="180"/>
      <c r="BD49" s="163" t="str">
        <f t="shared" si="9"/>
        <v>正确</v>
      </c>
    </row>
    <row r="50" s="6" customFormat="1" ht="33" customHeight="1" spans="1:56">
      <c r="A50" s="59">
        <f t="shared" si="1"/>
        <v>46</v>
      </c>
      <c r="B50" s="251"/>
      <c r="C50" s="51"/>
      <c r="D50" s="249"/>
      <c r="E50" s="215"/>
      <c r="F50" s="125">
        <f t="shared" si="2"/>
        <v>30</v>
      </c>
      <c r="G50" s="192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64">
        <f t="shared" si="3"/>
        <v>0</v>
      </c>
      <c r="T50" s="170"/>
      <c r="U50" s="80"/>
      <c r="V50" s="167"/>
      <c r="W50" s="168"/>
      <c r="X50" s="168"/>
      <c r="Y50" s="168"/>
      <c r="Z50" s="168"/>
      <c r="AA50" s="168"/>
      <c r="AB50" s="93"/>
      <c r="AC50" s="174">
        <f t="shared" si="10"/>
        <v>0</v>
      </c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175">
        <f t="shared" si="5"/>
        <v>0</v>
      </c>
      <c r="AT50" s="174">
        <f t="shared" si="6"/>
        <v>0</v>
      </c>
      <c r="AU50" s="174">
        <f t="shared" si="7"/>
        <v>0</v>
      </c>
      <c r="AV50" s="99"/>
      <c r="AW50" s="106"/>
      <c r="AX50" s="106"/>
      <c r="AY50" s="106"/>
      <c r="AZ50" s="106"/>
      <c r="BA50" s="174">
        <f t="shared" si="8"/>
        <v>0</v>
      </c>
      <c r="BB50" s="178"/>
      <c r="BC50" s="180"/>
      <c r="BD50" s="163" t="str">
        <f t="shared" si="9"/>
        <v>正确</v>
      </c>
    </row>
    <row r="51" s="6" customFormat="1" ht="44" customHeight="1" spans="1:56">
      <c r="A51" s="59">
        <f t="shared" si="1"/>
        <v>47</v>
      </c>
      <c r="B51" s="252"/>
      <c r="C51" s="51"/>
      <c r="D51" s="249"/>
      <c r="E51" s="215"/>
      <c r="F51" s="125">
        <f t="shared" si="2"/>
        <v>30</v>
      </c>
      <c r="G51" s="192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64">
        <f t="shared" si="3"/>
        <v>0</v>
      </c>
      <c r="T51" s="170"/>
      <c r="U51" s="80"/>
      <c r="V51" s="167"/>
      <c r="W51" s="168"/>
      <c r="X51" s="168"/>
      <c r="Y51" s="168"/>
      <c r="Z51" s="168"/>
      <c r="AA51" s="168"/>
      <c r="AB51" s="93"/>
      <c r="AC51" s="174">
        <f t="shared" si="10"/>
        <v>0</v>
      </c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175">
        <f t="shared" si="5"/>
        <v>0</v>
      </c>
      <c r="AT51" s="174">
        <f t="shared" si="6"/>
        <v>0</v>
      </c>
      <c r="AU51" s="174">
        <f t="shared" si="7"/>
        <v>0</v>
      </c>
      <c r="AV51" s="99"/>
      <c r="AW51" s="106"/>
      <c r="AX51" s="106"/>
      <c r="AY51" s="106"/>
      <c r="AZ51" s="106"/>
      <c r="BA51" s="174">
        <f t="shared" si="8"/>
        <v>0</v>
      </c>
      <c r="BB51" s="178"/>
      <c r="BC51" s="180"/>
      <c r="BD51" s="163" t="str">
        <f t="shared" si="9"/>
        <v>正确</v>
      </c>
    </row>
    <row r="52" s="6" customFormat="1" ht="42" customHeight="1" spans="1:56">
      <c r="A52" s="59">
        <f t="shared" si="1"/>
        <v>48</v>
      </c>
      <c r="B52" s="252"/>
      <c r="C52" s="51"/>
      <c r="D52" s="147"/>
      <c r="E52" s="215"/>
      <c r="F52" s="125">
        <f t="shared" si="2"/>
        <v>30</v>
      </c>
      <c r="G52" s="192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64">
        <f t="shared" si="3"/>
        <v>0</v>
      </c>
      <c r="T52" s="170"/>
      <c r="U52" s="80"/>
      <c r="V52" s="167"/>
      <c r="W52" s="168"/>
      <c r="X52" s="168"/>
      <c r="Y52" s="168"/>
      <c r="Z52" s="168"/>
      <c r="AA52" s="168"/>
      <c r="AB52" s="93"/>
      <c r="AC52" s="174">
        <f t="shared" si="10"/>
        <v>0</v>
      </c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175">
        <f t="shared" si="5"/>
        <v>0</v>
      </c>
      <c r="AT52" s="174">
        <f t="shared" si="6"/>
        <v>0</v>
      </c>
      <c r="AU52" s="174">
        <f t="shared" si="7"/>
        <v>0</v>
      </c>
      <c r="AV52" s="99"/>
      <c r="AW52" s="106"/>
      <c r="AX52" s="106"/>
      <c r="AY52" s="106"/>
      <c r="AZ52" s="106"/>
      <c r="BA52" s="174">
        <f t="shared" si="8"/>
        <v>0</v>
      </c>
      <c r="BB52" s="178"/>
      <c r="BC52" s="180"/>
      <c r="BD52" s="163" t="str">
        <f t="shared" si="9"/>
        <v>正确</v>
      </c>
    </row>
    <row r="53" s="6" customFormat="1" ht="33" customHeight="1" spans="1:56">
      <c r="A53" s="59">
        <f t="shared" si="1"/>
        <v>49</v>
      </c>
      <c r="B53" s="252"/>
      <c r="C53" s="51"/>
      <c r="D53" s="147"/>
      <c r="E53" s="215"/>
      <c r="F53" s="125">
        <f t="shared" si="2"/>
        <v>30</v>
      </c>
      <c r="G53" s="57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64">
        <f t="shared" si="3"/>
        <v>0</v>
      </c>
      <c r="T53" s="170"/>
      <c r="U53" s="80"/>
      <c r="V53" s="167"/>
      <c r="W53" s="168"/>
      <c r="X53" s="168"/>
      <c r="Y53" s="168"/>
      <c r="Z53" s="168"/>
      <c r="AA53" s="168"/>
      <c r="AB53" s="93"/>
      <c r="AC53" s="174">
        <f t="shared" si="10"/>
        <v>0</v>
      </c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175">
        <f t="shared" si="5"/>
        <v>0</v>
      </c>
      <c r="AT53" s="174">
        <f t="shared" si="6"/>
        <v>0</v>
      </c>
      <c r="AU53" s="174">
        <f t="shared" si="7"/>
        <v>0</v>
      </c>
      <c r="AV53" s="99"/>
      <c r="AW53" s="106"/>
      <c r="AX53" s="106"/>
      <c r="AY53" s="106"/>
      <c r="AZ53" s="106"/>
      <c r="BA53" s="174">
        <f t="shared" si="8"/>
        <v>0</v>
      </c>
      <c r="BB53" s="178"/>
      <c r="BC53" s="180"/>
      <c r="BD53" s="163" t="str">
        <f t="shared" si="9"/>
        <v>正确</v>
      </c>
    </row>
    <row r="54" s="6" customFormat="1" ht="33" customHeight="1" spans="1:56">
      <c r="A54" s="59">
        <f t="shared" si="1"/>
        <v>50</v>
      </c>
      <c r="B54" s="253"/>
      <c r="C54" s="47"/>
      <c r="D54" s="154"/>
      <c r="E54" s="60"/>
      <c r="F54" s="125">
        <f t="shared" si="2"/>
        <v>30</v>
      </c>
      <c r="G54" s="57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64">
        <f t="shared" si="3"/>
        <v>0</v>
      </c>
      <c r="T54" s="170"/>
      <c r="U54" s="80"/>
      <c r="V54" s="167"/>
      <c r="W54" s="168"/>
      <c r="X54" s="168"/>
      <c r="Y54" s="168"/>
      <c r="Z54" s="168"/>
      <c r="AA54" s="168"/>
      <c r="AB54" s="93"/>
      <c r="AC54" s="174">
        <f t="shared" si="10"/>
        <v>0</v>
      </c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175">
        <f t="shared" si="5"/>
        <v>0</v>
      </c>
      <c r="AT54" s="174">
        <f t="shared" si="6"/>
        <v>0</v>
      </c>
      <c r="AU54" s="174">
        <f t="shared" si="7"/>
        <v>0</v>
      </c>
      <c r="AV54" s="99"/>
      <c r="AW54" s="106"/>
      <c r="AX54" s="106"/>
      <c r="AY54" s="106"/>
      <c r="AZ54" s="106"/>
      <c r="BA54" s="174">
        <f t="shared" si="8"/>
        <v>0</v>
      </c>
      <c r="BB54" s="178"/>
      <c r="BC54" s="180"/>
      <c r="BD54" s="163" t="str">
        <f t="shared" si="9"/>
        <v>正确</v>
      </c>
    </row>
    <row r="55" s="6" customFormat="1" ht="33" customHeight="1" spans="1:56">
      <c r="A55" s="59">
        <f t="shared" si="1"/>
        <v>51</v>
      </c>
      <c r="B55" s="198"/>
      <c r="C55" s="47"/>
      <c r="D55" s="154"/>
      <c r="E55" s="60"/>
      <c r="F55" s="125">
        <f t="shared" si="2"/>
        <v>30</v>
      </c>
      <c r="G55" s="57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64">
        <f t="shared" si="3"/>
        <v>0</v>
      </c>
      <c r="T55" s="170"/>
      <c r="U55" s="80"/>
      <c r="V55" s="167"/>
      <c r="W55" s="168"/>
      <c r="X55" s="168"/>
      <c r="Y55" s="168"/>
      <c r="Z55" s="168"/>
      <c r="AA55" s="168"/>
      <c r="AB55" s="93"/>
      <c r="AC55" s="174">
        <f t="shared" si="10"/>
        <v>0</v>
      </c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175">
        <f t="shared" si="5"/>
        <v>0</v>
      </c>
      <c r="AT55" s="174">
        <f t="shared" si="6"/>
        <v>0</v>
      </c>
      <c r="AU55" s="174">
        <f t="shared" si="7"/>
        <v>0</v>
      </c>
      <c r="AV55" s="99"/>
      <c r="AW55" s="106"/>
      <c r="AX55" s="106"/>
      <c r="AY55" s="106"/>
      <c r="AZ55" s="106"/>
      <c r="BA55" s="174">
        <f t="shared" si="8"/>
        <v>0</v>
      </c>
      <c r="BB55" s="178"/>
      <c r="BC55" s="180"/>
      <c r="BD55" s="163" t="str">
        <f t="shared" si="9"/>
        <v>正确</v>
      </c>
    </row>
    <row r="56" s="6" customFormat="1" ht="33" customHeight="1" spans="1:56">
      <c r="A56" s="59">
        <f t="shared" si="1"/>
        <v>52</v>
      </c>
      <c r="B56" s="198"/>
      <c r="C56" s="47"/>
      <c r="D56" s="154"/>
      <c r="E56" s="60"/>
      <c r="F56" s="125">
        <f t="shared" si="2"/>
        <v>30</v>
      </c>
      <c r="G56" s="57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64">
        <f t="shared" si="3"/>
        <v>0</v>
      </c>
      <c r="T56" s="170"/>
      <c r="U56" s="80"/>
      <c r="V56" s="167"/>
      <c r="W56" s="168"/>
      <c r="X56" s="168"/>
      <c r="Y56" s="168"/>
      <c r="Z56" s="168"/>
      <c r="AA56" s="168"/>
      <c r="AB56" s="93"/>
      <c r="AC56" s="174">
        <f t="shared" si="10"/>
        <v>0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175">
        <f t="shared" si="5"/>
        <v>0</v>
      </c>
      <c r="AT56" s="174">
        <f t="shared" si="6"/>
        <v>0</v>
      </c>
      <c r="AU56" s="174">
        <f t="shared" si="7"/>
        <v>0</v>
      </c>
      <c r="AV56" s="99"/>
      <c r="AW56" s="106"/>
      <c r="AX56" s="106"/>
      <c r="AY56" s="106"/>
      <c r="AZ56" s="106"/>
      <c r="BA56" s="174">
        <f t="shared" si="8"/>
        <v>0</v>
      </c>
      <c r="BB56" s="178"/>
      <c r="BC56" s="180"/>
      <c r="BD56" s="163" t="str">
        <f t="shared" si="9"/>
        <v>正确</v>
      </c>
    </row>
    <row r="57" s="6" customFormat="1" ht="33" customHeight="1" spans="1:56">
      <c r="A57" s="59">
        <f t="shared" si="1"/>
        <v>53</v>
      </c>
      <c r="B57" s="198"/>
      <c r="C57" s="47"/>
      <c r="D57" s="154"/>
      <c r="E57" s="60"/>
      <c r="F57" s="125">
        <f t="shared" si="2"/>
        <v>30</v>
      </c>
      <c r="G57" s="57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64">
        <f t="shared" si="3"/>
        <v>0</v>
      </c>
      <c r="T57" s="170"/>
      <c r="U57" s="80"/>
      <c r="V57" s="167"/>
      <c r="W57" s="168"/>
      <c r="X57" s="168"/>
      <c r="Y57" s="168"/>
      <c r="Z57" s="168"/>
      <c r="AA57" s="168"/>
      <c r="AB57" s="93"/>
      <c r="AC57" s="174">
        <f t="shared" si="10"/>
        <v>0</v>
      </c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175">
        <f t="shared" si="5"/>
        <v>0</v>
      </c>
      <c r="AT57" s="174">
        <f t="shared" si="6"/>
        <v>0</v>
      </c>
      <c r="AU57" s="174">
        <f t="shared" si="7"/>
        <v>0</v>
      </c>
      <c r="AV57" s="99"/>
      <c r="AW57" s="106"/>
      <c r="AX57" s="106"/>
      <c r="AY57" s="106"/>
      <c r="AZ57" s="106"/>
      <c r="BA57" s="174">
        <f t="shared" si="8"/>
        <v>0</v>
      </c>
      <c r="BB57" s="178"/>
      <c r="BC57" s="180"/>
      <c r="BD57" s="163" t="str">
        <f t="shared" si="9"/>
        <v>正确</v>
      </c>
    </row>
    <row r="58" s="6" customFormat="1" ht="33" customHeight="1" spans="1:56">
      <c r="A58" s="59">
        <f t="shared" si="1"/>
        <v>54</v>
      </c>
      <c r="B58" s="198"/>
      <c r="C58" s="47"/>
      <c r="D58" s="154"/>
      <c r="E58" s="60"/>
      <c r="F58" s="125">
        <f t="shared" si="2"/>
        <v>30</v>
      </c>
      <c r="G58" s="57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64">
        <f t="shared" si="3"/>
        <v>0</v>
      </c>
      <c r="T58" s="170"/>
      <c r="U58" s="80"/>
      <c r="V58" s="167"/>
      <c r="W58" s="168"/>
      <c r="X58" s="168"/>
      <c r="Y58" s="168"/>
      <c r="Z58" s="168"/>
      <c r="AA58" s="168"/>
      <c r="AB58" s="93"/>
      <c r="AC58" s="174">
        <f t="shared" si="10"/>
        <v>0</v>
      </c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175">
        <f t="shared" si="5"/>
        <v>0</v>
      </c>
      <c r="AT58" s="174">
        <f t="shared" si="6"/>
        <v>0</v>
      </c>
      <c r="AU58" s="174">
        <f t="shared" si="7"/>
        <v>0</v>
      </c>
      <c r="AV58" s="99"/>
      <c r="AW58" s="106"/>
      <c r="AX58" s="106"/>
      <c r="AY58" s="106"/>
      <c r="AZ58" s="106"/>
      <c r="BA58" s="174">
        <f t="shared" si="8"/>
        <v>0</v>
      </c>
      <c r="BB58" s="178"/>
      <c r="BC58" s="180"/>
      <c r="BD58" s="163" t="str">
        <f t="shared" si="9"/>
        <v>正确</v>
      </c>
    </row>
    <row r="59" s="6" customFormat="1" ht="33" customHeight="1" spans="1:56">
      <c r="A59" s="59">
        <f t="shared" si="1"/>
        <v>55</v>
      </c>
      <c r="B59" s="198"/>
      <c r="C59" s="47"/>
      <c r="D59" s="154"/>
      <c r="E59" s="60"/>
      <c r="F59" s="125">
        <f t="shared" si="2"/>
        <v>30</v>
      </c>
      <c r="G59" s="57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64">
        <f t="shared" si="3"/>
        <v>0</v>
      </c>
      <c r="T59" s="170"/>
      <c r="U59" s="80"/>
      <c r="V59" s="167"/>
      <c r="W59" s="168"/>
      <c r="X59" s="168"/>
      <c r="Y59" s="168"/>
      <c r="Z59" s="168"/>
      <c r="AA59" s="168"/>
      <c r="AB59" s="93"/>
      <c r="AC59" s="174">
        <f t="shared" si="10"/>
        <v>0</v>
      </c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175">
        <f t="shared" si="5"/>
        <v>0</v>
      </c>
      <c r="AT59" s="174">
        <f t="shared" si="6"/>
        <v>0</v>
      </c>
      <c r="AU59" s="174">
        <f t="shared" si="7"/>
        <v>0</v>
      </c>
      <c r="AV59" s="99"/>
      <c r="AW59" s="106"/>
      <c r="AX59" s="106"/>
      <c r="AY59" s="106"/>
      <c r="AZ59" s="106"/>
      <c r="BA59" s="174">
        <f t="shared" si="8"/>
        <v>0</v>
      </c>
      <c r="BB59" s="178"/>
      <c r="BC59" s="180"/>
      <c r="BD59" s="163" t="str">
        <f t="shared" si="9"/>
        <v>正确</v>
      </c>
    </row>
    <row r="60" s="6" customFormat="1" ht="33" customHeight="1" spans="1:56">
      <c r="A60" s="59">
        <f t="shared" si="1"/>
        <v>56</v>
      </c>
      <c r="B60" s="198"/>
      <c r="C60" s="47"/>
      <c r="D60" s="154"/>
      <c r="E60" s="60"/>
      <c r="F60" s="125">
        <f t="shared" si="2"/>
        <v>30</v>
      </c>
      <c r="G60" s="57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64">
        <f t="shared" si="3"/>
        <v>0</v>
      </c>
      <c r="T60" s="170"/>
      <c r="U60" s="80"/>
      <c r="V60" s="167"/>
      <c r="W60" s="168"/>
      <c r="X60" s="168"/>
      <c r="Y60" s="168"/>
      <c r="Z60" s="168"/>
      <c r="AA60" s="168"/>
      <c r="AB60" s="93"/>
      <c r="AC60" s="174">
        <f t="shared" si="10"/>
        <v>0</v>
      </c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175">
        <f t="shared" si="5"/>
        <v>0</v>
      </c>
      <c r="AT60" s="174">
        <f t="shared" si="6"/>
        <v>0</v>
      </c>
      <c r="AU60" s="174">
        <f t="shared" si="7"/>
        <v>0</v>
      </c>
      <c r="AV60" s="99"/>
      <c r="AW60" s="106"/>
      <c r="AX60" s="106"/>
      <c r="AY60" s="106"/>
      <c r="AZ60" s="106"/>
      <c r="BA60" s="174">
        <f t="shared" si="8"/>
        <v>0</v>
      </c>
      <c r="BB60" s="178"/>
      <c r="BC60" s="180"/>
      <c r="BD60" s="163" t="str">
        <f t="shared" si="9"/>
        <v>正确</v>
      </c>
    </row>
    <row r="61" s="6" customFormat="1" ht="33" customHeight="1" spans="1:56">
      <c r="A61" s="59">
        <f t="shared" si="1"/>
        <v>57</v>
      </c>
      <c r="B61" s="198"/>
      <c r="C61" s="47"/>
      <c r="D61" s="154"/>
      <c r="E61" s="60"/>
      <c r="F61" s="125">
        <f t="shared" si="2"/>
        <v>30</v>
      </c>
      <c r="G61" s="57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64">
        <f t="shared" si="3"/>
        <v>0</v>
      </c>
      <c r="T61" s="170"/>
      <c r="U61" s="80"/>
      <c r="V61" s="167"/>
      <c r="W61" s="168"/>
      <c r="X61" s="168"/>
      <c r="Y61" s="168"/>
      <c r="Z61" s="168"/>
      <c r="AA61" s="168"/>
      <c r="AB61" s="93"/>
      <c r="AC61" s="174">
        <f t="shared" si="10"/>
        <v>0</v>
      </c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175">
        <f t="shared" si="5"/>
        <v>0</v>
      </c>
      <c r="AT61" s="174">
        <f t="shared" si="6"/>
        <v>0</v>
      </c>
      <c r="AU61" s="174">
        <f t="shared" si="7"/>
        <v>0</v>
      </c>
      <c r="AV61" s="99"/>
      <c r="AW61" s="106"/>
      <c r="AX61" s="106"/>
      <c r="AY61" s="106"/>
      <c r="AZ61" s="106"/>
      <c r="BA61" s="174">
        <f t="shared" si="8"/>
        <v>0</v>
      </c>
      <c r="BB61" s="178"/>
      <c r="BC61" s="180"/>
      <c r="BD61" s="163" t="str">
        <f t="shared" si="9"/>
        <v>正确</v>
      </c>
    </row>
    <row r="62" s="6" customFormat="1" ht="33" customHeight="1" spans="1:56">
      <c r="A62" s="59">
        <f t="shared" si="1"/>
        <v>58</v>
      </c>
      <c r="B62" s="198"/>
      <c r="C62" s="47"/>
      <c r="D62" s="154"/>
      <c r="E62" s="60"/>
      <c r="F62" s="125">
        <f t="shared" si="2"/>
        <v>30</v>
      </c>
      <c r="G62" s="57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64">
        <f t="shared" si="3"/>
        <v>0</v>
      </c>
      <c r="T62" s="170"/>
      <c r="U62" s="80"/>
      <c r="V62" s="167"/>
      <c r="W62" s="168"/>
      <c r="X62" s="168"/>
      <c r="Y62" s="168"/>
      <c r="Z62" s="168"/>
      <c r="AA62" s="168"/>
      <c r="AB62" s="93"/>
      <c r="AC62" s="174">
        <f t="shared" si="10"/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175">
        <f t="shared" si="5"/>
        <v>0</v>
      </c>
      <c r="AT62" s="174">
        <f t="shared" si="6"/>
        <v>0</v>
      </c>
      <c r="AU62" s="174">
        <f t="shared" si="7"/>
        <v>0</v>
      </c>
      <c r="AV62" s="99"/>
      <c r="AW62" s="106"/>
      <c r="AX62" s="106"/>
      <c r="AY62" s="106"/>
      <c r="AZ62" s="106"/>
      <c r="BA62" s="174">
        <f t="shared" si="8"/>
        <v>0</v>
      </c>
      <c r="BB62" s="178"/>
      <c r="BC62" s="180"/>
      <c r="BD62" s="163" t="str">
        <f t="shared" si="9"/>
        <v>正确</v>
      </c>
    </row>
    <row r="63" s="6" customFormat="1" ht="33" customHeight="1" spans="1:56">
      <c r="A63" s="59">
        <f t="shared" si="1"/>
        <v>59</v>
      </c>
      <c r="B63" s="198"/>
      <c r="C63" s="47"/>
      <c r="D63" s="154"/>
      <c r="E63" s="60"/>
      <c r="F63" s="125">
        <f t="shared" si="2"/>
        <v>30</v>
      </c>
      <c r="G63" s="57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64">
        <f t="shared" si="3"/>
        <v>0</v>
      </c>
      <c r="T63" s="170"/>
      <c r="U63" s="80"/>
      <c r="V63" s="167"/>
      <c r="W63" s="168"/>
      <c r="X63" s="168"/>
      <c r="Y63" s="168"/>
      <c r="Z63" s="168"/>
      <c r="AA63" s="168"/>
      <c r="AB63" s="93"/>
      <c r="AC63" s="174">
        <f t="shared" si="10"/>
        <v>0</v>
      </c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175">
        <f t="shared" si="5"/>
        <v>0</v>
      </c>
      <c r="AT63" s="174">
        <f t="shared" si="6"/>
        <v>0</v>
      </c>
      <c r="AU63" s="174">
        <f t="shared" si="7"/>
        <v>0</v>
      </c>
      <c r="AV63" s="99"/>
      <c r="AW63" s="106"/>
      <c r="AX63" s="106"/>
      <c r="AY63" s="106"/>
      <c r="AZ63" s="106"/>
      <c r="BA63" s="174">
        <f t="shared" si="8"/>
        <v>0</v>
      </c>
      <c r="BB63" s="178"/>
      <c r="BC63" s="180"/>
      <c r="BD63" s="163" t="str">
        <f t="shared" si="9"/>
        <v>正确</v>
      </c>
    </row>
    <row r="64" s="6" customFormat="1" ht="33" customHeight="1" spans="1:56">
      <c r="A64" s="59">
        <f t="shared" si="1"/>
        <v>60</v>
      </c>
      <c r="B64" s="198"/>
      <c r="C64" s="47"/>
      <c r="D64" s="154"/>
      <c r="E64" s="60"/>
      <c r="F64" s="125">
        <f t="shared" si="2"/>
        <v>30</v>
      </c>
      <c r="G64" s="57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64">
        <f t="shared" si="3"/>
        <v>0</v>
      </c>
      <c r="T64" s="170"/>
      <c r="U64" s="80"/>
      <c r="V64" s="167"/>
      <c r="W64" s="168"/>
      <c r="X64" s="168"/>
      <c r="Y64" s="168"/>
      <c r="Z64" s="168"/>
      <c r="AA64" s="168"/>
      <c r="AB64" s="93"/>
      <c r="AC64" s="174">
        <f t="shared" si="10"/>
        <v>0</v>
      </c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175">
        <f t="shared" si="5"/>
        <v>0</v>
      </c>
      <c r="AT64" s="174">
        <f t="shared" si="6"/>
        <v>0</v>
      </c>
      <c r="AU64" s="174">
        <f t="shared" si="7"/>
        <v>0</v>
      </c>
      <c r="AV64" s="99"/>
      <c r="AW64" s="106"/>
      <c r="AX64" s="106"/>
      <c r="AY64" s="106"/>
      <c r="AZ64" s="106"/>
      <c r="BA64" s="174">
        <f t="shared" si="8"/>
        <v>0</v>
      </c>
      <c r="BB64" s="178"/>
      <c r="BC64" s="180"/>
      <c r="BD64" s="163" t="str">
        <f t="shared" si="9"/>
        <v>正确</v>
      </c>
    </row>
    <row r="65" s="6" customFormat="1" ht="33" customHeight="1" spans="1:56">
      <c r="A65" s="59">
        <f t="shared" si="1"/>
        <v>61</v>
      </c>
      <c r="B65" s="198"/>
      <c r="C65" s="47"/>
      <c r="D65" s="154"/>
      <c r="E65" s="60"/>
      <c r="F65" s="125">
        <f t="shared" si="2"/>
        <v>30</v>
      </c>
      <c r="G65" s="57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64">
        <f t="shared" si="3"/>
        <v>0</v>
      </c>
      <c r="T65" s="170"/>
      <c r="U65" s="80"/>
      <c r="V65" s="167"/>
      <c r="W65" s="168"/>
      <c r="X65" s="168"/>
      <c r="Y65" s="168"/>
      <c r="Z65" s="168"/>
      <c r="AA65" s="168"/>
      <c r="AB65" s="93"/>
      <c r="AC65" s="174">
        <f t="shared" si="10"/>
        <v>0</v>
      </c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175">
        <f t="shared" si="5"/>
        <v>0</v>
      </c>
      <c r="AT65" s="174">
        <f t="shared" si="6"/>
        <v>0</v>
      </c>
      <c r="AU65" s="174">
        <f t="shared" si="7"/>
        <v>0</v>
      </c>
      <c r="AV65" s="99"/>
      <c r="AW65" s="106"/>
      <c r="AX65" s="106"/>
      <c r="AY65" s="106"/>
      <c r="AZ65" s="106"/>
      <c r="BA65" s="174">
        <f t="shared" si="8"/>
        <v>0</v>
      </c>
      <c r="BB65" s="178"/>
      <c r="BC65" s="180"/>
      <c r="BD65" s="163" t="str">
        <f t="shared" si="9"/>
        <v>正确</v>
      </c>
    </row>
    <row r="66" s="6" customFormat="1" ht="33" customHeight="1" spans="1:56">
      <c r="A66" s="59">
        <f t="shared" si="1"/>
        <v>62</v>
      </c>
      <c r="B66" s="198"/>
      <c r="C66" s="47"/>
      <c r="D66" s="154"/>
      <c r="E66" s="60"/>
      <c r="F66" s="125">
        <f t="shared" si="2"/>
        <v>30</v>
      </c>
      <c r="G66" s="57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64">
        <f t="shared" si="3"/>
        <v>0</v>
      </c>
      <c r="T66" s="170"/>
      <c r="U66" s="80"/>
      <c r="V66" s="167"/>
      <c r="W66" s="168"/>
      <c r="X66" s="168"/>
      <c r="Y66" s="168"/>
      <c r="Z66" s="168"/>
      <c r="AA66" s="168"/>
      <c r="AB66" s="93"/>
      <c r="AC66" s="174">
        <f t="shared" si="10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175">
        <f t="shared" si="5"/>
        <v>0</v>
      </c>
      <c r="AT66" s="174">
        <f t="shared" si="6"/>
        <v>0</v>
      </c>
      <c r="AU66" s="174">
        <f t="shared" si="7"/>
        <v>0</v>
      </c>
      <c r="AV66" s="99"/>
      <c r="AW66" s="106"/>
      <c r="AX66" s="106"/>
      <c r="AY66" s="106"/>
      <c r="AZ66" s="106"/>
      <c r="BA66" s="174">
        <f t="shared" si="8"/>
        <v>0</v>
      </c>
      <c r="BB66" s="178"/>
      <c r="BC66" s="180"/>
      <c r="BD66" s="163" t="str">
        <f t="shared" si="9"/>
        <v>正确</v>
      </c>
    </row>
    <row r="67" s="6" customFormat="1" ht="33" customHeight="1" spans="1:56">
      <c r="A67" s="59">
        <f t="shared" si="1"/>
        <v>63</v>
      </c>
      <c r="B67" s="198"/>
      <c r="C67" s="47"/>
      <c r="D67" s="154"/>
      <c r="E67" s="60"/>
      <c r="F67" s="125">
        <f t="shared" si="2"/>
        <v>30</v>
      </c>
      <c r="G67" s="57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64">
        <f t="shared" si="3"/>
        <v>0</v>
      </c>
      <c r="T67" s="170"/>
      <c r="U67" s="80"/>
      <c r="V67" s="167"/>
      <c r="W67" s="168"/>
      <c r="X67" s="168"/>
      <c r="Y67" s="168"/>
      <c r="Z67" s="168"/>
      <c r="AA67" s="168"/>
      <c r="AB67" s="93"/>
      <c r="AC67" s="174">
        <f t="shared" si="10"/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175">
        <f t="shared" si="5"/>
        <v>0</v>
      </c>
      <c r="AT67" s="174">
        <f t="shared" si="6"/>
        <v>0</v>
      </c>
      <c r="AU67" s="174">
        <f t="shared" si="7"/>
        <v>0</v>
      </c>
      <c r="AV67" s="99"/>
      <c r="AW67" s="106"/>
      <c r="AX67" s="106"/>
      <c r="AY67" s="106"/>
      <c r="AZ67" s="106"/>
      <c r="BA67" s="174">
        <f t="shared" si="8"/>
        <v>0</v>
      </c>
      <c r="BB67" s="178"/>
      <c r="BC67" s="180"/>
      <c r="BD67" s="163" t="str">
        <f t="shared" si="9"/>
        <v>正确</v>
      </c>
    </row>
    <row r="68" s="6" customFormat="1" ht="33" customHeight="1" spans="1:56">
      <c r="A68" s="59">
        <f t="shared" si="1"/>
        <v>64</v>
      </c>
      <c r="B68" s="198"/>
      <c r="C68" s="47"/>
      <c r="D68" s="154"/>
      <c r="E68" s="60"/>
      <c r="F68" s="125">
        <f t="shared" si="2"/>
        <v>30</v>
      </c>
      <c r="G68" s="57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64">
        <f t="shared" si="3"/>
        <v>0</v>
      </c>
      <c r="T68" s="170"/>
      <c r="U68" s="80"/>
      <c r="V68" s="167"/>
      <c r="W68" s="168"/>
      <c r="X68" s="168"/>
      <c r="Y68" s="168"/>
      <c r="Z68" s="168"/>
      <c r="AA68" s="168"/>
      <c r="AB68" s="93"/>
      <c r="AC68" s="174">
        <f t="shared" si="10"/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175">
        <f t="shared" si="5"/>
        <v>0</v>
      </c>
      <c r="AT68" s="174">
        <f t="shared" si="6"/>
        <v>0</v>
      </c>
      <c r="AU68" s="174">
        <f t="shared" si="7"/>
        <v>0</v>
      </c>
      <c r="AV68" s="99"/>
      <c r="AW68" s="106"/>
      <c r="AX68" s="106"/>
      <c r="AY68" s="106"/>
      <c r="AZ68" s="106"/>
      <c r="BA68" s="174">
        <f t="shared" si="8"/>
        <v>0</v>
      </c>
      <c r="BB68" s="178"/>
      <c r="BC68" s="180"/>
      <c r="BD68" s="163" t="str">
        <f t="shared" si="9"/>
        <v>正确</v>
      </c>
    </row>
    <row r="69" s="6" customFormat="1" ht="33" customHeight="1" spans="1:56">
      <c r="A69" s="59">
        <f t="shared" ref="A69:A132" si="11">ROW()-4</f>
        <v>65</v>
      </c>
      <c r="B69" s="198"/>
      <c r="C69" s="47"/>
      <c r="D69" s="154"/>
      <c r="E69" s="60"/>
      <c r="F69" s="125">
        <f t="shared" ref="F69:F132" si="12">IF($C$2-D69+1&lt;$E$2,$C$2-D69+1,$E$2)</f>
        <v>30</v>
      </c>
      <c r="G69" s="57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64">
        <f t="shared" ref="S69:S132" si="13">P69+Q69-R69</f>
        <v>0</v>
      </c>
      <c r="T69" s="170"/>
      <c r="U69" s="80"/>
      <c r="V69" s="167"/>
      <c r="W69" s="168"/>
      <c r="X69" s="168"/>
      <c r="Y69" s="168"/>
      <c r="Z69" s="168"/>
      <c r="AA69" s="168"/>
      <c r="AB69" s="93"/>
      <c r="AC69" s="174">
        <f t="shared" si="10"/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175">
        <f t="shared" ref="AS69:AS132" si="14">IFERROR(U69/$E$2*2*H69+I69*2,0)</f>
        <v>0</v>
      </c>
      <c r="AT69" s="174">
        <f t="shared" ref="AT69:AT132" si="15">IFERROR(U69/$E$2*(J69+K69*0.2+L69+M69*0.5),0)</f>
        <v>0</v>
      </c>
      <c r="AU69" s="174">
        <f t="shared" ref="AU69:AU132" si="16">ROUND(SUM(V69:AP69)-SUM(AQ69:AT69),2)</f>
        <v>0</v>
      </c>
      <c r="AV69" s="99"/>
      <c r="AW69" s="106"/>
      <c r="AX69" s="106"/>
      <c r="AY69" s="106"/>
      <c r="AZ69" s="106"/>
      <c r="BA69" s="174">
        <f t="shared" ref="BA69:BA132" si="17">ROUND(AU69-SUM(AV69:AZ69),2)</f>
        <v>0</v>
      </c>
      <c r="BB69" s="178"/>
      <c r="BC69" s="180"/>
      <c r="BD69" s="163" t="str">
        <f t="shared" ref="BD69:BD132" si="18">IF(U69-SUM(V69:AB69)=0,"正确","错误")</f>
        <v>正确</v>
      </c>
    </row>
    <row r="70" s="6" customFormat="1" ht="33" customHeight="1" spans="1:56">
      <c r="A70" s="59">
        <f t="shared" si="11"/>
        <v>66</v>
      </c>
      <c r="B70" s="198"/>
      <c r="C70" s="47"/>
      <c r="D70" s="154"/>
      <c r="E70" s="60"/>
      <c r="F70" s="125">
        <f t="shared" si="12"/>
        <v>30</v>
      </c>
      <c r="G70" s="57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64">
        <f t="shared" si="13"/>
        <v>0</v>
      </c>
      <c r="T70" s="170"/>
      <c r="U70" s="80"/>
      <c r="V70" s="167"/>
      <c r="W70" s="168"/>
      <c r="X70" s="168"/>
      <c r="Y70" s="168"/>
      <c r="Z70" s="168"/>
      <c r="AA70" s="168"/>
      <c r="AB70" s="93"/>
      <c r="AC70" s="174">
        <f t="shared" si="10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175">
        <f t="shared" si="14"/>
        <v>0</v>
      </c>
      <c r="AT70" s="174">
        <f t="shared" si="15"/>
        <v>0</v>
      </c>
      <c r="AU70" s="174">
        <f t="shared" si="16"/>
        <v>0</v>
      </c>
      <c r="AV70" s="99"/>
      <c r="AW70" s="106"/>
      <c r="AX70" s="106"/>
      <c r="AY70" s="106"/>
      <c r="AZ70" s="106"/>
      <c r="BA70" s="174">
        <f t="shared" si="17"/>
        <v>0</v>
      </c>
      <c r="BB70" s="178"/>
      <c r="BC70" s="180"/>
      <c r="BD70" s="163" t="str">
        <f t="shared" si="18"/>
        <v>正确</v>
      </c>
    </row>
    <row r="71" s="6" customFormat="1" ht="33" customHeight="1" spans="1:56">
      <c r="A71" s="59">
        <f t="shared" si="11"/>
        <v>67</v>
      </c>
      <c r="B71" s="198"/>
      <c r="C71" s="47"/>
      <c r="D71" s="154"/>
      <c r="E71" s="60"/>
      <c r="F71" s="125">
        <f t="shared" si="12"/>
        <v>30</v>
      </c>
      <c r="G71" s="57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64">
        <f t="shared" si="13"/>
        <v>0</v>
      </c>
      <c r="T71" s="170"/>
      <c r="U71" s="80"/>
      <c r="V71" s="167"/>
      <c r="W71" s="168"/>
      <c r="X71" s="168"/>
      <c r="Y71" s="168"/>
      <c r="Z71" s="168"/>
      <c r="AA71" s="168"/>
      <c r="AB71" s="93"/>
      <c r="AC71" s="174">
        <f t="shared" si="10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175">
        <f t="shared" si="14"/>
        <v>0</v>
      </c>
      <c r="AT71" s="174">
        <f t="shared" si="15"/>
        <v>0</v>
      </c>
      <c r="AU71" s="174">
        <f t="shared" si="16"/>
        <v>0</v>
      </c>
      <c r="AV71" s="99"/>
      <c r="AW71" s="106"/>
      <c r="AX71" s="106"/>
      <c r="AY71" s="106"/>
      <c r="AZ71" s="106"/>
      <c r="BA71" s="174">
        <f t="shared" si="17"/>
        <v>0</v>
      </c>
      <c r="BB71" s="178"/>
      <c r="BC71" s="180"/>
      <c r="BD71" s="163" t="str">
        <f t="shared" si="18"/>
        <v>正确</v>
      </c>
    </row>
    <row r="72" s="6" customFormat="1" ht="33" customHeight="1" spans="1:56">
      <c r="A72" s="59">
        <f t="shared" si="11"/>
        <v>68</v>
      </c>
      <c r="B72" s="198"/>
      <c r="C72" s="47"/>
      <c r="D72" s="154"/>
      <c r="E72" s="60"/>
      <c r="F72" s="125">
        <f t="shared" si="12"/>
        <v>30</v>
      </c>
      <c r="G72" s="57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64">
        <f t="shared" si="13"/>
        <v>0</v>
      </c>
      <c r="T72" s="170"/>
      <c r="U72" s="80"/>
      <c r="V72" s="167"/>
      <c r="W72" s="168"/>
      <c r="X72" s="168"/>
      <c r="Y72" s="168"/>
      <c r="Z72" s="168"/>
      <c r="AA72" s="168"/>
      <c r="AB72" s="93"/>
      <c r="AC72" s="174">
        <f t="shared" si="10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175">
        <f t="shared" si="14"/>
        <v>0</v>
      </c>
      <c r="AT72" s="174">
        <f t="shared" si="15"/>
        <v>0</v>
      </c>
      <c r="AU72" s="174">
        <f t="shared" si="16"/>
        <v>0</v>
      </c>
      <c r="AV72" s="99"/>
      <c r="AW72" s="106"/>
      <c r="AX72" s="106"/>
      <c r="AY72" s="106"/>
      <c r="AZ72" s="106"/>
      <c r="BA72" s="174">
        <f t="shared" si="17"/>
        <v>0</v>
      </c>
      <c r="BB72" s="178"/>
      <c r="BC72" s="180"/>
      <c r="BD72" s="163" t="str">
        <f t="shared" si="18"/>
        <v>正确</v>
      </c>
    </row>
    <row r="73" s="6" customFormat="1" ht="33" customHeight="1" spans="1:56">
      <c r="A73" s="59">
        <f t="shared" si="11"/>
        <v>69</v>
      </c>
      <c r="B73" s="198"/>
      <c r="C73" s="47"/>
      <c r="D73" s="154"/>
      <c r="E73" s="60"/>
      <c r="F73" s="125">
        <f t="shared" si="12"/>
        <v>30</v>
      </c>
      <c r="G73" s="57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64">
        <f t="shared" si="13"/>
        <v>0</v>
      </c>
      <c r="T73" s="170"/>
      <c r="U73" s="80"/>
      <c r="V73" s="167"/>
      <c r="W73" s="168"/>
      <c r="X73" s="168"/>
      <c r="Y73" s="168"/>
      <c r="Z73" s="168"/>
      <c r="AA73" s="168"/>
      <c r="AB73" s="93"/>
      <c r="AC73" s="174">
        <f t="shared" si="10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175">
        <f t="shared" si="14"/>
        <v>0</v>
      </c>
      <c r="AT73" s="174">
        <f t="shared" si="15"/>
        <v>0</v>
      </c>
      <c r="AU73" s="174">
        <f t="shared" si="16"/>
        <v>0</v>
      </c>
      <c r="AV73" s="99"/>
      <c r="AW73" s="106"/>
      <c r="AX73" s="106"/>
      <c r="AY73" s="106"/>
      <c r="AZ73" s="106"/>
      <c r="BA73" s="174">
        <f t="shared" si="17"/>
        <v>0</v>
      </c>
      <c r="BB73" s="178"/>
      <c r="BC73" s="180"/>
      <c r="BD73" s="163" t="str">
        <f t="shared" si="18"/>
        <v>正确</v>
      </c>
    </row>
    <row r="74" s="6" customFormat="1" ht="33" customHeight="1" spans="1:56">
      <c r="A74" s="59">
        <f t="shared" si="11"/>
        <v>70</v>
      </c>
      <c r="B74" s="198"/>
      <c r="C74" s="47"/>
      <c r="D74" s="154"/>
      <c r="E74" s="60"/>
      <c r="F74" s="125">
        <f t="shared" si="12"/>
        <v>30</v>
      </c>
      <c r="G74" s="57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64">
        <f t="shared" si="13"/>
        <v>0</v>
      </c>
      <c r="T74" s="170"/>
      <c r="U74" s="80"/>
      <c r="V74" s="167"/>
      <c r="W74" s="168"/>
      <c r="X74" s="168"/>
      <c r="Y74" s="168"/>
      <c r="Z74" s="168"/>
      <c r="AA74" s="168"/>
      <c r="AB74" s="93"/>
      <c r="AC74" s="174">
        <f t="shared" si="10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175">
        <f t="shared" si="14"/>
        <v>0</v>
      </c>
      <c r="AT74" s="174">
        <f t="shared" si="15"/>
        <v>0</v>
      </c>
      <c r="AU74" s="174">
        <f t="shared" si="16"/>
        <v>0</v>
      </c>
      <c r="AV74" s="99"/>
      <c r="AW74" s="106"/>
      <c r="AX74" s="106"/>
      <c r="AY74" s="106"/>
      <c r="AZ74" s="106"/>
      <c r="BA74" s="174">
        <f t="shared" si="17"/>
        <v>0</v>
      </c>
      <c r="BB74" s="178"/>
      <c r="BC74" s="180"/>
      <c r="BD74" s="163" t="str">
        <f t="shared" si="18"/>
        <v>正确</v>
      </c>
    </row>
    <row r="75" s="6" customFormat="1" ht="33" customHeight="1" spans="1:56">
      <c r="A75" s="59">
        <f t="shared" si="11"/>
        <v>71</v>
      </c>
      <c r="B75" s="198"/>
      <c r="C75" s="47"/>
      <c r="D75" s="154"/>
      <c r="E75" s="60"/>
      <c r="F75" s="125">
        <f t="shared" si="12"/>
        <v>30</v>
      </c>
      <c r="G75" s="57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64">
        <f t="shared" si="13"/>
        <v>0</v>
      </c>
      <c r="T75" s="170"/>
      <c r="U75" s="80"/>
      <c r="V75" s="167"/>
      <c r="W75" s="168"/>
      <c r="X75" s="168"/>
      <c r="Y75" s="168"/>
      <c r="Z75" s="168"/>
      <c r="AA75" s="168"/>
      <c r="AB75" s="93"/>
      <c r="AC75" s="174">
        <f t="shared" si="10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175">
        <f t="shared" si="14"/>
        <v>0</v>
      </c>
      <c r="AT75" s="174">
        <f t="shared" si="15"/>
        <v>0</v>
      </c>
      <c r="AU75" s="174">
        <f t="shared" si="16"/>
        <v>0</v>
      </c>
      <c r="AV75" s="99"/>
      <c r="AW75" s="106"/>
      <c r="AX75" s="106"/>
      <c r="AY75" s="106"/>
      <c r="AZ75" s="106"/>
      <c r="BA75" s="174">
        <f t="shared" si="17"/>
        <v>0</v>
      </c>
      <c r="BB75" s="178"/>
      <c r="BC75" s="180"/>
      <c r="BD75" s="163" t="str">
        <f t="shared" si="18"/>
        <v>正确</v>
      </c>
    </row>
    <row r="76" s="6" customFormat="1" ht="33" customHeight="1" spans="1:56">
      <c r="A76" s="59">
        <f t="shared" si="11"/>
        <v>72</v>
      </c>
      <c r="B76" s="198"/>
      <c r="C76" s="47"/>
      <c r="D76" s="154"/>
      <c r="E76" s="60"/>
      <c r="F76" s="125">
        <f t="shared" si="12"/>
        <v>30</v>
      </c>
      <c r="G76" s="57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64">
        <f t="shared" si="13"/>
        <v>0</v>
      </c>
      <c r="T76" s="170"/>
      <c r="U76" s="80"/>
      <c r="V76" s="167"/>
      <c r="W76" s="168"/>
      <c r="X76" s="168"/>
      <c r="Y76" s="168"/>
      <c r="Z76" s="168"/>
      <c r="AA76" s="168"/>
      <c r="AB76" s="93"/>
      <c r="AC76" s="174">
        <f t="shared" si="10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175">
        <f t="shared" si="14"/>
        <v>0</v>
      </c>
      <c r="AT76" s="174">
        <f t="shared" si="15"/>
        <v>0</v>
      </c>
      <c r="AU76" s="174">
        <f t="shared" si="16"/>
        <v>0</v>
      </c>
      <c r="AV76" s="99"/>
      <c r="AW76" s="106"/>
      <c r="AX76" s="106"/>
      <c r="AY76" s="106"/>
      <c r="AZ76" s="106"/>
      <c r="BA76" s="174">
        <f t="shared" si="17"/>
        <v>0</v>
      </c>
      <c r="BB76" s="178"/>
      <c r="BC76" s="180"/>
      <c r="BD76" s="163" t="str">
        <f t="shared" si="18"/>
        <v>正确</v>
      </c>
    </row>
    <row r="77" s="6" customFormat="1" ht="33" customHeight="1" spans="1:56">
      <c r="A77" s="59">
        <f t="shared" si="11"/>
        <v>73</v>
      </c>
      <c r="B77" s="198"/>
      <c r="C77" s="47"/>
      <c r="D77" s="154"/>
      <c r="E77" s="60"/>
      <c r="F77" s="125">
        <f t="shared" si="12"/>
        <v>30</v>
      </c>
      <c r="G77" s="57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64">
        <f t="shared" si="13"/>
        <v>0</v>
      </c>
      <c r="T77" s="170"/>
      <c r="U77" s="80"/>
      <c r="V77" s="167"/>
      <c r="W77" s="168"/>
      <c r="X77" s="168"/>
      <c r="Y77" s="168"/>
      <c r="Z77" s="168"/>
      <c r="AA77" s="168"/>
      <c r="AB77" s="93"/>
      <c r="AC77" s="174">
        <f t="shared" si="10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175">
        <f t="shared" si="14"/>
        <v>0</v>
      </c>
      <c r="AT77" s="174">
        <f t="shared" si="15"/>
        <v>0</v>
      </c>
      <c r="AU77" s="174">
        <f t="shared" si="16"/>
        <v>0</v>
      </c>
      <c r="AV77" s="99"/>
      <c r="AW77" s="106"/>
      <c r="AX77" s="106"/>
      <c r="AY77" s="106"/>
      <c r="AZ77" s="106"/>
      <c r="BA77" s="174">
        <f t="shared" si="17"/>
        <v>0</v>
      </c>
      <c r="BB77" s="178"/>
      <c r="BC77" s="180"/>
      <c r="BD77" s="163" t="str">
        <f t="shared" si="18"/>
        <v>正确</v>
      </c>
    </row>
    <row r="78" s="6" customFormat="1" ht="33" customHeight="1" spans="1:56">
      <c r="A78" s="59">
        <f t="shared" si="11"/>
        <v>74</v>
      </c>
      <c r="B78" s="198"/>
      <c r="C78" s="47"/>
      <c r="D78" s="154"/>
      <c r="E78" s="60"/>
      <c r="F78" s="125">
        <f t="shared" si="12"/>
        <v>30</v>
      </c>
      <c r="G78" s="57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64">
        <f t="shared" si="13"/>
        <v>0</v>
      </c>
      <c r="T78" s="170"/>
      <c r="U78" s="80"/>
      <c r="V78" s="167"/>
      <c r="W78" s="168"/>
      <c r="X78" s="168"/>
      <c r="Y78" s="168"/>
      <c r="Z78" s="168"/>
      <c r="AA78" s="168"/>
      <c r="AB78" s="93"/>
      <c r="AC78" s="174">
        <f t="shared" si="10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175">
        <f t="shared" si="14"/>
        <v>0</v>
      </c>
      <c r="AT78" s="174">
        <f t="shared" si="15"/>
        <v>0</v>
      </c>
      <c r="AU78" s="174">
        <f t="shared" si="16"/>
        <v>0</v>
      </c>
      <c r="AV78" s="99"/>
      <c r="AW78" s="106"/>
      <c r="AX78" s="106"/>
      <c r="AY78" s="106"/>
      <c r="AZ78" s="106"/>
      <c r="BA78" s="174">
        <f t="shared" si="17"/>
        <v>0</v>
      </c>
      <c r="BB78" s="178"/>
      <c r="BC78" s="180"/>
      <c r="BD78" s="163" t="str">
        <f t="shared" si="18"/>
        <v>正确</v>
      </c>
    </row>
    <row r="79" s="6" customFormat="1" ht="33" customHeight="1" spans="1:56">
      <c r="A79" s="59">
        <f t="shared" si="11"/>
        <v>75</v>
      </c>
      <c r="B79" s="198"/>
      <c r="C79" s="47"/>
      <c r="D79" s="154"/>
      <c r="E79" s="60"/>
      <c r="F79" s="125">
        <f t="shared" si="12"/>
        <v>30</v>
      </c>
      <c r="G79" s="57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64">
        <f t="shared" si="13"/>
        <v>0</v>
      </c>
      <c r="T79" s="170"/>
      <c r="U79" s="80"/>
      <c r="V79" s="167"/>
      <c r="W79" s="168"/>
      <c r="X79" s="168"/>
      <c r="Y79" s="168"/>
      <c r="Z79" s="168"/>
      <c r="AA79" s="168"/>
      <c r="AB79" s="93"/>
      <c r="AC79" s="174">
        <f t="shared" si="10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175">
        <f t="shared" si="14"/>
        <v>0</v>
      </c>
      <c r="AT79" s="174">
        <f t="shared" si="15"/>
        <v>0</v>
      </c>
      <c r="AU79" s="174">
        <f t="shared" si="16"/>
        <v>0</v>
      </c>
      <c r="AV79" s="99"/>
      <c r="AW79" s="106"/>
      <c r="AX79" s="106"/>
      <c r="AY79" s="106"/>
      <c r="AZ79" s="106"/>
      <c r="BA79" s="174">
        <f t="shared" si="17"/>
        <v>0</v>
      </c>
      <c r="BB79" s="178"/>
      <c r="BC79" s="180"/>
      <c r="BD79" s="163" t="str">
        <f t="shared" si="18"/>
        <v>正确</v>
      </c>
    </row>
    <row r="80" s="6" customFormat="1" ht="33" customHeight="1" spans="1:56">
      <c r="A80" s="59">
        <f t="shared" si="11"/>
        <v>76</v>
      </c>
      <c r="B80" s="198"/>
      <c r="C80" s="47"/>
      <c r="D80" s="154"/>
      <c r="E80" s="60"/>
      <c r="F80" s="125">
        <f t="shared" si="12"/>
        <v>30</v>
      </c>
      <c r="G80" s="57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64">
        <f t="shared" si="13"/>
        <v>0</v>
      </c>
      <c r="T80" s="170"/>
      <c r="U80" s="80"/>
      <c r="V80" s="167"/>
      <c r="W80" s="168"/>
      <c r="X80" s="168"/>
      <c r="Y80" s="168"/>
      <c r="Z80" s="168"/>
      <c r="AA80" s="168"/>
      <c r="AB80" s="93"/>
      <c r="AC80" s="174">
        <f t="shared" si="10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75">
        <f t="shared" si="14"/>
        <v>0</v>
      </c>
      <c r="AT80" s="174">
        <f t="shared" si="15"/>
        <v>0</v>
      </c>
      <c r="AU80" s="174">
        <f t="shared" si="16"/>
        <v>0</v>
      </c>
      <c r="AV80" s="99"/>
      <c r="AW80" s="106"/>
      <c r="AX80" s="106"/>
      <c r="AY80" s="106"/>
      <c r="AZ80" s="106"/>
      <c r="BA80" s="174">
        <f t="shared" si="17"/>
        <v>0</v>
      </c>
      <c r="BB80" s="178"/>
      <c r="BC80" s="180"/>
      <c r="BD80" s="163" t="str">
        <f t="shared" si="18"/>
        <v>正确</v>
      </c>
    </row>
    <row r="81" s="6" customFormat="1" ht="33" customHeight="1" spans="1:56">
      <c r="A81" s="59">
        <f t="shared" si="11"/>
        <v>77</v>
      </c>
      <c r="B81" s="198"/>
      <c r="C81" s="47"/>
      <c r="D81" s="154"/>
      <c r="E81" s="60"/>
      <c r="F81" s="125">
        <f t="shared" si="12"/>
        <v>30</v>
      </c>
      <c r="G81" s="57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64">
        <f t="shared" si="13"/>
        <v>0</v>
      </c>
      <c r="T81" s="170"/>
      <c r="U81" s="80"/>
      <c r="V81" s="167"/>
      <c r="W81" s="168"/>
      <c r="X81" s="168"/>
      <c r="Y81" s="168"/>
      <c r="Z81" s="168"/>
      <c r="AA81" s="168"/>
      <c r="AB81" s="93"/>
      <c r="AC81" s="174">
        <f t="shared" si="10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175">
        <f t="shared" si="14"/>
        <v>0</v>
      </c>
      <c r="AT81" s="174">
        <f t="shared" si="15"/>
        <v>0</v>
      </c>
      <c r="AU81" s="174">
        <f t="shared" si="16"/>
        <v>0</v>
      </c>
      <c r="AV81" s="99"/>
      <c r="AW81" s="106"/>
      <c r="AX81" s="106"/>
      <c r="AY81" s="106"/>
      <c r="AZ81" s="106"/>
      <c r="BA81" s="174">
        <f t="shared" si="17"/>
        <v>0</v>
      </c>
      <c r="BB81" s="178"/>
      <c r="BC81" s="180"/>
      <c r="BD81" s="163" t="str">
        <f t="shared" si="18"/>
        <v>正确</v>
      </c>
    </row>
    <row r="82" s="6" customFormat="1" ht="33" customHeight="1" spans="1:56">
      <c r="A82" s="59">
        <f t="shared" si="11"/>
        <v>78</v>
      </c>
      <c r="B82" s="198"/>
      <c r="C82" s="47"/>
      <c r="D82" s="154"/>
      <c r="E82" s="60"/>
      <c r="F82" s="125">
        <f t="shared" si="12"/>
        <v>30</v>
      </c>
      <c r="G82" s="57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64">
        <f t="shared" si="13"/>
        <v>0</v>
      </c>
      <c r="T82" s="170"/>
      <c r="U82" s="80"/>
      <c r="V82" s="167"/>
      <c r="W82" s="168"/>
      <c r="X82" s="168"/>
      <c r="Y82" s="168"/>
      <c r="Z82" s="168"/>
      <c r="AA82" s="168"/>
      <c r="AB82" s="93"/>
      <c r="AC82" s="174">
        <f t="shared" si="10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175">
        <f t="shared" si="14"/>
        <v>0</v>
      </c>
      <c r="AT82" s="174">
        <f t="shared" si="15"/>
        <v>0</v>
      </c>
      <c r="AU82" s="174">
        <f t="shared" si="16"/>
        <v>0</v>
      </c>
      <c r="AV82" s="99"/>
      <c r="AW82" s="106"/>
      <c r="AX82" s="106"/>
      <c r="AY82" s="106"/>
      <c r="AZ82" s="106"/>
      <c r="BA82" s="174">
        <f t="shared" si="17"/>
        <v>0</v>
      </c>
      <c r="BB82" s="178"/>
      <c r="BC82" s="180"/>
      <c r="BD82" s="163" t="str">
        <f t="shared" si="18"/>
        <v>正确</v>
      </c>
    </row>
    <row r="83" s="6" customFormat="1" ht="33" customHeight="1" spans="1:56">
      <c r="A83" s="59">
        <f t="shared" si="11"/>
        <v>79</v>
      </c>
      <c r="B83" s="198"/>
      <c r="C83" s="47"/>
      <c r="D83" s="154"/>
      <c r="E83" s="60"/>
      <c r="F83" s="125">
        <f t="shared" si="12"/>
        <v>30</v>
      </c>
      <c r="G83" s="57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64">
        <f t="shared" si="13"/>
        <v>0</v>
      </c>
      <c r="T83" s="170"/>
      <c r="U83" s="80"/>
      <c r="V83" s="167"/>
      <c r="W83" s="168"/>
      <c r="X83" s="168"/>
      <c r="Y83" s="168"/>
      <c r="Z83" s="168"/>
      <c r="AA83" s="168"/>
      <c r="AB83" s="93"/>
      <c r="AC83" s="174">
        <f t="shared" si="10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75">
        <f t="shared" si="14"/>
        <v>0</v>
      </c>
      <c r="AT83" s="174">
        <f t="shared" si="15"/>
        <v>0</v>
      </c>
      <c r="AU83" s="174">
        <f t="shared" si="16"/>
        <v>0</v>
      </c>
      <c r="AV83" s="99"/>
      <c r="AW83" s="106"/>
      <c r="AX83" s="106"/>
      <c r="AY83" s="106"/>
      <c r="AZ83" s="106"/>
      <c r="BA83" s="174">
        <f t="shared" si="17"/>
        <v>0</v>
      </c>
      <c r="BB83" s="178"/>
      <c r="BC83" s="180"/>
      <c r="BD83" s="163" t="str">
        <f t="shared" si="18"/>
        <v>正确</v>
      </c>
    </row>
    <row r="84" s="6" customFormat="1" ht="33" customHeight="1" spans="1:56">
      <c r="A84" s="59">
        <f t="shared" si="11"/>
        <v>80</v>
      </c>
      <c r="B84" s="198"/>
      <c r="C84" s="47"/>
      <c r="D84" s="154"/>
      <c r="E84" s="60"/>
      <c r="F84" s="125">
        <f t="shared" si="12"/>
        <v>30</v>
      </c>
      <c r="G84" s="57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64">
        <f t="shared" si="13"/>
        <v>0</v>
      </c>
      <c r="T84" s="170"/>
      <c r="U84" s="80"/>
      <c r="V84" s="167"/>
      <c r="W84" s="168"/>
      <c r="X84" s="168"/>
      <c r="Y84" s="168"/>
      <c r="Z84" s="168"/>
      <c r="AA84" s="168"/>
      <c r="AB84" s="93"/>
      <c r="AC84" s="174">
        <f t="shared" si="10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175">
        <f t="shared" si="14"/>
        <v>0</v>
      </c>
      <c r="AT84" s="174">
        <f t="shared" si="15"/>
        <v>0</v>
      </c>
      <c r="AU84" s="174">
        <f t="shared" si="16"/>
        <v>0</v>
      </c>
      <c r="AV84" s="99"/>
      <c r="AW84" s="106"/>
      <c r="AX84" s="106"/>
      <c r="AY84" s="106"/>
      <c r="AZ84" s="106"/>
      <c r="BA84" s="174">
        <f t="shared" si="17"/>
        <v>0</v>
      </c>
      <c r="BB84" s="178"/>
      <c r="BC84" s="180"/>
      <c r="BD84" s="163" t="str">
        <f t="shared" si="18"/>
        <v>正确</v>
      </c>
    </row>
    <row r="85" s="6" customFormat="1" ht="33" customHeight="1" spans="1:56">
      <c r="A85" s="59">
        <f t="shared" si="11"/>
        <v>81</v>
      </c>
      <c r="B85" s="198"/>
      <c r="C85" s="47"/>
      <c r="D85" s="154"/>
      <c r="E85" s="60"/>
      <c r="F85" s="125">
        <f t="shared" si="12"/>
        <v>30</v>
      </c>
      <c r="G85" s="57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64">
        <f t="shared" si="13"/>
        <v>0</v>
      </c>
      <c r="T85" s="170"/>
      <c r="U85" s="80"/>
      <c r="V85" s="167"/>
      <c r="W85" s="168"/>
      <c r="X85" s="168"/>
      <c r="Y85" s="168"/>
      <c r="Z85" s="168"/>
      <c r="AA85" s="168"/>
      <c r="AB85" s="93"/>
      <c r="AC85" s="174">
        <f t="shared" si="10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175">
        <f t="shared" si="14"/>
        <v>0</v>
      </c>
      <c r="AT85" s="174">
        <f t="shared" si="15"/>
        <v>0</v>
      </c>
      <c r="AU85" s="174">
        <f t="shared" si="16"/>
        <v>0</v>
      </c>
      <c r="AV85" s="99"/>
      <c r="AW85" s="106"/>
      <c r="AX85" s="106"/>
      <c r="AY85" s="106"/>
      <c r="AZ85" s="106"/>
      <c r="BA85" s="174">
        <f t="shared" si="17"/>
        <v>0</v>
      </c>
      <c r="BB85" s="178"/>
      <c r="BC85" s="180"/>
      <c r="BD85" s="163" t="str">
        <f t="shared" si="18"/>
        <v>正确</v>
      </c>
    </row>
    <row r="86" s="6" customFormat="1" ht="33" customHeight="1" spans="1:56">
      <c r="A86" s="59">
        <f t="shared" si="11"/>
        <v>82</v>
      </c>
      <c r="B86" s="198"/>
      <c r="C86" s="47"/>
      <c r="D86" s="154"/>
      <c r="E86" s="60"/>
      <c r="F86" s="125">
        <f t="shared" si="12"/>
        <v>30</v>
      </c>
      <c r="G86" s="57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64">
        <f t="shared" si="13"/>
        <v>0</v>
      </c>
      <c r="T86" s="170"/>
      <c r="U86" s="80"/>
      <c r="V86" s="167"/>
      <c r="W86" s="168"/>
      <c r="X86" s="168"/>
      <c r="Y86" s="168"/>
      <c r="Z86" s="168"/>
      <c r="AA86" s="168"/>
      <c r="AB86" s="93"/>
      <c r="AC86" s="174">
        <f t="shared" si="10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175">
        <f t="shared" si="14"/>
        <v>0</v>
      </c>
      <c r="AT86" s="174">
        <f t="shared" si="15"/>
        <v>0</v>
      </c>
      <c r="AU86" s="174">
        <f t="shared" si="16"/>
        <v>0</v>
      </c>
      <c r="AV86" s="99"/>
      <c r="AW86" s="106"/>
      <c r="AX86" s="106"/>
      <c r="AY86" s="106"/>
      <c r="AZ86" s="106"/>
      <c r="BA86" s="174">
        <f t="shared" si="17"/>
        <v>0</v>
      </c>
      <c r="BB86" s="178"/>
      <c r="BC86" s="180"/>
      <c r="BD86" s="163" t="str">
        <f t="shared" si="18"/>
        <v>正确</v>
      </c>
    </row>
    <row r="87" s="6" customFormat="1" ht="33" customHeight="1" spans="1:56">
      <c r="A87" s="59">
        <f t="shared" si="11"/>
        <v>83</v>
      </c>
      <c r="B87" s="198"/>
      <c r="C87" s="47"/>
      <c r="D87" s="154"/>
      <c r="E87" s="60"/>
      <c r="F87" s="125">
        <f t="shared" si="12"/>
        <v>30</v>
      </c>
      <c r="G87" s="57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64">
        <f t="shared" si="13"/>
        <v>0</v>
      </c>
      <c r="T87" s="170"/>
      <c r="U87" s="80"/>
      <c r="V87" s="167"/>
      <c r="W87" s="168"/>
      <c r="X87" s="168"/>
      <c r="Y87" s="168"/>
      <c r="Z87" s="168"/>
      <c r="AA87" s="168"/>
      <c r="AB87" s="93"/>
      <c r="AC87" s="174">
        <f t="shared" si="10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175">
        <f t="shared" si="14"/>
        <v>0</v>
      </c>
      <c r="AT87" s="174">
        <f t="shared" si="15"/>
        <v>0</v>
      </c>
      <c r="AU87" s="174">
        <f t="shared" si="16"/>
        <v>0</v>
      </c>
      <c r="AV87" s="99"/>
      <c r="AW87" s="106"/>
      <c r="AX87" s="106"/>
      <c r="AY87" s="106"/>
      <c r="AZ87" s="106"/>
      <c r="BA87" s="174">
        <f t="shared" si="17"/>
        <v>0</v>
      </c>
      <c r="BB87" s="178"/>
      <c r="BC87" s="180"/>
      <c r="BD87" s="163" t="str">
        <f t="shared" si="18"/>
        <v>正确</v>
      </c>
    </row>
    <row r="88" s="6" customFormat="1" ht="33" customHeight="1" spans="1:56">
      <c r="A88" s="59">
        <f t="shared" si="11"/>
        <v>84</v>
      </c>
      <c r="B88" s="198"/>
      <c r="C88" s="47"/>
      <c r="D88" s="154"/>
      <c r="E88" s="60"/>
      <c r="F88" s="125">
        <f t="shared" si="12"/>
        <v>30</v>
      </c>
      <c r="G88" s="57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64">
        <f t="shared" si="13"/>
        <v>0</v>
      </c>
      <c r="T88" s="170"/>
      <c r="U88" s="80"/>
      <c r="V88" s="167"/>
      <c r="W88" s="168"/>
      <c r="X88" s="168"/>
      <c r="Y88" s="168"/>
      <c r="Z88" s="168"/>
      <c r="AA88" s="168"/>
      <c r="AB88" s="93"/>
      <c r="AC88" s="174">
        <f t="shared" si="10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175">
        <f t="shared" si="14"/>
        <v>0</v>
      </c>
      <c r="AT88" s="174">
        <f t="shared" si="15"/>
        <v>0</v>
      </c>
      <c r="AU88" s="174">
        <f t="shared" si="16"/>
        <v>0</v>
      </c>
      <c r="AV88" s="99"/>
      <c r="AW88" s="106"/>
      <c r="AX88" s="106"/>
      <c r="AY88" s="106"/>
      <c r="AZ88" s="106"/>
      <c r="BA88" s="174">
        <f t="shared" si="17"/>
        <v>0</v>
      </c>
      <c r="BB88" s="178"/>
      <c r="BC88" s="180"/>
      <c r="BD88" s="163" t="str">
        <f t="shared" si="18"/>
        <v>正确</v>
      </c>
    </row>
    <row r="89" s="6" customFormat="1" ht="33" customHeight="1" spans="1:56">
      <c r="A89" s="59">
        <f t="shared" si="11"/>
        <v>85</v>
      </c>
      <c r="B89" s="198"/>
      <c r="C89" s="47"/>
      <c r="D89" s="154"/>
      <c r="E89" s="60"/>
      <c r="F89" s="125">
        <f t="shared" si="12"/>
        <v>30</v>
      </c>
      <c r="G89" s="57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64">
        <f t="shared" si="13"/>
        <v>0</v>
      </c>
      <c r="T89" s="170"/>
      <c r="U89" s="80"/>
      <c r="V89" s="167"/>
      <c r="W89" s="168"/>
      <c r="X89" s="168"/>
      <c r="Y89" s="168"/>
      <c r="Z89" s="168"/>
      <c r="AA89" s="168"/>
      <c r="AB89" s="93"/>
      <c r="AC89" s="174">
        <f t="shared" si="10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175">
        <f t="shared" si="14"/>
        <v>0</v>
      </c>
      <c r="AT89" s="174">
        <f t="shared" si="15"/>
        <v>0</v>
      </c>
      <c r="AU89" s="174">
        <f t="shared" si="16"/>
        <v>0</v>
      </c>
      <c r="AV89" s="99"/>
      <c r="AW89" s="106"/>
      <c r="AX89" s="106"/>
      <c r="AY89" s="106"/>
      <c r="AZ89" s="106"/>
      <c r="BA89" s="174">
        <f t="shared" si="17"/>
        <v>0</v>
      </c>
      <c r="BB89" s="178"/>
      <c r="BC89" s="180"/>
      <c r="BD89" s="163" t="str">
        <f t="shared" si="18"/>
        <v>正确</v>
      </c>
    </row>
    <row r="90" s="6" customFormat="1" ht="33" customHeight="1" spans="1:56">
      <c r="A90" s="59">
        <f t="shared" si="11"/>
        <v>86</v>
      </c>
      <c r="B90" s="198"/>
      <c r="C90" s="47"/>
      <c r="D90" s="154"/>
      <c r="E90" s="60"/>
      <c r="F90" s="125">
        <f t="shared" si="12"/>
        <v>30</v>
      </c>
      <c r="G90" s="57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64">
        <f t="shared" si="13"/>
        <v>0</v>
      </c>
      <c r="T90" s="170"/>
      <c r="U90" s="80"/>
      <c r="V90" s="167"/>
      <c r="W90" s="168"/>
      <c r="X90" s="168"/>
      <c r="Y90" s="168"/>
      <c r="Z90" s="168"/>
      <c r="AA90" s="168"/>
      <c r="AB90" s="93"/>
      <c r="AC90" s="174">
        <f t="shared" si="10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175">
        <f t="shared" si="14"/>
        <v>0</v>
      </c>
      <c r="AT90" s="174">
        <f t="shared" si="15"/>
        <v>0</v>
      </c>
      <c r="AU90" s="174">
        <f t="shared" si="16"/>
        <v>0</v>
      </c>
      <c r="AV90" s="99"/>
      <c r="AW90" s="106"/>
      <c r="AX90" s="106"/>
      <c r="AY90" s="106"/>
      <c r="AZ90" s="106"/>
      <c r="BA90" s="174">
        <f t="shared" si="17"/>
        <v>0</v>
      </c>
      <c r="BB90" s="178"/>
      <c r="BC90" s="180"/>
      <c r="BD90" s="163" t="str">
        <f t="shared" si="18"/>
        <v>正确</v>
      </c>
    </row>
    <row r="91" s="6" customFormat="1" ht="33" customHeight="1" spans="1:56">
      <c r="A91" s="59">
        <f t="shared" si="11"/>
        <v>87</v>
      </c>
      <c r="B91" s="198"/>
      <c r="C91" s="47"/>
      <c r="D91" s="154"/>
      <c r="E91" s="60"/>
      <c r="F91" s="125">
        <f t="shared" si="12"/>
        <v>30</v>
      </c>
      <c r="G91" s="57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64">
        <f t="shared" si="13"/>
        <v>0</v>
      </c>
      <c r="T91" s="170"/>
      <c r="U91" s="80"/>
      <c r="V91" s="167"/>
      <c r="W91" s="168"/>
      <c r="X91" s="168"/>
      <c r="Y91" s="168"/>
      <c r="Z91" s="168"/>
      <c r="AA91" s="168"/>
      <c r="AB91" s="93"/>
      <c r="AC91" s="174">
        <f t="shared" si="10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175">
        <f t="shared" si="14"/>
        <v>0</v>
      </c>
      <c r="AT91" s="174">
        <f t="shared" si="15"/>
        <v>0</v>
      </c>
      <c r="AU91" s="174">
        <f t="shared" si="16"/>
        <v>0</v>
      </c>
      <c r="AV91" s="99"/>
      <c r="AW91" s="106"/>
      <c r="AX91" s="106"/>
      <c r="AY91" s="106"/>
      <c r="AZ91" s="106"/>
      <c r="BA91" s="174">
        <f t="shared" si="17"/>
        <v>0</v>
      </c>
      <c r="BB91" s="178"/>
      <c r="BC91" s="180"/>
      <c r="BD91" s="163" t="str">
        <f t="shared" si="18"/>
        <v>正确</v>
      </c>
    </row>
    <row r="92" s="6" customFormat="1" ht="33" customHeight="1" spans="1:56">
      <c r="A92" s="59">
        <f t="shared" si="11"/>
        <v>88</v>
      </c>
      <c r="B92" s="198"/>
      <c r="C92" s="47"/>
      <c r="D92" s="154"/>
      <c r="E92" s="60"/>
      <c r="F92" s="125">
        <f t="shared" si="12"/>
        <v>30</v>
      </c>
      <c r="G92" s="57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64">
        <f t="shared" si="13"/>
        <v>0</v>
      </c>
      <c r="T92" s="170"/>
      <c r="U92" s="80"/>
      <c r="V92" s="167"/>
      <c r="W92" s="168"/>
      <c r="X92" s="168"/>
      <c r="Y92" s="168"/>
      <c r="Z92" s="168"/>
      <c r="AA92" s="168"/>
      <c r="AB92" s="93"/>
      <c r="AC92" s="174">
        <f t="shared" si="10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175">
        <f t="shared" si="14"/>
        <v>0</v>
      </c>
      <c r="AT92" s="174">
        <f t="shared" si="15"/>
        <v>0</v>
      </c>
      <c r="AU92" s="174">
        <f t="shared" si="16"/>
        <v>0</v>
      </c>
      <c r="AV92" s="99"/>
      <c r="AW92" s="106"/>
      <c r="AX92" s="106"/>
      <c r="AY92" s="106"/>
      <c r="AZ92" s="106"/>
      <c r="BA92" s="174">
        <f t="shared" si="17"/>
        <v>0</v>
      </c>
      <c r="BB92" s="178"/>
      <c r="BC92" s="180"/>
      <c r="BD92" s="163" t="str">
        <f t="shared" si="18"/>
        <v>正确</v>
      </c>
    </row>
    <row r="93" s="6" customFormat="1" ht="33" customHeight="1" spans="1:56">
      <c r="A93" s="59">
        <f t="shared" si="11"/>
        <v>89</v>
      </c>
      <c r="B93" s="198"/>
      <c r="C93" s="47"/>
      <c r="D93" s="154"/>
      <c r="E93" s="60"/>
      <c r="F93" s="125">
        <f t="shared" si="12"/>
        <v>30</v>
      </c>
      <c r="G93" s="57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64">
        <f t="shared" si="13"/>
        <v>0</v>
      </c>
      <c r="T93" s="170"/>
      <c r="U93" s="80"/>
      <c r="V93" s="167"/>
      <c r="W93" s="168"/>
      <c r="X93" s="168"/>
      <c r="Y93" s="168"/>
      <c r="Z93" s="168"/>
      <c r="AA93" s="168"/>
      <c r="AB93" s="93"/>
      <c r="AC93" s="174">
        <f t="shared" si="10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175">
        <f t="shared" si="14"/>
        <v>0</v>
      </c>
      <c r="AT93" s="174">
        <f t="shared" si="15"/>
        <v>0</v>
      </c>
      <c r="AU93" s="174">
        <f t="shared" si="16"/>
        <v>0</v>
      </c>
      <c r="AV93" s="99"/>
      <c r="AW93" s="106"/>
      <c r="AX93" s="106"/>
      <c r="AY93" s="106"/>
      <c r="AZ93" s="106"/>
      <c r="BA93" s="174">
        <f t="shared" si="17"/>
        <v>0</v>
      </c>
      <c r="BB93" s="178"/>
      <c r="BC93" s="180"/>
      <c r="BD93" s="163" t="str">
        <f t="shared" si="18"/>
        <v>正确</v>
      </c>
    </row>
    <row r="94" s="6" customFormat="1" ht="33" customHeight="1" spans="1:56">
      <c r="A94" s="59">
        <f t="shared" si="11"/>
        <v>90</v>
      </c>
      <c r="B94" s="198"/>
      <c r="C94" s="47"/>
      <c r="D94" s="154"/>
      <c r="E94" s="60"/>
      <c r="F94" s="125">
        <f t="shared" si="12"/>
        <v>30</v>
      </c>
      <c r="G94" s="57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64">
        <f t="shared" si="13"/>
        <v>0</v>
      </c>
      <c r="T94" s="170"/>
      <c r="U94" s="80"/>
      <c r="V94" s="167"/>
      <c r="W94" s="168"/>
      <c r="X94" s="168"/>
      <c r="Y94" s="168"/>
      <c r="Z94" s="168"/>
      <c r="AA94" s="168"/>
      <c r="AB94" s="93"/>
      <c r="AC94" s="174">
        <f t="shared" si="10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175">
        <f t="shared" si="14"/>
        <v>0</v>
      </c>
      <c r="AT94" s="174">
        <f t="shared" si="15"/>
        <v>0</v>
      </c>
      <c r="AU94" s="174">
        <f t="shared" si="16"/>
        <v>0</v>
      </c>
      <c r="AV94" s="99"/>
      <c r="AW94" s="106"/>
      <c r="AX94" s="106"/>
      <c r="AY94" s="106"/>
      <c r="AZ94" s="106"/>
      <c r="BA94" s="174">
        <f t="shared" si="17"/>
        <v>0</v>
      </c>
      <c r="BB94" s="178"/>
      <c r="BC94" s="180"/>
      <c r="BD94" s="163" t="str">
        <f t="shared" si="18"/>
        <v>正确</v>
      </c>
    </row>
    <row r="95" s="6" customFormat="1" ht="33" customHeight="1" spans="1:56">
      <c r="A95" s="59">
        <f t="shared" si="11"/>
        <v>91</v>
      </c>
      <c r="B95" s="198"/>
      <c r="C95" s="47"/>
      <c r="D95" s="154"/>
      <c r="E95" s="60"/>
      <c r="F95" s="125">
        <f t="shared" si="12"/>
        <v>30</v>
      </c>
      <c r="G95" s="57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64">
        <f t="shared" si="13"/>
        <v>0</v>
      </c>
      <c r="T95" s="170"/>
      <c r="U95" s="80"/>
      <c r="V95" s="167"/>
      <c r="W95" s="168"/>
      <c r="X95" s="168"/>
      <c r="Y95" s="168"/>
      <c r="Z95" s="168"/>
      <c r="AA95" s="168"/>
      <c r="AB95" s="93"/>
      <c r="AC95" s="174">
        <f t="shared" si="10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175">
        <f t="shared" si="14"/>
        <v>0</v>
      </c>
      <c r="AT95" s="174">
        <f t="shared" si="15"/>
        <v>0</v>
      </c>
      <c r="AU95" s="174">
        <f t="shared" si="16"/>
        <v>0</v>
      </c>
      <c r="AV95" s="99"/>
      <c r="AW95" s="106"/>
      <c r="AX95" s="106"/>
      <c r="AY95" s="106"/>
      <c r="AZ95" s="106"/>
      <c r="BA95" s="174">
        <f t="shared" si="17"/>
        <v>0</v>
      </c>
      <c r="BB95" s="178"/>
      <c r="BC95" s="180"/>
      <c r="BD95" s="163" t="str">
        <f t="shared" si="18"/>
        <v>正确</v>
      </c>
    </row>
    <row r="96" s="6" customFormat="1" ht="33" customHeight="1" spans="1:56">
      <c r="A96" s="59">
        <f t="shared" si="11"/>
        <v>92</v>
      </c>
      <c r="B96" s="198"/>
      <c r="C96" s="47"/>
      <c r="D96" s="154"/>
      <c r="E96" s="60"/>
      <c r="F96" s="125">
        <f t="shared" si="12"/>
        <v>30</v>
      </c>
      <c r="G96" s="57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64">
        <f t="shared" si="13"/>
        <v>0</v>
      </c>
      <c r="T96" s="170"/>
      <c r="U96" s="80"/>
      <c r="V96" s="167"/>
      <c r="W96" s="168"/>
      <c r="X96" s="168"/>
      <c r="Y96" s="168"/>
      <c r="Z96" s="168"/>
      <c r="AA96" s="168"/>
      <c r="AB96" s="93"/>
      <c r="AC96" s="174">
        <f t="shared" si="10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175">
        <f t="shared" si="14"/>
        <v>0</v>
      </c>
      <c r="AT96" s="174">
        <f t="shared" si="15"/>
        <v>0</v>
      </c>
      <c r="AU96" s="174">
        <f t="shared" si="16"/>
        <v>0</v>
      </c>
      <c r="AV96" s="99"/>
      <c r="AW96" s="106"/>
      <c r="AX96" s="106"/>
      <c r="AY96" s="106"/>
      <c r="AZ96" s="106"/>
      <c r="BA96" s="174">
        <f t="shared" si="17"/>
        <v>0</v>
      </c>
      <c r="BB96" s="178"/>
      <c r="BC96" s="180"/>
      <c r="BD96" s="163" t="str">
        <f t="shared" si="18"/>
        <v>正确</v>
      </c>
    </row>
    <row r="97" s="6" customFormat="1" ht="33" customHeight="1" spans="1:56">
      <c r="A97" s="59">
        <f t="shared" si="11"/>
        <v>93</v>
      </c>
      <c r="B97" s="198"/>
      <c r="C97" s="47"/>
      <c r="D97" s="154"/>
      <c r="E97" s="60"/>
      <c r="F97" s="125">
        <f t="shared" si="12"/>
        <v>30</v>
      </c>
      <c r="G97" s="57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64">
        <f t="shared" si="13"/>
        <v>0</v>
      </c>
      <c r="T97" s="170"/>
      <c r="U97" s="80"/>
      <c r="V97" s="167"/>
      <c r="W97" s="168"/>
      <c r="X97" s="168"/>
      <c r="Y97" s="168"/>
      <c r="Z97" s="168"/>
      <c r="AA97" s="168"/>
      <c r="AB97" s="93"/>
      <c r="AC97" s="174">
        <f t="shared" si="10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175">
        <f t="shared" si="14"/>
        <v>0</v>
      </c>
      <c r="AT97" s="174">
        <f t="shared" si="15"/>
        <v>0</v>
      </c>
      <c r="AU97" s="174">
        <f t="shared" si="16"/>
        <v>0</v>
      </c>
      <c r="AV97" s="99"/>
      <c r="AW97" s="106"/>
      <c r="AX97" s="106"/>
      <c r="AY97" s="106"/>
      <c r="AZ97" s="106"/>
      <c r="BA97" s="174">
        <f t="shared" si="17"/>
        <v>0</v>
      </c>
      <c r="BB97" s="178"/>
      <c r="BC97" s="180"/>
      <c r="BD97" s="163" t="str">
        <f t="shared" si="18"/>
        <v>正确</v>
      </c>
    </row>
    <row r="98" s="6" customFormat="1" ht="33" customHeight="1" spans="1:56">
      <c r="A98" s="59">
        <f t="shared" si="11"/>
        <v>94</v>
      </c>
      <c r="B98" s="198"/>
      <c r="C98" s="47"/>
      <c r="D98" s="154"/>
      <c r="E98" s="60"/>
      <c r="F98" s="125">
        <f t="shared" si="12"/>
        <v>30</v>
      </c>
      <c r="G98" s="57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64">
        <f t="shared" si="13"/>
        <v>0</v>
      </c>
      <c r="T98" s="170"/>
      <c r="U98" s="80"/>
      <c r="V98" s="167"/>
      <c r="W98" s="168"/>
      <c r="X98" s="168"/>
      <c r="Y98" s="168"/>
      <c r="Z98" s="168"/>
      <c r="AA98" s="168"/>
      <c r="AB98" s="93"/>
      <c r="AC98" s="174">
        <f t="shared" si="10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175">
        <f t="shared" si="14"/>
        <v>0</v>
      </c>
      <c r="AT98" s="174">
        <f t="shared" si="15"/>
        <v>0</v>
      </c>
      <c r="AU98" s="174">
        <f t="shared" si="16"/>
        <v>0</v>
      </c>
      <c r="AV98" s="99"/>
      <c r="AW98" s="106"/>
      <c r="AX98" s="106"/>
      <c r="AY98" s="106"/>
      <c r="AZ98" s="106"/>
      <c r="BA98" s="174">
        <f t="shared" si="17"/>
        <v>0</v>
      </c>
      <c r="BB98" s="178"/>
      <c r="BC98" s="180"/>
      <c r="BD98" s="163" t="str">
        <f t="shared" si="18"/>
        <v>正确</v>
      </c>
    </row>
    <row r="99" s="6" customFormat="1" ht="33" customHeight="1" spans="1:56">
      <c r="A99" s="59">
        <f t="shared" si="11"/>
        <v>95</v>
      </c>
      <c r="B99" s="198"/>
      <c r="C99" s="47"/>
      <c r="D99" s="154"/>
      <c r="E99" s="60"/>
      <c r="F99" s="125">
        <f t="shared" si="12"/>
        <v>30</v>
      </c>
      <c r="G99" s="57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64">
        <f t="shared" si="13"/>
        <v>0</v>
      </c>
      <c r="T99" s="170"/>
      <c r="U99" s="80"/>
      <c r="V99" s="167"/>
      <c r="W99" s="168"/>
      <c r="X99" s="168"/>
      <c r="Y99" s="168"/>
      <c r="Z99" s="168"/>
      <c r="AA99" s="168"/>
      <c r="AB99" s="93"/>
      <c r="AC99" s="174">
        <f t="shared" si="10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175">
        <f t="shared" si="14"/>
        <v>0</v>
      </c>
      <c r="AT99" s="174">
        <f t="shared" si="15"/>
        <v>0</v>
      </c>
      <c r="AU99" s="174">
        <f t="shared" si="16"/>
        <v>0</v>
      </c>
      <c r="AV99" s="99"/>
      <c r="AW99" s="106"/>
      <c r="AX99" s="106"/>
      <c r="AY99" s="106"/>
      <c r="AZ99" s="106"/>
      <c r="BA99" s="174">
        <f t="shared" si="17"/>
        <v>0</v>
      </c>
      <c r="BB99" s="178"/>
      <c r="BC99" s="180"/>
      <c r="BD99" s="163" t="str">
        <f t="shared" si="18"/>
        <v>正确</v>
      </c>
    </row>
    <row r="100" s="6" customFormat="1" ht="33" customHeight="1" spans="1:56">
      <c r="A100" s="59">
        <f t="shared" si="11"/>
        <v>96</v>
      </c>
      <c r="B100" s="198"/>
      <c r="C100" s="47"/>
      <c r="D100" s="154"/>
      <c r="E100" s="60"/>
      <c r="F100" s="125">
        <f t="shared" si="12"/>
        <v>30</v>
      </c>
      <c r="G100" s="57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64">
        <f t="shared" si="13"/>
        <v>0</v>
      </c>
      <c r="T100" s="170"/>
      <c r="U100" s="80"/>
      <c r="V100" s="167"/>
      <c r="W100" s="168"/>
      <c r="X100" s="168"/>
      <c r="Y100" s="168"/>
      <c r="Z100" s="168"/>
      <c r="AA100" s="168"/>
      <c r="AB100" s="93"/>
      <c r="AC100" s="174">
        <f t="shared" si="10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175">
        <f t="shared" si="14"/>
        <v>0</v>
      </c>
      <c r="AT100" s="174">
        <f t="shared" si="15"/>
        <v>0</v>
      </c>
      <c r="AU100" s="174">
        <f t="shared" si="16"/>
        <v>0</v>
      </c>
      <c r="AV100" s="99"/>
      <c r="AW100" s="106"/>
      <c r="AX100" s="106"/>
      <c r="AY100" s="106"/>
      <c r="AZ100" s="106"/>
      <c r="BA100" s="174">
        <f t="shared" si="17"/>
        <v>0</v>
      </c>
      <c r="BB100" s="178"/>
      <c r="BC100" s="180"/>
      <c r="BD100" s="163" t="str">
        <f t="shared" si="18"/>
        <v>正确</v>
      </c>
    </row>
    <row r="101" s="6" customFormat="1" ht="33" customHeight="1" spans="1:56">
      <c r="A101" s="59">
        <f t="shared" si="11"/>
        <v>97</v>
      </c>
      <c r="B101" s="198"/>
      <c r="C101" s="47"/>
      <c r="D101" s="154"/>
      <c r="E101" s="60"/>
      <c r="F101" s="125">
        <f t="shared" si="12"/>
        <v>30</v>
      </c>
      <c r="G101" s="57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64">
        <f t="shared" si="13"/>
        <v>0</v>
      </c>
      <c r="T101" s="170"/>
      <c r="U101" s="80"/>
      <c r="V101" s="167"/>
      <c r="W101" s="168"/>
      <c r="X101" s="168"/>
      <c r="Y101" s="168"/>
      <c r="Z101" s="168"/>
      <c r="AA101" s="168"/>
      <c r="AB101" s="93"/>
      <c r="AC101" s="174">
        <f t="shared" si="10"/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175">
        <f t="shared" si="14"/>
        <v>0</v>
      </c>
      <c r="AT101" s="174">
        <f t="shared" si="15"/>
        <v>0</v>
      </c>
      <c r="AU101" s="174">
        <f t="shared" si="16"/>
        <v>0</v>
      </c>
      <c r="AV101" s="99"/>
      <c r="AW101" s="106"/>
      <c r="AX101" s="106"/>
      <c r="AY101" s="106"/>
      <c r="AZ101" s="106"/>
      <c r="BA101" s="174">
        <f t="shared" si="17"/>
        <v>0</v>
      </c>
      <c r="BB101" s="178"/>
      <c r="BC101" s="180"/>
      <c r="BD101" s="163" t="str">
        <f t="shared" si="18"/>
        <v>正确</v>
      </c>
    </row>
    <row r="102" s="6" customFormat="1" ht="33" customHeight="1" spans="1:56">
      <c r="A102" s="59">
        <f t="shared" si="11"/>
        <v>98</v>
      </c>
      <c r="B102" s="198"/>
      <c r="C102" s="47"/>
      <c r="D102" s="154"/>
      <c r="E102" s="60"/>
      <c r="F102" s="125">
        <f t="shared" si="12"/>
        <v>30</v>
      </c>
      <c r="G102" s="57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64">
        <f t="shared" si="13"/>
        <v>0</v>
      </c>
      <c r="T102" s="170"/>
      <c r="U102" s="80"/>
      <c r="V102" s="167"/>
      <c r="W102" s="168"/>
      <c r="X102" s="168"/>
      <c r="Y102" s="168"/>
      <c r="Z102" s="168"/>
      <c r="AA102" s="168"/>
      <c r="AB102" s="93"/>
      <c r="AC102" s="174">
        <f t="shared" si="10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175">
        <f t="shared" si="14"/>
        <v>0</v>
      </c>
      <c r="AT102" s="174">
        <f t="shared" si="15"/>
        <v>0</v>
      </c>
      <c r="AU102" s="174">
        <f t="shared" si="16"/>
        <v>0</v>
      </c>
      <c r="AV102" s="99"/>
      <c r="AW102" s="106"/>
      <c r="AX102" s="106"/>
      <c r="AY102" s="106"/>
      <c r="AZ102" s="106"/>
      <c r="BA102" s="174">
        <f t="shared" si="17"/>
        <v>0</v>
      </c>
      <c r="BB102" s="178"/>
      <c r="BC102" s="180"/>
      <c r="BD102" s="163" t="str">
        <f t="shared" si="18"/>
        <v>正确</v>
      </c>
    </row>
    <row r="103" s="6" customFormat="1" ht="33" customHeight="1" spans="1:56">
      <c r="A103" s="59">
        <f t="shared" si="11"/>
        <v>99</v>
      </c>
      <c r="B103" s="198"/>
      <c r="C103" s="47"/>
      <c r="D103" s="154"/>
      <c r="E103" s="60"/>
      <c r="F103" s="125">
        <f t="shared" si="12"/>
        <v>30</v>
      </c>
      <c r="G103" s="57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64">
        <f t="shared" si="13"/>
        <v>0</v>
      </c>
      <c r="T103" s="170"/>
      <c r="U103" s="80"/>
      <c r="V103" s="167"/>
      <c r="W103" s="168"/>
      <c r="X103" s="168"/>
      <c r="Y103" s="168"/>
      <c r="Z103" s="168"/>
      <c r="AA103" s="168"/>
      <c r="AB103" s="93"/>
      <c r="AC103" s="174">
        <f t="shared" si="10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175">
        <f t="shared" si="14"/>
        <v>0</v>
      </c>
      <c r="AT103" s="174">
        <f t="shared" si="15"/>
        <v>0</v>
      </c>
      <c r="AU103" s="174">
        <f t="shared" si="16"/>
        <v>0</v>
      </c>
      <c r="AV103" s="99"/>
      <c r="AW103" s="106"/>
      <c r="AX103" s="106"/>
      <c r="AY103" s="106"/>
      <c r="AZ103" s="106"/>
      <c r="BA103" s="174">
        <f t="shared" si="17"/>
        <v>0</v>
      </c>
      <c r="BB103" s="178"/>
      <c r="BC103" s="180"/>
      <c r="BD103" s="163" t="str">
        <f t="shared" si="18"/>
        <v>正确</v>
      </c>
    </row>
    <row r="104" s="6" customFormat="1" ht="33" customHeight="1" spans="1:56">
      <c r="A104" s="59">
        <f t="shared" si="11"/>
        <v>100</v>
      </c>
      <c r="B104" s="198"/>
      <c r="C104" s="47"/>
      <c r="D104" s="154"/>
      <c r="E104" s="60"/>
      <c r="F104" s="125">
        <f t="shared" si="12"/>
        <v>30</v>
      </c>
      <c r="G104" s="57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64">
        <f t="shared" si="13"/>
        <v>0</v>
      </c>
      <c r="T104" s="170"/>
      <c r="U104" s="80"/>
      <c r="V104" s="167"/>
      <c r="W104" s="168"/>
      <c r="X104" s="168"/>
      <c r="Y104" s="168"/>
      <c r="Z104" s="168"/>
      <c r="AA104" s="168"/>
      <c r="AB104" s="93"/>
      <c r="AC104" s="174">
        <f t="shared" ref="AC104:AC164" si="19">IF(G104="是",30,0)</f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175">
        <f t="shared" si="14"/>
        <v>0</v>
      </c>
      <c r="AT104" s="174">
        <f t="shared" si="15"/>
        <v>0</v>
      </c>
      <c r="AU104" s="174">
        <f t="shared" si="16"/>
        <v>0</v>
      </c>
      <c r="AV104" s="99"/>
      <c r="AW104" s="106"/>
      <c r="AX104" s="106"/>
      <c r="AY104" s="106"/>
      <c r="AZ104" s="106"/>
      <c r="BA104" s="174">
        <f t="shared" si="17"/>
        <v>0</v>
      </c>
      <c r="BB104" s="178"/>
      <c r="BC104" s="180"/>
      <c r="BD104" s="163" t="str">
        <f t="shared" si="18"/>
        <v>正确</v>
      </c>
    </row>
    <row r="105" s="6" customFormat="1" ht="33" customHeight="1" spans="1:56">
      <c r="A105" s="59">
        <f t="shared" si="11"/>
        <v>101</v>
      </c>
      <c r="B105" s="198"/>
      <c r="C105" s="47"/>
      <c r="D105" s="154"/>
      <c r="E105" s="60"/>
      <c r="F105" s="125">
        <f t="shared" si="12"/>
        <v>30</v>
      </c>
      <c r="G105" s="57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64">
        <f t="shared" si="13"/>
        <v>0</v>
      </c>
      <c r="T105" s="170"/>
      <c r="U105" s="80"/>
      <c r="V105" s="167"/>
      <c r="W105" s="168"/>
      <c r="X105" s="168"/>
      <c r="Y105" s="168"/>
      <c r="Z105" s="168"/>
      <c r="AA105" s="168"/>
      <c r="AB105" s="93"/>
      <c r="AC105" s="174">
        <f t="shared" si="19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175">
        <f t="shared" si="14"/>
        <v>0</v>
      </c>
      <c r="AT105" s="174">
        <f t="shared" si="15"/>
        <v>0</v>
      </c>
      <c r="AU105" s="174">
        <f t="shared" si="16"/>
        <v>0</v>
      </c>
      <c r="AV105" s="99"/>
      <c r="AW105" s="106"/>
      <c r="AX105" s="106"/>
      <c r="AY105" s="106"/>
      <c r="AZ105" s="106"/>
      <c r="BA105" s="174">
        <f t="shared" si="17"/>
        <v>0</v>
      </c>
      <c r="BB105" s="178"/>
      <c r="BC105" s="180"/>
      <c r="BD105" s="163" t="str">
        <f t="shared" si="18"/>
        <v>正确</v>
      </c>
    </row>
    <row r="106" s="6" customFormat="1" ht="33" customHeight="1" spans="1:56">
      <c r="A106" s="59">
        <f t="shared" si="11"/>
        <v>102</v>
      </c>
      <c r="B106" s="198"/>
      <c r="C106" s="47"/>
      <c r="D106" s="154"/>
      <c r="E106" s="60"/>
      <c r="F106" s="125">
        <f t="shared" si="12"/>
        <v>30</v>
      </c>
      <c r="G106" s="57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64">
        <f t="shared" si="13"/>
        <v>0</v>
      </c>
      <c r="T106" s="170"/>
      <c r="U106" s="80"/>
      <c r="V106" s="167"/>
      <c r="W106" s="168"/>
      <c r="X106" s="168"/>
      <c r="Y106" s="168"/>
      <c r="Z106" s="168"/>
      <c r="AA106" s="168"/>
      <c r="AB106" s="93"/>
      <c r="AC106" s="174">
        <f t="shared" si="19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175">
        <f t="shared" si="14"/>
        <v>0</v>
      </c>
      <c r="AT106" s="174">
        <f t="shared" si="15"/>
        <v>0</v>
      </c>
      <c r="AU106" s="174">
        <f t="shared" si="16"/>
        <v>0</v>
      </c>
      <c r="AV106" s="99"/>
      <c r="AW106" s="106"/>
      <c r="AX106" s="106"/>
      <c r="AY106" s="106"/>
      <c r="AZ106" s="106"/>
      <c r="BA106" s="174">
        <f t="shared" si="17"/>
        <v>0</v>
      </c>
      <c r="BB106" s="178"/>
      <c r="BC106" s="180"/>
      <c r="BD106" s="163" t="str">
        <f t="shared" si="18"/>
        <v>正确</v>
      </c>
    </row>
    <row r="107" s="6" customFormat="1" ht="33" customHeight="1" spans="1:56">
      <c r="A107" s="59">
        <f t="shared" si="11"/>
        <v>103</v>
      </c>
      <c r="B107" s="198"/>
      <c r="C107" s="47"/>
      <c r="D107" s="154"/>
      <c r="E107" s="60"/>
      <c r="F107" s="125">
        <f t="shared" si="12"/>
        <v>30</v>
      </c>
      <c r="G107" s="57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64">
        <f t="shared" si="13"/>
        <v>0</v>
      </c>
      <c r="T107" s="170"/>
      <c r="U107" s="80"/>
      <c r="V107" s="167"/>
      <c r="W107" s="168"/>
      <c r="X107" s="168"/>
      <c r="Y107" s="168"/>
      <c r="Z107" s="168"/>
      <c r="AA107" s="168"/>
      <c r="AB107" s="93"/>
      <c r="AC107" s="174">
        <f t="shared" si="19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175">
        <f t="shared" si="14"/>
        <v>0</v>
      </c>
      <c r="AT107" s="174">
        <f t="shared" si="15"/>
        <v>0</v>
      </c>
      <c r="AU107" s="174">
        <f t="shared" si="16"/>
        <v>0</v>
      </c>
      <c r="AV107" s="99"/>
      <c r="AW107" s="106"/>
      <c r="AX107" s="106"/>
      <c r="AY107" s="106"/>
      <c r="AZ107" s="106"/>
      <c r="BA107" s="174">
        <f t="shared" si="17"/>
        <v>0</v>
      </c>
      <c r="BB107" s="178"/>
      <c r="BC107" s="180"/>
      <c r="BD107" s="163" t="str">
        <f t="shared" si="18"/>
        <v>正确</v>
      </c>
    </row>
    <row r="108" s="6" customFormat="1" ht="33" customHeight="1" spans="1:56">
      <c r="A108" s="59">
        <f t="shared" si="11"/>
        <v>104</v>
      </c>
      <c r="B108" s="198"/>
      <c r="C108" s="47"/>
      <c r="D108" s="154"/>
      <c r="E108" s="60"/>
      <c r="F108" s="125">
        <f t="shared" si="12"/>
        <v>30</v>
      </c>
      <c r="G108" s="5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64">
        <f t="shared" si="13"/>
        <v>0</v>
      </c>
      <c r="T108" s="170"/>
      <c r="U108" s="80"/>
      <c r="V108" s="167"/>
      <c r="W108" s="168"/>
      <c r="X108" s="168"/>
      <c r="Y108" s="168"/>
      <c r="Z108" s="168"/>
      <c r="AA108" s="168"/>
      <c r="AB108" s="93"/>
      <c r="AC108" s="174">
        <f t="shared" si="19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175">
        <f t="shared" si="14"/>
        <v>0</v>
      </c>
      <c r="AT108" s="174">
        <f t="shared" si="15"/>
        <v>0</v>
      </c>
      <c r="AU108" s="174">
        <f t="shared" si="16"/>
        <v>0</v>
      </c>
      <c r="AV108" s="99"/>
      <c r="AW108" s="106"/>
      <c r="AX108" s="106"/>
      <c r="AY108" s="106"/>
      <c r="AZ108" s="106"/>
      <c r="BA108" s="174">
        <f t="shared" si="17"/>
        <v>0</v>
      </c>
      <c r="BB108" s="178"/>
      <c r="BC108" s="180"/>
      <c r="BD108" s="163" t="str">
        <f t="shared" si="18"/>
        <v>正确</v>
      </c>
    </row>
    <row r="109" s="6" customFormat="1" ht="33" customHeight="1" spans="1:56">
      <c r="A109" s="59">
        <f t="shared" si="11"/>
        <v>105</v>
      </c>
      <c r="B109" s="198"/>
      <c r="C109" s="47"/>
      <c r="D109" s="154"/>
      <c r="E109" s="60"/>
      <c r="F109" s="125">
        <f t="shared" si="12"/>
        <v>30</v>
      </c>
      <c r="G109" s="5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64">
        <f t="shared" si="13"/>
        <v>0</v>
      </c>
      <c r="T109" s="170"/>
      <c r="U109" s="80"/>
      <c r="V109" s="167"/>
      <c r="W109" s="168"/>
      <c r="X109" s="168"/>
      <c r="Y109" s="168"/>
      <c r="Z109" s="168"/>
      <c r="AA109" s="168"/>
      <c r="AB109" s="93"/>
      <c r="AC109" s="174">
        <f t="shared" si="19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175">
        <f t="shared" si="14"/>
        <v>0</v>
      </c>
      <c r="AT109" s="174">
        <f t="shared" si="15"/>
        <v>0</v>
      </c>
      <c r="AU109" s="174">
        <f t="shared" si="16"/>
        <v>0</v>
      </c>
      <c r="AV109" s="99"/>
      <c r="AW109" s="106"/>
      <c r="AX109" s="106"/>
      <c r="AY109" s="106"/>
      <c r="AZ109" s="106"/>
      <c r="BA109" s="174">
        <f t="shared" si="17"/>
        <v>0</v>
      </c>
      <c r="BB109" s="178"/>
      <c r="BC109" s="180"/>
      <c r="BD109" s="163" t="str">
        <f t="shared" si="18"/>
        <v>正确</v>
      </c>
    </row>
    <row r="110" s="6" customFormat="1" ht="33" customHeight="1" spans="1:56">
      <c r="A110" s="59">
        <f t="shared" si="11"/>
        <v>106</v>
      </c>
      <c r="B110" s="198"/>
      <c r="C110" s="47"/>
      <c r="D110" s="154"/>
      <c r="E110" s="60"/>
      <c r="F110" s="125">
        <f t="shared" si="12"/>
        <v>30</v>
      </c>
      <c r="G110" s="5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64">
        <f t="shared" si="13"/>
        <v>0</v>
      </c>
      <c r="T110" s="170"/>
      <c r="U110" s="80"/>
      <c r="V110" s="167"/>
      <c r="W110" s="168"/>
      <c r="X110" s="168"/>
      <c r="Y110" s="168"/>
      <c r="Z110" s="168"/>
      <c r="AA110" s="168"/>
      <c r="AB110" s="93"/>
      <c r="AC110" s="174">
        <f t="shared" si="19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175">
        <f t="shared" si="14"/>
        <v>0</v>
      </c>
      <c r="AT110" s="174">
        <f t="shared" si="15"/>
        <v>0</v>
      </c>
      <c r="AU110" s="174">
        <f t="shared" si="16"/>
        <v>0</v>
      </c>
      <c r="AV110" s="99"/>
      <c r="AW110" s="106"/>
      <c r="AX110" s="106"/>
      <c r="AY110" s="106"/>
      <c r="AZ110" s="106"/>
      <c r="BA110" s="174">
        <f t="shared" si="17"/>
        <v>0</v>
      </c>
      <c r="BB110" s="178"/>
      <c r="BC110" s="180"/>
      <c r="BD110" s="163" t="str">
        <f t="shared" si="18"/>
        <v>正确</v>
      </c>
    </row>
    <row r="111" s="6" customFormat="1" ht="33" customHeight="1" spans="1:56">
      <c r="A111" s="59">
        <f t="shared" si="11"/>
        <v>107</v>
      </c>
      <c r="B111" s="198"/>
      <c r="C111" s="47"/>
      <c r="D111" s="154"/>
      <c r="E111" s="60"/>
      <c r="F111" s="125">
        <f t="shared" si="12"/>
        <v>30</v>
      </c>
      <c r="G111" s="57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64">
        <f t="shared" si="13"/>
        <v>0</v>
      </c>
      <c r="T111" s="170"/>
      <c r="U111" s="80"/>
      <c r="V111" s="167"/>
      <c r="W111" s="168"/>
      <c r="X111" s="168"/>
      <c r="Y111" s="168"/>
      <c r="Z111" s="168"/>
      <c r="AA111" s="168"/>
      <c r="AB111" s="93"/>
      <c r="AC111" s="174">
        <f t="shared" si="19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175">
        <f t="shared" si="14"/>
        <v>0</v>
      </c>
      <c r="AT111" s="174">
        <f t="shared" si="15"/>
        <v>0</v>
      </c>
      <c r="AU111" s="174">
        <f t="shared" si="16"/>
        <v>0</v>
      </c>
      <c r="AV111" s="99"/>
      <c r="AW111" s="106"/>
      <c r="AX111" s="106"/>
      <c r="AY111" s="106"/>
      <c r="AZ111" s="106"/>
      <c r="BA111" s="174">
        <f t="shared" si="17"/>
        <v>0</v>
      </c>
      <c r="BB111" s="178"/>
      <c r="BC111" s="180"/>
      <c r="BD111" s="163" t="str">
        <f t="shared" si="18"/>
        <v>正确</v>
      </c>
    </row>
    <row r="112" s="6" customFormat="1" ht="33" customHeight="1" spans="1:56">
      <c r="A112" s="59">
        <f t="shared" si="11"/>
        <v>108</v>
      </c>
      <c r="B112" s="198"/>
      <c r="C112" s="47"/>
      <c r="D112" s="154"/>
      <c r="E112" s="60"/>
      <c r="F112" s="125">
        <f t="shared" si="12"/>
        <v>30</v>
      </c>
      <c r="G112" s="57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64">
        <f t="shared" si="13"/>
        <v>0</v>
      </c>
      <c r="T112" s="170"/>
      <c r="U112" s="80"/>
      <c r="V112" s="167"/>
      <c r="W112" s="168"/>
      <c r="X112" s="168"/>
      <c r="Y112" s="168"/>
      <c r="Z112" s="168"/>
      <c r="AA112" s="168"/>
      <c r="AB112" s="93"/>
      <c r="AC112" s="174">
        <f t="shared" si="19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175">
        <f t="shared" si="14"/>
        <v>0</v>
      </c>
      <c r="AT112" s="174">
        <f t="shared" si="15"/>
        <v>0</v>
      </c>
      <c r="AU112" s="174">
        <f t="shared" si="16"/>
        <v>0</v>
      </c>
      <c r="AV112" s="99"/>
      <c r="AW112" s="106"/>
      <c r="AX112" s="106"/>
      <c r="AY112" s="106"/>
      <c r="AZ112" s="106"/>
      <c r="BA112" s="174">
        <f t="shared" si="17"/>
        <v>0</v>
      </c>
      <c r="BB112" s="178"/>
      <c r="BC112" s="180"/>
      <c r="BD112" s="163" t="str">
        <f t="shared" si="18"/>
        <v>正确</v>
      </c>
    </row>
    <row r="113" s="6" customFormat="1" ht="33" customHeight="1" spans="1:56">
      <c r="A113" s="59">
        <f t="shared" si="11"/>
        <v>109</v>
      </c>
      <c r="B113" s="198"/>
      <c r="C113" s="47"/>
      <c r="D113" s="154"/>
      <c r="E113" s="60"/>
      <c r="F113" s="125">
        <f t="shared" si="12"/>
        <v>30</v>
      </c>
      <c r="G113" s="57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64">
        <f t="shared" si="13"/>
        <v>0</v>
      </c>
      <c r="T113" s="170"/>
      <c r="U113" s="80"/>
      <c r="V113" s="167"/>
      <c r="W113" s="168"/>
      <c r="X113" s="168"/>
      <c r="Y113" s="168"/>
      <c r="Z113" s="168"/>
      <c r="AA113" s="168"/>
      <c r="AB113" s="93"/>
      <c r="AC113" s="174">
        <f t="shared" si="19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175">
        <f t="shared" si="14"/>
        <v>0</v>
      </c>
      <c r="AT113" s="174">
        <f t="shared" si="15"/>
        <v>0</v>
      </c>
      <c r="AU113" s="174">
        <f t="shared" si="16"/>
        <v>0</v>
      </c>
      <c r="AV113" s="99"/>
      <c r="AW113" s="106"/>
      <c r="AX113" s="106"/>
      <c r="AY113" s="106"/>
      <c r="AZ113" s="106"/>
      <c r="BA113" s="174">
        <f t="shared" si="17"/>
        <v>0</v>
      </c>
      <c r="BB113" s="178"/>
      <c r="BC113" s="180"/>
      <c r="BD113" s="163" t="str">
        <f t="shared" si="18"/>
        <v>正确</v>
      </c>
    </row>
    <row r="114" s="6" customFormat="1" ht="33" customHeight="1" spans="1:56">
      <c r="A114" s="59">
        <f t="shared" si="11"/>
        <v>110</v>
      </c>
      <c r="B114" s="198"/>
      <c r="C114" s="47"/>
      <c r="D114" s="154"/>
      <c r="E114" s="60"/>
      <c r="F114" s="125">
        <f t="shared" si="12"/>
        <v>30</v>
      </c>
      <c r="G114" s="57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64">
        <f t="shared" si="13"/>
        <v>0</v>
      </c>
      <c r="T114" s="170"/>
      <c r="U114" s="80"/>
      <c r="V114" s="167"/>
      <c r="W114" s="168"/>
      <c r="X114" s="168"/>
      <c r="Y114" s="168"/>
      <c r="Z114" s="168"/>
      <c r="AA114" s="168"/>
      <c r="AB114" s="93"/>
      <c r="AC114" s="174">
        <f t="shared" si="19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175">
        <f t="shared" si="14"/>
        <v>0</v>
      </c>
      <c r="AT114" s="174">
        <f t="shared" si="15"/>
        <v>0</v>
      </c>
      <c r="AU114" s="174">
        <f t="shared" si="16"/>
        <v>0</v>
      </c>
      <c r="AV114" s="99"/>
      <c r="AW114" s="106"/>
      <c r="AX114" s="106"/>
      <c r="AY114" s="106"/>
      <c r="AZ114" s="106"/>
      <c r="BA114" s="174">
        <f t="shared" si="17"/>
        <v>0</v>
      </c>
      <c r="BB114" s="178"/>
      <c r="BC114" s="180"/>
      <c r="BD114" s="163" t="str">
        <f t="shared" si="18"/>
        <v>正确</v>
      </c>
    </row>
    <row r="115" s="6" customFormat="1" ht="33" customHeight="1" spans="1:56">
      <c r="A115" s="59">
        <f t="shared" si="11"/>
        <v>111</v>
      </c>
      <c r="B115" s="198"/>
      <c r="C115" s="47"/>
      <c r="D115" s="154"/>
      <c r="E115" s="60"/>
      <c r="F115" s="125">
        <f t="shared" si="12"/>
        <v>30</v>
      </c>
      <c r="G115" s="57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64">
        <f t="shared" si="13"/>
        <v>0</v>
      </c>
      <c r="T115" s="170"/>
      <c r="U115" s="80"/>
      <c r="V115" s="167"/>
      <c r="W115" s="168"/>
      <c r="X115" s="168"/>
      <c r="Y115" s="168"/>
      <c r="Z115" s="168"/>
      <c r="AA115" s="168"/>
      <c r="AB115" s="93"/>
      <c r="AC115" s="174">
        <f t="shared" si="19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175">
        <f t="shared" si="14"/>
        <v>0</v>
      </c>
      <c r="AT115" s="174">
        <f t="shared" si="15"/>
        <v>0</v>
      </c>
      <c r="AU115" s="174">
        <f t="shared" si="16"/>
        <v>0</v>
      </c>
      <c r="AV115" s="99"/>
      <c r="AW115" s="106"/>
      <c r="AX115" s="106"/>
      <c r="AY115" s="106"/>
      <c r="AZ115" s="106"/>
      <c r="BA115" s="174">
        <f t="shared" si="17"/>
        <v>0</v>
      </c>
      <c r="BB115" s="178"/>
      <c r="BC115" s="180"/>
      <c r="BD115" s="163" t="str">
        <f t="shared" si="18"/>
        <v>正确</v>
      </c>
    </row>
    <row r="116" s="6" customFormat="1" ht="33" customHeight="1" spans="1:56">
      <c r="A116" s="59">
        <f t="shared" si="11"/>
        <v>112</v>
      </c>
      <c r="B116" s="198"/>
      <c r="C116" s="47"/>
      <c r="D116" s="154"/>
      <c r="E116" s="60"/>
      <c r="F116" s="125">
        <f t="shared" si="12"/>
        <v>30</v>
      </c>
      <c r="G116" s="57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64">
        <f t="shared" si="13"/>
        <v>0</v>
      </c>
      <c r="T116" s="170"/>
      <c r="U116" s="80"/>
      <c r="V116" s="167"/>
      <c r="W116" s="168"/>
      <c r="X116" s="168"/>
      <c r="Y116" s="168"/>
      <c r="Z116" s="168"/>
      <c r="AA116" s="168"/>
      <c r="AB116" s="93"/>
      <c r="AC116" s="174">
        <f t="shared" si="19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175">
        <f t="shared" si="14"/>
        <v>0</v>
      </c>
      <c r="AT116" s="174">
        <f t="shared" si="15"/>
        <v>0</v>
      </c>
      <c r="AU116" s="174">
        <f t="shared" si="16"/>
        <v>0</v>
      </c>
      <c r="AV116" s="99"/>
      <c r="AW116" s="106"/>
      <c r="AX116" s="106"/>
      <c r="AY116" s="106"/>
      <c r="AZ116" s="106"/>
      <c r="BA116" s="174">
        <f t="shared" si="17"/>
        <v>0</v>
      </c>
      <c r="BB116" s="178"/>
      <c r="BC116" s="180"/>
      <c r="BD116" s="163" t="str">
        <f t="shared" si="18"/>
        <v>正确</v>
      </c>
    </row>
    <row r="117" s="6" customFormat="1" ht="33" customHeight="1" spans="1:56">
      <c r="A117" s="59">
        <f t="shared" si="11"/>
        <v>113</v>
      </c>
      <c r="B117" s="198"/>
      <c r="C117" s="47"/>
      <c r="D117" s="154"/>
      <c r="E117" s="60"/>
      <c r="F117" s="125">
        <f t="shared" si="12"/>
        <v>30</v>
      </c>
      <c r="G117" s="57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64">
        <f t="shared" si="13"/>
        <v>0</v>
      </c>
      <c r="T117" s="170"/>
      <c r="U117" s="80"/>
      <c r="V117" s="167"/>
      <c r="W117" s="168"/>
      <c r="X117" s="168"/>
      <c r="Y117" s="168"/>
      <c r="Z117" s="168"/>
      <c r="AA117" s="168"/>
      <c r="AB117" s="93"/>
      <c r="AC117" s="174">
        <f t="shared" si="19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175">
        <f t="shared" si="14"/>
        <v>0</v>
      </c>
      <c r="AT117" s="174">
        <f t="shared" si="15"/>
        <v>0</v>
      </c>
      <c r="AU117" s="174">
        <f t="shared" si="16"/>
        <v>0</v>
      </c>
      <c r="AV117" s="99"/>
      <c r="AW117" s="106"/>
      <c r="AX117" s="106"/>
      <c r="AY117" s="106"/>
      <c r="AZ117" s="106"/>
      <c r="BA117" s="174">
        <f t="shared" si="17"/>
        <v>0</v>
      </c>
      <c r="BB117" s="178"/>
      <c r="BC117" s="180"/>
      <c r="BD117" s="163" t="str">
        <f t="shared" si="18"/>
        <v>正确</v>
      </c>
    </row>
    <row r="118" s="6" customFormat="1" ht="33" customHeight="1" spans="1:56">
      <c r="A118" s="59">
        <f t="shared" si="11"/>
        <v>114</v>
      </c>
      <c r="B118" s="198"/>
      <c r="C118" s="47"/>
      <c r="D118" s="154"/>
      <c r="E118" s="60"/>
      <c r="F118" s="125">
        <f t="shared" si="12"/>
        <v>30</v>
      </c>
      <c r="G118" s="57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64">
        <f t="shared" si="13"/>
        <v>0</v>
      </c>
      <c r="T118" s="170"/>
      <c r="U118" s="80"/>
      <c r="V118" s="167"/>
      <c r="W118" s="168"/>
      <c r="X118" s="168"/>
      <c r="Y118" s="168"/>
      <c r="Z118" s="168"/>
      <c r="AA118" s="168"/>
      <c r="AB118" s="93"/>
      <c r="AC118" s="174">
        <f t="shared" si="19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175">
        <f t="shared" si="14"/>
        <v>0</v>
      </c>
      <c r="AT118" s="174">
        <f t="shared" si="15"/>
        <v>0</v>
      </c>
      <c r="AU118" s="174">
        <f t="shared" si="16"/>
        <v>0</v>
      </c>
      <c r="AV118" s="99"/>
      <c r="AW118" s="106"/>
      <c r="AX118" s="106"/>
      <c r="AY118" s="106"/>
      <c r="AZ118" s="106"/>
      <c r="BA118" s="174">
        <f t="shared" si="17"/>
        <v>0</v>
      </c>
      <c r="BB118" s="178"/>
      <c r="BC118" s="180"/>
      <c r="BD118" s="163" t="str">
        <f t="shared" si="18"/>
        <v>正确</v>
      </c>
    </row>
    <row r="119" s="6" customFormat="1" ht="33" customHeight="1" spans="1:56">
      <c r="A119" s="59">
        <f t="shared" si="11"/>
        <v>115</v>
      </c>
      <c r="B119" s="198"/>
      <c r="C119" s="47"/>
      <c r="D119" s="154"/>
      <c r="E119" s="60"/>
      <c r="F119" s="125">
        <f t="shared" si="12"/>
        <v>30</v>
      </c>
      <c r="G119" s="57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64">
        <f t="shared" si="13"/>
        <v>0</v>
      </c>
      <c r="T119" s="170"/>
      <c r="U119" s="80"/>
      <c r="V119" s="167"/>
      <c r="W119" s="168"/>
      <c r="X119" s="168"/>
      <c r="Y119" s="168"/>
      <c r="Z119" s="168"/>
      <c r="AA119" s="168"/>
      <c r="AB119" s="93"/>
      <c r="AC119" s="174">
        <f t="shared" si="19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175">
        <f t="shared" si="14"/>
        <v>0</v>
      </c>
      <c r="AT119" s="174">
        <f t="shared" si="15"/>
        <v>0</v>
      </c>
      <c r="AU119" s="174">
        <f t="shared" si="16"/>
        <v>0</v>
      </c>
      <c r="AV119" s="99"/>
      <c r="AW119" s="106"/>
      <c r="AX119" s="106"/>
      <c r="AY119" s="106"/>
      <c r="AZ119" s="106"/>
      <c r="BA119" s="174">
        <f t="shared" si="17"/>
        <v>0</v>
      </c>
      <c r="BB119" s="178"/>
      <c r="BC119" s="180"/>
      <c r="BD119" s="163" t="str">
        <f t="shared" si="18"/>
        <v>正确</v>
      </c>
    </row>
    <row r="120" s="6" customFormat="1" ht="33" customHeight="1" spans="1:56">
      <c r="A120" s="59">
        <f t="shared" si="11"/>
        <v>116</v>
      </c>
      <c r="B120" s="198"/>
      <c r="C120" s="47"/>
      <c r="D120" s="154"/>
      <c r="E120" s="60"/>
      <c r="F120" s="125">
        <f t="shared" si="12"/>
        <v>30</v>
      </c>
      <c r="G120" s="57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64">
        <f t="shared" si="13"/>
        <v>0</v>
      </c>
      <c r="T120" s="170"/>
      <c r="U120" s="80"/>
      <c r="V120" s="167"/>
      <c r="W120" s="168"/>
      <c r="X120" s="168"/>
      <c r="Y120" s="168"/>
      <c r="Z120" s="168"/>
      <c r="AA120" s="168"/>
      <c r="AB120" s="93"/>
      <c r="AC120" s="174">
        <f t="shared" si="19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175">
        <f t="shared" si="14"/>
        <v>0</v>
      </c>
      <c r="AT120" s="174">
        <f t="shared" si="15"/>
        <v>0</v>
      </c>
      <c r="AU120" s="174">
        <f t="shared" si="16"/>
        <v>0</v>
      </c>
      <c r="AV120" s="99"/>
      <c r="AW120" s="106"/>
      <c r="AX120" s="106"/>
      <c r="AY120" s="106"/>
      <c r="AZ120" s="106"/>
      <c r="BA120" s="174">
        <f t="shared" si="17"/>
        <v>0</v>
      </c>
      <c r="BB120" s="178"/>
      <c r="BC120" s="180"/>
      <c r="BD120" s="163" t="str">
        <f t="shared" si="18"/>
        <v>正确</v>
      </c>
    </row>
    <row r="121" s="6" customFormat="1" ht="33" customHeight="1" spans="1:56">
      <c r="A121" s="59">
        <f t="shared" si="11"/>
        <v>117</v>
      </c>
      <c r="B121" s="198"/>
      <c r="C121" s="47"/>
      <c r="D121" s="154"/>
      <c r="E121" s="60"/>
      <c r="F121" s="125">
        <f t="shared" si="12"/>
        <v>30</v>
      </c>
      <c r="G121" s="57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>
        <f t="shared" si="13"/>
        <v>0</v>
      </c>
      <c r="T121" s="170"/>
      <c r="U121" s="80"/>
      <c r="V121" s="167"/>
      <c r="W121" s="168"/>
      <c r="X121" s="168"/>
      <c r="Y121" s="168"/>
      <c r="Z121" s="168"/>
      <c r="AA121" s="168"/>
      <c r="AB121" s="93"/>
      <c r="AC121" s="174">
        <f t="shared" si="19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175">
        <f t="shared" si="14"/>
        <v>0</v>
      </c>
      <c r="AT121" s="174">
        <f t="shared" si="15"/>
        <v>0</v>
      </c>
      <c r="AU121" s="174">
        <f t="shared" si="16"/>
        <v>0</v>
      </c>
      <c r="AV121" s="99"/>
      <c r="AW121" s="106"/>
      <c r="AX121" s="106"/>
      <c r="AY121" s="106"/>
      <c r="AZ121" s="106"/>
      <c r="BA121" s="174">
        <f t="shared" si="17"/>
        <v>0</v>
      </c>
      <c r="BB121" s="178"/>
      <c r="BC121" s="180"/>
      <c r="BD121" s="163" t="str">
        <f t="shared" si="18"/>
        <v>正确</v>
      </c>
    </row>
    <row r="122" s="6" customFormat="1" ht="33" customHeight="1" spans="1:56">
      <c r="A122" s="59">
        <f t="shared" si="11"/>
        <v>118</v>
      </c>
      <c r="B122" s="198"/>
      <c r="C122" s="47"/>
      <c r="D122" s="154"/>
      <c r="E122" s="60"/>
      <c r="F122" s="125">
        <f t="shared" si="12"/>
        <v>30</v>
      </c>
      <c r="G122" s="57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64">
        <f t="shared" si="13"/>
        <v>0</v>
      </c>
      <c r="T122" s="170"/>
      <c r="U122" s="80"/>
      <c r="V122" s="167"/>
      <c r="W122" s="168"/>
      <c r="X122" s="168"/>
      <c r="Y122" s="168"/>
      <c r="Z122" s="168"/>
      <c r="AA122" s="168"/>
      <c r="AB122" s="93"/>
      <c r="AC122" s="174">
        <f t="shared" si="19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175">
        <f t="shared" si="14"/>
        <v>0</v>
      </c>
      <c r="AT122" s="174">
        <f t="shared" si="15"/>
        <v>0</v>
      </c>
      <c r="AU122" s="174">
        <f t="shared" si="16"/>
        <v>0</v>
      </c>
      <c r="AV122" s="99"/>
      <c r="AW122" s="106"/>
      <c r="AX122" s="106"/>
      <c r="AY122" s="106"/>
      <c r="AZ122" s="106"/>
      <c r="BA122" s="174">
        <f t="shared" si="17"/>
        <v>0</v>
      </c>
      <c r="BB122" s="178"/>
      <c r="BC122" s="180"/>
      <c r="BD122" s="163" t="str">
        <f t="shared" si="18"/>
        <v>正确</v>
      </c>
    </row>
    <row r="123" s="6" customFormat="1" ht="33" customHeight="1" spans="1:56">
      <c r="A123" s="59">
        <f t="shared" si="11"/>
        <v>119</v>
      </c>
      <c r="B123" s="198"/>
      <c r="C123" s="47"/>
      <c r="D123" s="154"/>
      <c r="E123" s="60"/>
      <c r="F123" s="125">
        <f t="shared" si="12"/>
        <v>30</v>
      </c>
      <c r="G123" s="57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64">
        <f t="shared" si="13"/>
        <v>0</v>
      </c>
      <c r="T123" s="170"/>
      <c r="U123" s="80"/>
      <c r="V123" s="167"/>
      <c r="W123" s="168"/>
      <c r="X123" s="168"/>
      <c r="Y123" s="168"/>
      <c r="Z123" s="168"/>
      <c r="AA123" s="168"/>
      <c r="AB123" s="93"/>
      <c r="AC123" s="174">
        <f t="shared" si="19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75">
        <f t="shared" si="14"/>
        <v>0</v>
      </c>
      <c r="AT123" s="174">
        <f t="shared" si="15"/>
        <v>0</v>
      </c>
      <c r="AU123" s="174">
        <f t="shared" si="16"/>
        <v>0</v>
      </c>
      <c r="AV123" s="99"/>
      <c r="AW123" s="106"/>
      <c r="AX123" s="106"/>
      <c r="AY123" s="106"/>
      <c r="AZ123" s="106"/>
      <c r="BA123" s="174">
        <f t="shared" si="17"/>
        <v>0</v>
      </c>
      <c r="BB123" s="178"/>
      <c r="BC123" s="180"/>
      <c r="BD123" s="163" t="str">
        <f t="shared" si="18"/>
        <v>正确</v>
      </c>
    </row>
    <row r="124" s="6" customFormat="1" ht="33" customHeight="1" spans="1:56">
      <c r="A124" s="59">
        <f t="shared" si="11"/>
        <v>120</v>
      </c>
      <c r="B124" s="198"/>
      <c r="C124" s="47"/>
      <c r="D124" s="154"/>
      <c r="E124" s="60"/>
      <c r="F124" s="125">
        <f t="shared" si="12"/>
        <v>30</v>
      </c>
      <c r="G124" s="57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64">
        <f t="shared" si="13"/>
        <v>0</v>
      </c>
      <c r="T124" s="170"/>
      <c r="U124" s="80"/>
      <c r="V124" s="167"/>
      <c r="W124" s="168"/>
      <c r="X124" s="168"/>
      <c r="Y124" s="168"/>
      <c r="Z124" s="168"/>
      <c r="AA124" s="168"/>
      <c r="AB124" s="93"/>
      <c r="AC124" s="174">
        <f t="shared" si="19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75">
        <f t="shared" si="14"/>
        <v>0</v>
      </c>
      <c r="AT124" s="174">
        <f t="shared" si="15"/>
        <v>0</v>
      </c>
      <c r="AU124" s="174">
        <f t="shared" si="16"/>
        <v>0</v>
      </c>
      <c r="AV124" s="99"/>
      <c r="AW124" s="106"/>
      <c r="AX124" s="106"/>
      <c r="AY124" s="106"/>
      <c r="AZ124" s="106"/>
      <c r="BA124" s="174">
        <f t="shared" si="17"/>
        <v>0</v>
      </c>
      <c r="BB124" s="178"/>
      <c r="BC124" s="180"/>
      <c r="BD124" s="163" t="str">
        <f t="shared" si="18"/>
        <v>正确</v>
      </c>
    </row>
    <row r="125" s="6" customFormat="1" ht="33" customHeight="1" spans="1:56">
      <c r="A125" s="59">
        <f t="shared" si="11"/>
        <v>121</v>
      </c>
      <c r="B125" s="198"/>
      <c r="C125" s="47"/>
      <c r="D125" s="154"/>
      <c r="E125" s="60"/>
      <c r="F125" s="125">
        <f t="shared" si="12"/>
        <v>30</v>
      </c>
      <c r="G125" s="57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64">
        <f t="shared" si="13"/>
        <v>0</v>
      </c>
      <c r="T125" s="170"/>
      <c r="U125" s="80"/>
      <c r="V125" s="167"/>
      <c r="W125" s="168"/>
      <c r="X125" s="168"/>
      <c r="Y125" s="168"/>
      <c r="Z125" s="168"/>
      <c r="AA125" s="168"/>
      <c r="AB125" s="93"/>
      <c r="AC125" s="174">
        <f t="shared" si="19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175">
        <f t="shared" si="14"/>
        <v>0</v>
      </c>
      <c r="AT125" s="174">
        <f t="shared" si="15"/>
        <v>0</v>
      </c>
      <c r="AU125" s="174">
        <f t="shared" si="16"/>
        <v>0</v>
      </c>
      <c r="AV125" s="99"/>
      <c r="AW125" s="106"/>
      <c r="AX125" s="106"/>
      <c r="AY125" s="106"/>
      <c r="AZ125" s="106"/>
      <c r="BA125" s="174">
        <f t="shared" si="17"/>
        <v>0</v>
      </c>
      <c r="BB125" s="178"/>
      <c r="BC125" s="180"/>
      <c r="BD125" s="163" t="str">
        <f t="shared" si="18"/>
        <v>正确</v>
      </c>
    </row>
    <row r="126" s="6" customFormat="1" ht="33" customHeight="1" spans="1:56">
      <c r="A126" s="59">
        <f t="shared" si="11"/>
        <v>122</v>
      </c>
      <c r="B126" s="198"/>
      <c r="C126" s="47"/>
      <c r="D126" s="154"/>
      <c r="E126" s="60"/>
      <c r="F126" s="125">
        <f t="shared" si="12"/>
        <v>30</v>
      </c>
      <c r="G126" s="57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64">
        <f t="shared" si="13"/>
        <v>0</v>
      </c>
      <c r="T126" s="170"/>
      <c r="U126" s="80"/>
      <c r="V126" s="167"/>
      <c r="W126" s="168"/>
      <c r="X126" s="168"/>
      <c r="Y126" s="168"/>
      <c r="Z126" s="168"/>
      <c r="AA126" s="168"/>
      <c r="AB126" s="93"/>
      <c r="AC126" s="174">
        <f t="shared" si="19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175">
        <f t="shared" si="14"/>
        <v>0</v>
      </c>
      <c r="AT126" s="174">
        <f t="shared" si="15"/>
        <v>0</v>
      </c>
      <c r="AU126" s="174">
        <f t="shared" si="16"/>
        <v>0</v>
      </c>
      <c r="AV126" s="99"/>
      <c r="AW126" s="106"/>
      <c r="AX126" s="106"/>
      <c r="AY126" s="106"/>
      <c r="AZ126" s="106"/>
      <c r="BA126" s="174">
        <f t="shared" si="17"/>
        <v>0</v>
      </c>
      <c r="BB126" s="178"/>
      <c r="BC126" s="180"/>
      <c r="BD126" s="163" t="str">
        <f t="shared" si="18"/>
        <v>正确</v>
      </c>
    </row>
    <row r="127" s="6" customFormat="1" ht="33" customHeight="1" spans="1:56">
      <c r="A127" s="59">
        <f t="shared" si="11"/>
        <v>123</v>
      </c>
      <c r="B127" s="198"/>
      <c r="C127" s="47"/>
      <c r="D127" s="154"/>
      <c r="E127" s="60"/>
      <c r="F127" s="125">
        <f t="shared" si="12"/>
        <v>30</v>
      </c>
      <c r="G127" s="57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64">
        <f t="shared" si="13"/>
        <v>0</v>
      </c>
      <c r="T127" s="170"/>
      <c r="U127" s="80"/>
      <c r="V127" s="167"/>
      <c r="W127" s="168"/>
      <c r="X127" s="168"/>
      <c r="Y127" s="168"/>
      <c r="Z127" s="168"/>
      <c r="AA127" s="168"/>
      <c r="AB127" s="93"/>
      <c r="AC127" s="174">
        <f t="shared" si="19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175">
        <f t="shared" si="14"/>
        <v>0</v>
      </c>
      <c r="AT127" s="174">
        <f t="shared" si="15"/>
        <v>0</v>
      </c>
      <c r="AU127" s="174">
        <f t="shared" si="16"/>
        <v>0</v>
      </c>
      <c r="AV127" s="99"/>
      <c r="AW127" s="106"/>
      <c r="AX127" s="106"/>
      <c r="AY127" s="106"/>
      <c r="AZ127" s="106"/>
      <c r="BA127" s="174">
        <f t="shared" si="17"/>
        <v>0</v>
      </c>
      <c r="BB127" s="178"/>
      <c r="BC127" s="180"/>
      <c r="BD127" s="163" t="str">
        <f t="shared" si="18"/>
        <v>正确</v>
      </c>
    </row>
    <row r="128" s="6" customFormat="1" ht="33" customHeight="1" spans="1:56">
      <c r="A128" s="59">
        <f t="shared" si="11"/>
        <v>124</v>
      </c>
      <c r="B128" s="198"/>
      <c r="C128" s="47"/>
      <c r="D128" s="154"/>
      <c r="E128" s="60"/>
      <c r="F128" s="125">
        <f t="shared" si="12"/>
        <v>30</v>
      </c>
      <c r="G128" s="57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64">
        <f t="shared" si="13"/>
        <v>0</v>
      </c>
      <c r="T128" s="170"/>
      <c r="U128" s="80"/>
      <c r="V128" s="167"/>
      <c r="W128" s="168"/>
      <c r="X128" s="168"/>
      <c r="Y128" s="168"/>
      <c r="Z128" s="168"/>
      <c r="AA128" s="168"/>
      <c r="AB128" s="93"/>
      <c r="AC128" s="174">
        <f t="shared" si="19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175">
        <f t="shared" si="14"/>
        <v>0</v>
      </c>
      <c r="AT128" s="174">
        <f t="shared" si="15"/>
        <v>0</v>
      </c>
      <c r="AU128" s="174">
        <f t="shared" si="16"/>
        <v>0</v>
      </c>
      <c r="AV128" s="99"/>
      <c r="AW128" s="106"/>
      <c r="AX128" s="106"/>
      <c r="AY128" s="106"/>
      <c r="AZ128" s="106"/>
      <c r="BA128" s="174">
        <f t="shared" si="17"/>
        <v>0</v>
      </c>
      <c r="BB128" s="178"/>
      <c r="BC128" s="180"/>
      <c r="BD128" s="163" t="str">
        <f t="shared" si="18"/>
        <v>正确</v>
      </c>
    </row>
    <row r="129" s="6" customFormat="1" ht="33" customHeight="1" spans="1:56">
      <c r="A129" s="59">
        <f t="shared" si="11"/>
        <v>125</v>
      </c>
      <c r="B129" s="198"/>
      <c r="C129" s="47"/>
      <c r="D129" s="154"/>
      <c r="E129" s="60"/>
      <c r="F129" s="125">
        <f t="shared" si="12"/>
        <v>30</v>
      </c>
      <c r="G129" s="57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64">
        <f t="shared" si="13"/>
        <v>0</v>
      </c>
      <c r="T129" s="170"/>
      <c r="U129" s="80"/>
      <c r="V129" s="167"/>
      <c r="W129" s="168"/>
      <c r="X129" s="168"/>
      <c r="Y129" s="168"/>
      <c r="Z129" s="168"/>
      <c r="AA129" s="168"/>
      <c r="AB129" s="93"/>
      <c r="AC129" s="174">
        <f t="shared" si="19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175">
        <f t="shared" si="14"/>
        <v>0</v>
      </c>
      <c r="AT129" s="174">
        <f t="shared" si="15"/>
        <v>0</v>
      </c>
      <c r="AU129" s="174">
        <f t="shared" si="16"/>
        <v>0</v>
      </c>
      <c r="AV129" s="99"/>
      <c r="AW129" s="106"/>
      <c r="AX129" s="106"/>
      <c r="AY129" s="106"/>
      <c r="AZ129" s="106"/>
      <c r="BA129" s="174">
        <f t="shared" si="17"/>
        <v>0</v>
      </c>
      <c r="BB129" s="178"/>
      <c r="BC129" s="180"/>
      <c r="BD129" s="163" t="str">
        <f t="shared" si="18"/>
        <v>正确</v>
      </c>
    </row>
    <row r="130" s="6" customFormat="1" ht="33" customHeight="1" spans="1:56">
      <c r="A130" s="59">
        <f t="shared" si="11"/>
        <v>126</v>
      </c>
      <c r="B130" s="198"/>
      <c r="C130" s="47"/>
      <c r="D130" s="154"/>
      <c r="E130" s="60"/>
      <c r="F130" s="125">
        <f t="shared" si="12"/>
        <v>30</v>
      </c>
      <c r="G130" s="57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64">
        <f t="shared" si="13"/>
        <v>0</v>
      </c>
      <c r="T130" s="170"/>
      <c r="U130" s="80"/>
      <c r="V130" s="167"/>
      <c r="W130" s="168"/>
      <c r="X130" s="168"/>
      <c r="Y130" s="168"/>
      <c r="Z130" s="168"/>
      <c r="AA130" s="168"/>
      <c r="AB130" s="93"/>
      <c r="AC130" s="174">
        <f t="shared" si="19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175">
        <f t="shared" si="14"/>
        <v>0</v>
      </c>
      <c r="AT130" s="174">
        <f t="shared" si="15"/>
        <v>0</v>
      </c>
      <c r="AU130" s="174">
        <f t="shared" si="16"/>
        <v>0</v>
      </c>
      <c r="AV130" s="99"/>
      <c r="AW130" s="106"/>
      <c r="AX130" s="106"/>
      <c r="AY130" s="106"/>
      <c r="AZ130" s="106"/>
      <c r="BA130" s="174">
        <f t="shared" si="17"/>
        <v>0</v>
      </c>
      <c r="BB130" s="178"/>
      <c r="BC130" s="180"/>
      <c r="BD130" s="163" t="str">
        <f t="shared" si="18"/>
        <v>正确</v>
      </c>
    </row>
    <row r="131" s="6" customFormat="1" ht="33" customHeight="1" spans="1:56">
      <c r="A131" s="59">
        <f t="shared" si="11"/>
        <v>127</v>
      </c>
      <c r="B131" s="198"/>
      <c r="C131" s="47"/>
      <c r="D131" s="154"/>
      <c r="E131" s="60"/>
      <c r="F131" s="125">
        <f t="shared" si="12"/>
        <v>30</v>
      </c>
      <c r="G131" s="57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64">
        <f t="shared" si="13"/>
        <v>0</v>
      </c>
      <c r="T131" s="170"/>
      <c r="U131" s="80"/>
      <c r="V131" s="167"/>
      <c r="W131" s="168"/>
      <c r="X131" s="168"/>
      <c r="Y131" s="168"/>
      <c r="Z131" s="168"/>
      <c r="AA131" s="168"/>
      <c r="AB131" s="93"/>
      <c r="AC131" s="174">
        <f t="shared" si="19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175">
        <f t="shared" si="14"/>
        <v>0</v>
      </c>
      <c r="AT131" s="174">
        <f t="shared" si="15"/>
        <v>0</v>
      </c>
      <c r="AU131" s="174">
        <f t="shared" si="16"/>
        <v>0</v>
      </c>
      <c r="AV131" s="99"/>
      <c r="AW131" s="106"/>
      <c r="AX131" s="106"/>
      <c r="AY131" s="106"/>
      <c r="AZ131" s="106"/>
      <c r="BA131" s="174">
        <f t="shared" si="17"/>
        <v>0</v>
      </c>
      <c r="BB131" s="178"/>
      <c r="BC131" s="180"/>
      <c r="BD131" s="163" t="str">
        <f t="shared" si="18"/>
        <v>正确</v>
      </c>
    </row>
    <row r="132" s="6" customFormat="1" ht="33" customHeight="1" spans="1:56">
      <c r="A132" s="59">
        <f t="shared" si="11"/>
        <v>128</v>
      </c>
      <c r="B132" s="198"/>
      <c r="C132" s="47"/>
      <c r="D132" s="154"/>
      <c r="E132" s="60"/>
      <c r="F132" s="125">
        <f t="shared" si="12"/>
        <v>30</v>
      </c>
      <c r="G132" s="57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64">
        <f t="shared" si="13"/>
        <v>0</v>
      </c>
      <c r="T132" s="170"/>
      <c r="U132" s="80"/>
      <c r="V132" s="167"/>
      <c r="W132" s="168"/>
      <c r="X132" s="168"/>
      <c r="Y132" s="168"/>
      <c r="Z132" s="168"/>
      <c r="AA132" s="168"/>
      <c r="AB132" s="93"/>
      <c r="AC132" s="174">
        <f t="shared" si="19"/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175">
        <f t="shared" si="14"/>
        <v>0</v>
      </c>
      <c r="AT132" s="174">
        <f t="shared" si="15"/>
        <v>0</v>
      </c>
      <c r="AU132" s="174">
        <f t="shared" si="16"/>
        <v>0</v>
      </c>
      <c r="AV132" s="99"/>
      <c r="AW132" s="106"/>
      <c r="AX132" s="106"/>
      <c r="AY132" s="106"/>
      <c r="AZ132" s="106"/>
      <c r="BA132" s="174">
        <f t="shared" si="17"/>
        <v>0</v>
      </c>
      <c r="BB132" s="178"/>
      <c r="BC132" s="180"/>
      <c r="BD132" s="163" t="str">
        <f t="shared" si="18"/>
        <v>正确</v>
      </c>
    </row>
    <row r="133" s="6" customFormat="1" ht="33" customHeight="1" spans="1:56">
      <c r="A133" s="59">
        <f t="shared" ref="A133:A164" si="20">ROW()-4</f>
        <v>129</v>
      </c>
      <c r="B133" s="198"/>
      <c r="C133" s="47"/>
      <c r="D133" s="154"/>
      <c r="E133" s="60"/>
      <c r="F133" s="125">
        <f t="shared" ref="F133:F164" si="21">IF($C$2-D133+1&lt;$E$2,$C$2-D133+1,$E$2)</f>
        <v>30</v>
      </c>
      <c r="G133" s="57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64">
        <f t="shared" ref="S133:S164" si="22">P133+Q133-R133</f>
        <v>0</v>
      </c>
      <c r="T133" s="170"/>
      <c r="U133" s="80"/>
      <c r="V133" s="167"/>
      <c r="W133" s="168"/>
      <c r="X133" s="168"/>
      <c r="Y133" s="168"/>
      <c r="Z133" s="168"/>
      <c r="AA133" s="168"/>
      <c r="AB133" s="93"/>
      <c r="AC133" s="174">
        <f t="shared" si="19"/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175">
        <f t="shared" ref="AS133:AS164" si="23">IFERROR(U133/$E$2*2*H133+I133*2,0)</f>
        <v>0</v>
      </c>
      <c r="AT133" s="174">
        <f t="shared" ref="AT133:AT164" si="24">IFERROR(U133/$E$2*(J133+K133*0.2+L133+M133*0.5),0)</f>
        <v>0</v>
      </c>
      <c r="AU133" s="174">
        <f t="shared" ref="AU133:AU164" si="25">ROUND(SUM(V133:AP133)-SUM(AQ133:AT133),2)</f>
        <v>0</v>
      </c>
      <c r="AV133" s="99"/>
      <c r="AW133" s="106"/>
      <c r="AX133" s="106"/>
      <c r="AY133" s="106"/>
      <c r="AZ133" s="106"/>
      <c r="BA133" s="174">
        <f t="shared" ref="BA133:BA164" si="26">ROUND(AU133-SUM(AV133:AZ133),2)</f>
        <v>0</v>
      </c>
      <c r="BB133" s="178"/>
      <c r="BC133" s="180"/>
      <c r="BD133" s="163" t="str">
        <f t="shared" ref="BD133:BD164" si="27">IF(U133-SUM(V133:AB133)=0,"正确","错误")</f>
        <v>正确</v>
      </c>
    </row>
    <row r="134" s="6" customFormat="1" ht="33" customHeight="1" spans="1:56">
      <c r="A134" s="59">
        <f t="shared" si="20"/>
        <v>130</v>
      </c>
      <c r="B134" s="198"/>
      <c r="C134" s="47"/>
      <c r="D134" s="154"/>
      <c r="E134" s="60"/>
      <c r="F134" s="125">
        <f t="shared" si="21"/>
        <v>30</v>
      </c>
      <c r="G134" s="57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64">
        <f t="shared" si="22"/>
        <v>0</v>
      </c>
      <c r="T134" s="170"/>
      <c r="U134" s="80"/>
      <c r="V134" s="167"/>
      <c r="W134" s="168"/>
      <c r="X134" s="168"/>
      <c r="Y134" s="168"/>
      <c r="Z134" s="168"/>
      <c r="AA134" s="168"/>
      <c r="AB134" s="93"/>
      <c r="AC134" s="174">
        <f t="shared" si="19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175">
        <f t="shared" si="23"/>
        <v>0</v>
      </c>
      <c r="AT134" s="174">
        <f t="shared" si="24"/>
        <v>0</v>
      </c>
      <c r="AU134" s="174">
        <f t="shared" si="25"/>
        <v>0</v>
      </c>
      <c r="AV134" s="99"/>
      <c r="AW134" s="106"/>
      <c r="AX134" s="106"/>
      <c r="AY134" s="106"/>
      <c r="AZ134" s="106"/>
      <c r="BA134" s="174">
        <f t="shared" si="26"/>
        <v>0</v>
      </c>
      <c r="BB134" s="178"/>
      <c r="BC134" s="180"/>
      <c r="BD134" s="163" t="str">
        <f t="shared" si="27"/>
        <v>正确</v>
      </c>
    </row>
    <row r="135" s="6" customFormat="1" ht="33" customHeight="1" spans="1:56">
      <c r="A135" s="59">
        <f t="shared" si="20"/>
        <v>131</v>
      </c>
      <c r="B135" s="198"/>
      <c r="C135" s="47"/>
      <c r="D135" s="154"/>
      <c r="E135" s="60"/>
      <c r="F135" s="125">
        <f t="shared" si="21"/>
        <v>30</v>
      </c>
      <c r="G135" s="57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64">
        <f t="shared" si="22"/>
        <v>0</v>
      </c>
      <c r="T135" s="170"/>
      <c r="U135" s="80"/>
      <c r="V135" s="167"/>
      <c r="W135" s="168"/>
      <c r="X135" s="168"/>
      <c r="Y135" s="168"/>
      <c r="Z135" s="168"/>
      <c r="AA135" s="168"/>
      <c r="AB135" s="93"/>
      <c r="AC135" s="174">
        <f t="shared" si="19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175">
        <f t="shared" si="23"/>
        <v>0</v>
      </c>
      <c r="AT135" s="174">
        <f t="shared" si="24"/>
        <v>0</v>
      </c>
      <c r="AU135" s="174">
        <f t="shared" si="25"/>
        <v>0</v>
      </c>
      <c r="AV135" s="99"/>
      <c r="AW135" s="106"/>
      <c r="AX135" s="106"/>
      <c r="AY135" s="106"/>
      <c r="AZ135" s="106"/>
      <c r="BA135" s="174">
        <f t="shared" si="26"/>
        <v>0</v>
      </c>
      <c r="BB135" s="178"/>
      <c r="BC135" s="180"/>
      <c r="BD135" s="163" t="str">
        <f t="shared" si="27"/>
        <v>正确</v>
      </c>
    </row>
    <row r="136" s="6" customFormat="1" ht="33" customHeight="1" spans="1:56">
      <c r="A136" s="59">
        <f t="shared" si="20"/>
        <v>132</v>
      </c>
      <c r="B136" s="198"/>
      <c r="C136" s="47"/>
      <c r="D136" s="154"/>
      <c r="E136" s="60"/>
      <c r="F136" s="125">
        <f t="shared" si="21"/>
        <v>30</v>
      </c>
      <c r="G136" s="57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64">
        <f t="shared" si="22"/>
        <v>0</v>
      </c>
      <c r="T136" s="170"/>
      <c r="U136" s="80"/>
      <c r="V136" s="167"/>
      <c r="W136" s="168"/>
      <c r="X136" s="168"/>
      <c r="Y136" s="168"/>
      <c r="Z136" s="168"/>
      <c r="AA136" s="168"/>
      <c r="AB136" s="93"/>
      <c r="AC136" s="174">
        <f t="shared" si="19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175">
        <f t="shared" si="23"/>
        <v>0</v>
      </c>
      <c r="AT136" s="174">
        <f t="shared" si="24"/>
        <v>0</v>
      </c>
      <c r="AU136" s="174">
        <f t="shared" si="25"/>
        <v>0</v>
      </c>
      <c r="AV136" s="99"/>
      <c r="AW136" s="106"/>
      <c r="AX136" s="106"/>
      <c r="AY136" s="106"/>
      <c r="AZ136" s="106"/>
      <c r="BA136" s="174">
        <f t="shared" si="26"/>
        <v>0</v>
      </c>
      <c r="BB136" s="178"/>
      <c r="BC136" s="180"/>
      <c r="BD136" s="163" t="str">
        <f t="shared" si="27"/>
        <v>正确</v>
      </c>
    </row>
    <row r="137" s="6" customFormat="1" ht="33" customHeight="1" spans="1:56">
      <c r="A137" s="59">
        <f t="shared" si="20"/>
        <v>133</v>
      </c>
      <c r="B137" s="198"/>
      <c r="C137" s="47"/>
      <c r="D137" s="154"/>
      <c r="E137" s="60"/>
      <c r="F137" s="125">
        <f t="shared" si="21"/>
        <v>30</v>
      </c>
      <c r="G137" s="57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64">
        <f t="shared" si="22"/>
        <v>0</v>
      </c>
      <c r="T137" s="170"/>
      <c r="U137" s="80"/>
      <c r="V137" s="167"/>
      <c r="W137" s="168"/>
      <c r="X137" s="168"/>
      <c r="Y137" s="168"/>
      <c r="Z137" s="168"/>
      <c r="AA137" s="168"/>
      <c r="AB137" s="93"/>
      <c r="AC137" s="174">
        <f t="shared" si="19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175">
        <f t="shared" si="23"/>
        <v>0</v>
      </c>
      <c r="AT137" s="174">
        <f t="shared" si="24"/>
        <v>0</v>
      </c>
      <c r="AU137" s="174">
        <f t="shared" si="25"/>
        <v>0</v>
      </c>
      <c r="AV137" s="99"/>
      <c r="AW137" s="106"/>
      <c r="AX137" s="106"/>
      <c r="AY137" s="106"/>
      <c r="AZ137" s="106"/>
      <c r="BA137" s="174">
        <f t="shared" si="26"/>
        <v>0</v>
      </c>
      <c r="BB137" s="178"/>
      <c r="BC137" s="180"/>
      <c r="BD137" s="163" t="str">
        <f t="shared" si="27"/>
        <v>正确</v>
      </c>
    </row>
    <row r="138" s="6" customFormat="1" ht="33" customHeight="1" spans="1:56">
      <c r="A138" s="59">
        <f t="shared" si="20"/>
        <v>134</v>
      </c>
      <c r="B138" s="198"/>
      <c r="C138" s="47"/>
      <c r="D138" s="154"/>
      <c r="E138" s="60"/>
      <c r="F138" s="125">
        <f t="shared" si="21"/>
        <v>30</v>
      </c>
      <c r="G138" s="57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64">
        <f t="shared" si="22"/>
        <v>0</v>
      </c>
      <c r="T138" s="170"/>
      <c r="U138" s="80"/>
      <c r="V138" s="167"/>
      <c r="W138" s="168"/>
      <c r="X138" s="168"/>
      <c r="Y138" s="168"/>
      <c r="Z138" s="168"/>
      <c r="AA138" s="168"/>
      <c r="AB138" s="93"/>
      <c r="AC138" s="174">
        <f t="shared" si="19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175">
        <f t="shared" si="23"/>
        <v>0</v>
      </c>
      <c r="AT138" s="174">
        <f t="shared" si="24"/>
        <v>0</v>
      </c>
      <c r="AU138" s="174">
        <f t="shared" si="25"/>
        <v>0</v>
      </c>
      <c r="AV138" s="99"/>
      <c r="AW138" s="106"/>
      <c r="AX138" s="106"/>
      <c r="AY138" s="106"/>
      <c r="AZ138" s="106"/>
      <c r="BA138" s="174">
        <f t="shared" si="26"/>
        <v>0</v>
      </c>
      <c r="BB138" s="178"/>
      <c r="BC138" s="180"/>
      <c r="BD138" s="163" t="str">
        <f t="shared" si="27"/>
        <v>正确</v>
      </c>
    </row>
    <row r="139" s="6" customFormat="1" ht="33" customHeight="1" spans="1:56">
      <c r="A139" s="59">
        <f t="shared" si="20"/>
        <v>135</v>
      </c>
      <c r="B139" s="198"/>
      <c r="C139" s="47"/>
      <c r="D139" s="154"/>
      <c r="E139" s="60"/>
      <c r="F139" s="125">
        <f t="shared" si="21"/>
        <v>30</v>
      </c>
      <c r="G139" s="57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64">
        <f t="shared" si="22"/>
        <v>0</v>
      </c>
      <c r="T139" s="170"/>
      <c r="U139" s="80"/>
      <c r="V139" s="167"/>
      <c r="W139" s="168"/>
      <c r="X139" s="168"/>
      <c r="Y139" s="168"/>
      <c r="Z139" s="168"/>
      <c r="AA139" s="168"/>
      <c r="AB139" s="93"/>
      <c r="AC139" s="174">
        <f t="shared" si="19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175">
        <f t="shared" si="23"/>
        <v>0</v>
      </c>
      <c r="AT139" s="174">
        <f t="shared" si="24"/>
        <v>0</v>
      </c>
      <c r="AU139" s="174">
        <f t="shared" si="25"/>
        <v>0</v>
      </c>
      <c r="AV139" s="99"/>
      <c r="AW139" s="106"/>
      <c r="AX139" s="106"/>
      <c r="AY139" s="106"/>
      <c r="AZ139" s="106"/>
      <c r="BA139" s="174">
        <f t="shared" si="26"/>
        <v>0</v>
      </c>
      <c r="BB139" s="178"/>
      <c r="BC139" s="180"/>
      <c r="BD139" s="163" t="str">
        <f t="shared" si="27"/>
        <v>正确</v>
      </c>
    </row>
    <row r="140" s="6" customFormat="1" ht="33" customHeight="1" spans="1:56">
      <c r="A140" s="59">
        <f t="shared" si="20"/>
        <v>136</v>
      </c>
      <c r="B140" s="198"/>
      <c r="C140" s="47"/>
      <c r="D140" s="154"/>
      <c r="E140" s="60"/>
      <c r="F140" s="125">
        <f t="shared" si="21"/>
        <v>30</v>
      </c>
      <c r="G140" s="57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64">
        <f t="shared" si="22"/>
        <v>0</v>
      </c>
      <c r="T140" s="170"/>
      <c r="U140" s="80"/>
      <c r="V140" s="167"/>
      <c r="W140" s="168"/>
      <c r="X140" s="168"/>
      <c r="Y140" s="168"/>
      <c r="Z140" s="168"/>
      <c r="AA140" s="168"/>
      <c r="AB140" s="93"/>
      <c r="AC140" s="174">
        <f t="shared" si="19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175">
        <f t="shared" si="23"/>
        <v>0</v>
      </c>
      <c r="AT140" s="174">
        <f t="shared" si="24"/>
        <v>0</v>
      </c>
      <c r="AU140" s="174">
        <f t="shared" si="25"/>
        <v>0</v>
      </c>
      <c r="AV140" s="99"/>
      <c r="AW140" s="106"/>
      <c r="AX140" s="106"/>
      <c r="AY140" s="106"/>
      <c r="AZ140" s="106"/>
      <c r="BA140" s="174">
        <f t="shared" si="26"/>
        <v>0</v>
      </c>
      <c r="BB140" s="178"/>
      <c r="BC140" s="180"/>
      <c r="BD140" s="163" t="str">
        <f t="shared" si="27"/>
        <v>正确</v>
      </c>
    </row>
    <row r="141" s="6" customFormat="1" ht="33" customHeight="1" spans="1:56">
      <c r="A141" s="59">
        <f t="shared" si="20"/>
        <v>137</v>
      </c>
      <c r="B141" s="198"/>
      <c r="C141" s="47"/>
      <c r="D141" s="154"/>
      <c r="E141" s="60"/>
      <c r="F141" s="125">
        <f t="shared" si="21"/>
        <v>30</v>
      </c>
      <c r="G141" s="57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64">
        <f t="shared" si="22"/>
        <v>0</v>
      </c>
      <c r="T141" s="170"/>
      <c r="U141" s="80"/>
      <c r="V141" s="167"/>
      <c r="W141" s="168"/>
      <c r="X141" s="168"/>
      <c r="Y141" s="168"/>
      <c r="Z141" s="168"/>
      <c r="AA141" s="168"/>
      <c r="AB141" s="93"/>
      <c r="AC141" s="174">
        <f t="shared" si="19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175">
        <f t="shared" si="23"/>
        <v>0</v>
      </c>
      <c r="AT141" s="174">
        <f t="shared" si="24"/>
        <v>0</v>
      </c>
      <c r="AU141" s="174">
        <f t="shared" si="25"/>
        <v>0</v>
      </c>
      <c r="AV141" s="99"/>
      <c r="AW141" s="106"/>
      <c r="AX141" s="106"/>
      <c r="AY141" s="106"/>
      <c r="AZ141" s="106"/>
      <c r="BA141" s="174">
        <f t="shared" si="26"/>
        <v>0</v>
      </c>
      <c r="BB141" s="178"/>
      <c r="BC141" s="180"/>
      <c r="BD141" s="163" t="str">
        <f t="shared" si="27"/>
        <v>正确</v>
      </c>
    </row>
    <row r="142" s="6" customFormat="1" ht="33" customHeight="1" spans="1:56">
      <c r="A142" s="59">
        <f t="shared" si="20"/>
        <v>138</v>
      </c>
      <c r="B142" s="198"/>
      <c r="C142" s="47"/>
      <c r="D142" s="154"/>
      <c r="E142" s="60"/>
      <c r="F142" s="125">
        <f t="shared" si="21"/>
        <v>30</v>
      </c>
      <c r="G142" s="57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64">
        <f t="shared" si="22"/>
        <v>0</v>
      </c>
      <c r="T142" s="170"/>
      <c r="U142" s="80"/>
      <c r="V142" s="167"/>
      <c r="W142" s="168"/>
      <c r="X142" s="168"/>
      <c r="Y142" s="168"/>
      <c r="Z142" s="168"/>
      <c r="AA142" s="168"/>
      <c r="AB142" s="93"/>
      <c r="AC142" s="174">
        <f t="shared" si="19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175">
        <f t="shared" si="23"/>
        <v>0</v>
      </c>
      <c r="AT142" s="174">
        <f t="shared" si="24"/>
        <v>0</v>
      </c>
      <c r="AU142" s="174">
        <f t="shared" si="25"/>
        <v>0</v>
      </c>
      <c r="AV142" s="99"/>
      <c r="AW142" s="106"/>
      <c r="AX142" s="106"/>
      <c r="AY142" s="106"/>
      <c r="AZ142" s="106"/>
      <c r="BA142" s="174">
        <f t="shared" si="26"/>
        <v>0</v>
      </c>
      <c r="BB142" s="178"/>
      <c r="BC142" s="180"/>
      <c r="BD142" s="163" t="str">
        <f t="shared" si="27"/>
        <v>正确</v>
      </c>
    </row>
    <row r="143" s="6" customFormat="1" ht="33" customHeight="1" spans="1:56">
      <c r="A143" s="59">
        <f t="shared" si="20"/>
        <v>139</v>
      </c>
      <c r="B143" s="198"/>
      <c r="C143" s="47"/>
      <c r="D143" s="154"/>
      <c r="E143" s="60"/>
      <c r="F143" s="125">
        <f t="shared" si="21"/>
        <v>30</v>
      </c>
      <c r="G143" s="57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64">
        <f t="shared" si="22"/>
        <v>0</v>
      </c>
      <c r="T143" s="170"/>
      <c r="U143" s="80"/>
      <c r="V143" s="167"/>
      <c r="W143" s="168"/>
      <c r="X143" s="168"/>
      <c r="Y143" s="168"/>
      <c r="Z143" s="168"/>
      <c r="AA143" s="168"/>
      <c r="AB143" s="93"/>
      <c r="AC143" s="174">
        <f t="shared" si="19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175">
        <f t="shared" si="23"/>
        <v>0</v>
      </c>
      <c r="AT143" s="174">
        <f t="shared" si="24"/>
        <v>0</v>
      </c>
      <c r="AU143" s="174">
        <f t="shared" si="25"/>
        <v>0</v>
      </c>
      <c r="AV143" s="99"/>
      <c r="AW143" s="106"/>
      <c r="AX143" s="106"/>
      <c r="AY143" s="106"/>
      <c r="AZ143" s="106"/>
      <c r="BA143" s="174">
        <f t="shared" si="26"/>
        <v>0</v>
      </c>
      <c r="BB143" s="178"/>
      <c r="BC143" s="180"/>
      <c r="BD143" s="163" t="str">
        <f t="shared" si="27"/>
        <v>正确</v>
      </c>
    </row>
    <row r="144" s="6" customFormat="1" ht="33" customHeight="1" spans="1:56">
      <c r="A144" s="59">
        <f t="shared" si="20"/>
        <v>140</v>
      </c>
      <c r="B144" s="198"/>
      <c r="C144" s="47"/>
      <c r="D144" s="154"/>
      <c r="E144" s="60"/>
      <c r="F144" s="125">
        <f t="shared" si="21"/>
        <v>30</v>
      </c>
      <c r="G144" s="57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64">
        <f t="shared" si="22"/>
        <v>0</v>
      </c>
      <c r="T144" s="170"/>
      <c r="U144" s="80"/>
      <c r="V144" s="167"/>
      <c r="W144" s="168"/>
      <c r="X144" s="168"/>
      <c r="Y144" s="168"/>
      <c r="Z144" s="168"/>
      <c r="AA144" s="168"/>
      <c r="AB144" s="93"/>
      <c r="AC144" s="174">
        <f t="shared" si="19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175">
        <f t="shared" si="23"/>
        <v>0</v>
      </c>
      <c r="AT144" s="174">
        <f t="shared" si="24"/>
        <v>0</v>
      </c>
      <c r="AU144" s="174">
        <f t="shared" si="25"/>
        <v>0</v>
      </c>
      <c r="AV144" s="99"/>
      <c r="AW144" s="106"/>
      <c r="AX144" s="106"/>
      <c r="AY144" s="106"/>
      <c r="AZ144" s="106"/>
      <c r="BA144" s="174">
        <f t="shared" si="26"/>
        <v>0</v>
      </c>
      <c r="BB144" s="178"/>
      <c r="BC144" s="180"/>
      <c r="BD144" s="163" t="str">
        <f t="shared" si="27"/>
        <v>正确</v>
      </c>
    </row>
    <row r="145" s="6" customFormat="1" ht="33" customHeight="1" spans="1:56">
      <c r="A145" s="59">
        <f t="shared" si="20"/>
        <v>141</v>
      </c>
      <c r="B145" s="198"/>
      <c r="C145" s="47"/>
      <c r="D145" s="154"/>
      <c r="E145" s="60"/>
      <c r="F145" s="125">
        <f t="shared" si="21"/>
        <v>30</v>
      </c>
      <c r="G145" s="57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64">
        <f t="shared" si="22"/>
        <v>0</v>
      </c>
      <c r="T145" s="170"/>
      <c r="U145" s="80"/>
      <c r="V145" s="167"/>
      <c r="W145" s="168"/>
      <c r="X145" s="168"/>
      <c r="Y145" s="168"/>
      <c r="Z145" s="168"/>
      <c r="AA145" s="168"/>
      <c r="AB145" s="93"/>
      <c r="AC145" s="174">
        <f t="shared" si="19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175">
        <f t="shared" si="23"/>
        <v>0</v>
      </c>
      <c r="AT145" s="174">
        <f t="shared" si="24"/>
        <v>0</v>
      </c>
      <c r="AU145" s="174">
        <f t="shared" si="25"/>
        <v>0</v>
      </c>
      <c r="AV145" s="99"/>
      <c r="AW145" s="106"/>
      <c r="AX145" s="106"/>
      <c r="AY145" s="106"/>
      <c r="AZ145" s="106"/>
      <c r="BA145" s="174">
        <f t="shared" si="26"/>
        <v>0</v>
      </c>
      <c r="BB145" s="178"/>
      <c r="BC145" s="180"/>
      <c r="BD145" s="163" t="str">
        <f t="shared" si="27"/>
        <v>正确</v>
      </c>
    </row>
    <row r="146" s="6" customFormat="1" ht="33" customHeight="1" spans="1:56">
      <c r="A146" s="59">
        <f t="shared" si="20"/>
        <v>142</v>
      </c>
      <c r="B146" s="198"/>
      <c r="C146" s="47"/>
      <c r="D146" s="154"/>
      <c r="E146" s="60"/>
      <c r="F146" s="125">
        <f t="shared" si="21"/>
        <v>30</v>
      </c>
      <c r="G146" s="57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64">
        <f t="shared" si="22"/>
        <v>0</v>
      </c>
      <c r="T146" s="170"/>
      <c r="U146" s="80"/>
      <c r="V146" s="167"/>
      <c r="W146" s="168"/>
      <c r="X146" s="168"/>
      <c r="Y146" s="168"/>
      <c r="Z146" s="168"/>
      <c r="AA146" s="168"/>
      <c r="AB146" s="93"/>
      <c r="AC146" s="174">
        <f t="shared" si="19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175">
        <f t="shared" si="23"/>
        <v>0</v>
      </c>
      <c r="AT146" s="174">
        <f t="shared" si="24"/>
        <v>0</v>
      </c>
      <c r="AU146" s="174">
        <f t="shared" si="25"/>
        <v>0</v>
      </c>
      <c r="AV146" s="99"/>
      <c r="AW146" s="106"/>
      <c r="AX146" s="106"/>
      <c r="AY146" s="106"/>
      <c r="AZ146" s="106"/>
      <c r="BA146" s="174">
        <f t="shared" si="26"/>
        <v>0</v>
      </c>
      <c r="BB146" s="178"/>
      <c r="BC146" s="180"/>
      <c r="BD146" s="163" t="str">
        <f t="shared" si="27"/>
        <v>正确</v>
      </c>
    </row>
    <row r="147" s="6" customFormat="1" ht="33" customHeight="1" spans="1:56">
      <c r="A147" s="59">
        <f t="shared" si="20"/>
        <v>143</v>
      </c>
      <c r="B147" s="198"/>
      <c r="C147" s="47"/>
      <c r="D147" s="154"/>
      <c r="E147" s="60"/>
      <c r="F147" s="125">
        <f t="shared" si="21"/>
        <v>30</v>
      </c>
      <c r="G147" s="57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64">
        <f t="shared" si="22"/>
        <v>0</v>
      </c>
      <c r="T147" s="170"/>
      <c r="U147" s="80"/>
      <c r="V147" s="167"/>
      <c r="W147" s="168"/>
      <c r="X147" s="168"/>
      <c r="Y147" s="168"/>
      <c r="Z147" s="168"/>
      <c r="AA147" s="168"/>
      <c r="AB147" s="93"/>
      <c r="AC147" s="174">
        <f t="shared" si="19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175">
        <f t="shared" si="23"/>
        <v>0</v>
      </c>
      <c r="AT147" s="174">
        <f t="shared" si="24"/>
        <v>0</v>
      </c>
      <c r="AU147" s="174">
        <f t="shared" si="25"/>
        <v>0</v>
      </c>
      <c r="AV147" s="99"/>
      <c r="AW147" s="106"/>
      <c r="AX147" s="106"/>
      <c r="AY147" s="106"/>
      <c r="AZ147" s="106"/>
      <c r="BA147" s="174">
        <f t="shared" si="26"/>
        <v>0</v>
      </c>
      <c r="BB147" s="178"/>
      <c r="BC147" s="180"/>
      <c r="BD147" s="163" t="str">
        <f t="shared" si="27"/>
        <v>正确</v>
      </c>
    </row>
    <row r="148" s="6" customFormat="1" ht="33" customHeight="1" spans="1:56">
      <c r="A148" s="59">
        <f t="shared" si="20"/>
        <v>144</v>
      </c>
      <c r="B148" s="198"/>
      <c r="C148" s="47"/>
      <c r="D148" s="154"/>
      <c r="E148" s="60"/>
      <c r="F148" s="125">
        <f t="shared" si="21"/>
        <v>30</v>
      </c>
      <c r="G148" s="57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64">
        <f t="shared" si="22"/>
        <v>0</v>
      </c>
      <c r="T148" s="170"/>
      <c r="U148" s="80"/>
      <c r="V148" s="167"/>
      <c r="W148" s="168"/>
      <c r="X148" s="168"/>
      <c r="Y148" s="168"/>
      <c r="Z148" s="168"/>
      <c r="AA148" s="168"/>
      <c r="AB148" s="93"/>
      <c r="AC148" s="174">
        <f t="shared" si="19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175">
        <f t="shared" si="23"/>
        <v>0</v>
      </c>
      <c r="AT148" s="174">
        <f t="shared" si="24"/>
        <v>0</v>
      </c>
      <c r="AU148" s="174">
        <f t="shared" si="25"/>
        <v>0</v>
      </c>
      <c r="AV148" s="99"/>
      <c r="AW148" s="106"/>
      <c r="AX148" s="106"/>
      <c r="AY148" s="106"/>
      <c r="AZ148" s="106"/>
      <c r="BA148" s="174">
        <f t="shared" si="26"/>
        <v>0</v>
      </c>
      <c r="BB148" s="178"/>
      <c r="BC148" s="180"/>
      <c r="BD148" s="163" t="str">
        <f t="shared" si="27"/>
        <v>正确</v>
      </c>
    </row>
    <row r="149" s="6" customFormat="1" ht="33" customHeight="1" spans="1:56">
      <c r="A149" s="59">
        <f t="shared" si="20"/>
        <v>145</v>
      </c>
      <c r="B149" s="198"/>
      <c r="C149" s="47"/>
      <c r="D149" s="154"/>
      <c r="E149" s="60"/>
      <c r="F149" s="125">
        <f t="shared" si="21"/>
        <v>30</v>
      </c>
      <c r="G149" s="57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64">
        <f t="shared" si="22"/>
        <v>0</v>
      </c>
      <c r="T149" s="170"/>
      <c r="U149" s="80"/>
      <c r="V149" s="167"/>
      <c r="W149" s="168"/>
      <c r="X149" s="168"/>
      <c r="Y149" s="168"/>
      <c r="Z149" s="168"/>
      <c r="AA149" s="168"/>
      <c r="AB149" s="93"/>
      <c r="AC149" s="174">
        <f t="shared" si="19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175">
        <f t="shared" si="23"/>
        <v>0</v>
      </c>
      <c r="AT149" s="174">
        <f t="shared" si="24"/>
        <v>0</v>
      </c>
      <c r="AU149" s="174">
        <f t="shared" si="25"/>
        <v>0</v>
      </c>
      <c r="AV149" s="99"/>
      <c r="AW149" s="106"/>
      <c r="AX149" s="106"/>
      <c r="AY149" s="106"/>
      <c r="AZ149" s="106"/>
      <c r="BA149" s="174">
        <f t="shared" si="26"/>
        <v>0</v>
      </c>
      <c r="BB149" s="178"/>
      <c r="BC149" s="180"/>
      <c r="BD149" s="163" t="str">
        <f t="shared" si="27"/>
        <v>正确</v>
      </c>
    </row>
    <row r="150" s="6" customFormat="1" ht="33" customHeight="1" spans="1:56">
      <c r="A150" s="59">
        <f t="shared" si="20"/>
        <v>146</v>
      </c>
      <c r="B150" s="198"/>
      <c r="C150" s="47"/>
      <c r="D150" s="154"/>
      <c r="E150" s="60"/>
      <c r="F150" s="125">
        <f t="shared" si="21"/>
        <v>30</v>
      </c>
      <c r="G150" s="57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64">
        <f t="shared" si="22"/>
        <v>0</v>
      </c>
      <c r="T150" s="170"/>
      <c r="U150" s="80"/>
      <c r="V150" s="167"/>
      <c r="W150" s="168"/>
      <c r="X150" s="168"/>
      <c r="Y150" s="168"/>
      <c r="Z150" s="168"/>
      <c r="AA150" s="168"/>
      <c r="AB150" s="93"/>
      <c r="AC150" s="174">
        <f t="shared" si="19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175">
        <f t="shared" si="23"/>
        <v>0</v>
      </c>
      <c r="AT150" s="174">
        <f t="shared" si="24"/>
        <v>0</v>
      </c>
      <c r="AU150" s="174">
        <f t="shared" si="25"/>
        <v>0</v>
      </c>
      <c r="AV150" s="99"/>
      <c r="AW150" s="106"/>
      <c r="AX150" s="106"/>
      <c r="AY150" s="106"/>
      <c r="AZ150" s="106"/>
      <c r="BA150" s="174">
        <f t="shared" si="26"/>
        <v>0</v>
      </c>
      <c r="BB150" s="178"/>
      <c r="BC150" s="180"/>
      <c r="BD150" s="163" t="str">
        <f t="shared" si="27"/>
        <v>正确</v>
      </c>
    </row>
    <row r="151" s="6" customFormat="1" ht="33" customHeight="1" spans="1:56">
      <c r="A151" s="59">
        <f t="shared" si="20"/>
        <v>147</v>
      </c>
      <c r="B151" s="198"/>
      <c r="C151" s="47"/>
      <c r="D151" s="154"/>
      <c r="E151" s="60"/>
      <c r="F151" s="125">
        <f t="shared" si="21"/>
        <v>30</v>
      </c>
      <c r="G151" s="57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64">
        <f t="shared" si="22"/>
        <v>0</v>
      </c>
      <c r="T151" s="170"/>
      <c r="U151" s="80"/>
      <c r="V151" s="167"/>
      <c r="W151" s="168"/>
      <c r="X151" s="168"/>
      <c r="Y151" s="168"/>
      <c r="Z151" s="168"/>
      <c r="AA151" s="168"/>
      <c r="AB151" s="93"/>
      <c r="AC151" s="174">
        <f t="shared" si="19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175">
        <f t="shared" si="23"/>
        <v>0</v>
      </c>
      <c r="AT151" s="174">
        <f t="shared" si="24"/>
        <v>0</v>
      </c>
      <c r="AU151" s="174">
        <f t="shared" si="25"/>
        <v>0</v>
      </c>
      <c r="AV151" s="99"/>
      <c r="AW151" s="106"/>
      <c r="AX151" s="106"/>
      <c r="AY151" s="106"/>
      <c r="AZ151" s="106"/>
      <c r="BA151" s="174">
        <f t="shared" si="26"/>
        <v>0</v>
      </c>
      <c r="BB151" s="178"/>
      <c r="BC151" s="180"/>
      <c r="BD151" s="163" t="str">
        <f t="shared" si="27"/>
        <v>正确</v>
      </c>
    </row>
    <row r="152" s="6" customFormat="1" ht="33" customHeight="1" spans="1:56">
      <c r="A152" s="59">
        <f t="shared" si="20"/>
        <v>148</v>
      </c>
      <c r="B152" s="198"/>
      <c r="C152" s="47"/>
      <c r="D152" s="154"/>
      <c r="E152" s="60"/>
      <c r="F152" s="125">
        <f t="shared" si="21"/>
        <v>30</v>
      </c>
      <c r="G152" s="57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64">
        <f t="shared" si="22"/>
        <v>0</v>
      </c>
      <c r="T152" s="170"/>
      <c r="U152" s="80"/>
      <c r="V152" s="167"/>
      <c r="W152" s="168"/>
      <c r="X152" s="168"/>
      <c r="Y152" s="168"/>
      <c r="Z152" s="168"/>
      <c r="AA152" s="168"/>
      <c r="AB152" s="93"/>
      <c r="AC152" s="174">
        <f t="shared" si="19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175">
        <f t="shared" si="23"/>
        <v>0</v>
      </c>
      <c r="AT152" s="174">
        <f t="shared" si="24"/>
        <v>0</v>
      </c>
      <c r="AU152" s="174">
        <f t="shared" si="25"/>
        <v>0</v>
      </c>
      <c r="AV152" s="99"/>
      <c r="AW152" s="106"/>
      <c r="AX152" s="106"/>
      <c r="AY152" s="106"/>
      <c r="AZ152" s="106"/>
      <c r="BA152" s="174">
        <f t="shared" si="26"/>
        <v>0</v>
      </c>
      <c r="BB152" s="178"/>
      <c r="BC152" s="180"/>
      <c r="BD152" s="163" t="str">
        <f t="shared" si="27"/>
        <v>正确</v>
      </c>
    </row>
    <row r="153" s="6" customFormat="1" ht="33" customHeight="1" spans="1:56">
      <c r="A153" s="59">
        <f t="shared" si="20"/>
        <v>149</v>
      </c>
      <c r="B153" s="198"/>
      <c r="C153" s="47"/>
      <c r="D153" s="154"/>
      <c r="E153" s="60"/>
      <c r="F153" s="125">
        <f t="shared" si="21"/>
        <v>30</v>
      </c>
      <c r="G153" s="57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64">
        <f t="shared" si="22"/>
        <v>0</v>
      </c>
      <c r="T153" s="170"/>
      <c r="U153" s="80"/>
      <c r="V153" s="167"/>
      <c r="W153" s="168"/>
      <c r="X153" s="168"/>
      <c r="Y153" s="168"/>
      <c r="Z153" s="168"/>
      <c r="AA153" s="168"/>
      <c r="AB153" s="93"/>
      <c r="AC153" s="174">
        <f t="shared" si="19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175">
        <f t="shared" si="23"/>
        <v>0</v>
      </c>
      <c r="AT153" s="174">
        <f t="shared" si="24"/>
        <v>0</v>
      </c>
      <c r="AU153" s="174">
        <f t="shared" si="25"/>
        <v>0</v>
      </c>
      <c r="AV153" s="99"/>
      <c r="AW153" s="106"/>
      <c r="AX153" s="106"/>
      <c r="AY153" s="106"/>
      <c r="AZ153" s="106"/>
      <c r="BA153" s="174">
        <f t="shared" si="26"/>
        <v>0</v>
      </c>
      <c r="BB153" s="178"/>
      <c r="BC153" s="180"/>
      <c r="BD153" s="163" t="str">
        <f t="shared" si="27"/>
        <v>正确</v>
      </c>
    </row>
    <row r="154" s="6" customFormat="1" ht="33" customHeight="1" spans="1:56">
      <c r="A154" s="59">
        <f t="shared" si="20"/>
        <v>150</v>
      </c>
      <c r="B154" s="198"/>
      <c r="C154" s="47"/>
      <c r="D154" s="154"/>
      <c r="E154" s="60"/>
      <c r="F154" s="125">
        <f t="shared" si="21"/>
        <v>30</v>
      </c>
      <c r="G154" s="57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64">
        <f t="shared" si="22"/>
        <v>0</v>
      </c>
      <c r="T154" s="170"/>
      <c r="U154" s="80"/>
      <c r="V154" s="167"/>
      <c r="W154" s="168"/>
      <c r="X154" s="168"/>
      <c r="Y154" s="168"/>
      <c r="Z154" s="168"/>
      <c r="AA154" s="168"/>
      <c r="AB154" s="93"/>
      <c r="AC154" s="174">
        <f t="shared" si="19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175">
        <f t="shared" si="23"/>
        <v>0</v>
      </c>
      <c r="AT154" s="174">
        <f t="shared" si="24"/>
        <v>0</v>
      </c>
      <c r="AU154" s="174">
        <f t="shared" si="25"/>
        <v>0</v>
      </c>
      <c r="AV154" s="99"/>
      <c r="AW154" s="106"/>
      <c r="AX154" s="106"/>
      <c r="AY154" s="106"/>
      <c r="AZ154" s="106"/>
      <c r="BA154" s="174">
        <f t="shared" si="26"/>
        <v>0</v>
      </c>
      <c r="BB154" s="178"/>
      <c r="BC154" s="180"/>
      <c r="BD154" s="163" t="str">
        <f t="shared" si="27"/>
        <v>正确</v>
      </c>
    </row>
    <row r="155" s="6" customFormat="1" ht="33" customHeight="1" spans="1:56">
      <c r="A155" s="59">
        <f t="shared" si="20"/>
        <v>151</v>
      </c>
      <c r="B155" s="198"/>
      <c r="C155" s="47"/>
      <c r="D155" s="154"/>
      <c r="E155" s="60"/>
      <c r="F155" s="125">
        <f t="shared" si="21"/>
        <v>30</v>
      </c>
      <c r="G155" s="57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64">
        <f t="shared" si="22"/>
        <v>0</v>
      </c>
      <c r="T155" s="170"/>
      <c r="U155" s="80"/>
      <c r="V155" s="167"/>
      <c r="W155" s="168"/>
      <c r="X155" s="168"/>
      <c r="Y155" s="168"/>
      <c r="Z155" s="168"/>
      <c r="AA155" s="168"/>
      <c r="AB155" s="93"/>
      <c r="AC155" s="174">
        <f t="shared" si="19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175">
        <f t="shared" si="23"/>
        <v>0</v>
      </c>
      <c r="AT155" s="174">
        <f t="shared" si="24"/>
        <v>0</v>
      </c>
      <c r="AU155" s="174">
        <f t="shared" si="25"/>
        <v>0</v>
      </c>
      <c r="AV155" s="99"/>
      <c r="AW155" s="106"/>
      <c r="AX155" s="106"/>
      <c r="AY155" s="106"/>
      <c r="AZ155" s="106"/>
      <c r="BA155" s="174">
        <f t="shared" si="26"/>
        <v>0</v>
      </c>
      <c r="BB155" s="178"/>
      <c r="BC155" s="180"/>
      <c r="BD155" s="163" t="str">
        <f t="shared" si="27"/>
        <v>正确</v>
      </c>
    </row>
    <row r="156" s="6" customFormat="1" ht="33" customHeight="1" spans="1:56">
      <c r="A156" s="59">
        <f t="shared" si="20"/>
        <v>152</v>
      </c>
      <c r="B156" s="198"/>
      <c r="C156" s="47"/>
      <c r="D156" s="154"/>
      <c r="E156" s="60"/>
      <c r="F156" s="125">
        <f t="shared" si="21"/>
        <v>30</v>
      </c>
      <c r="G156" s="57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64">
        <f t="shared" si="22"/>
        <v>0</v>
      </c>
      <c r="T156" s="170"/>
      <c r="U156" s="80"/>
      <c r="V156" s="167"/>
      <c r="W156" s="168"/>
      <c r="X156" s="168"/>
      <c r="Y156" s="168"/>
      <c r="Z156" s="168"/>
      <c r="AA156" s="168"/>
      <c r="AB156" s="93"/>
      <c r="AC156" s="174">
        <f t="shared" si="19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175">
        <f t="shared" si="23"/>
        <v>0</v>
      </c>
      <c r="AT156" s="174">
        <f t="shared" si="24"/>
        <v>0</v>
      </c>
      <c r="AU156" s="174">
        <f t="shared" si="25"/>
        <v>0</v>
      </c>
      <c r="AV156" s="99"/>
      <c r="AW156" s="106"/>
      <c r="AX156" s="106"/>
      <c r="AY156" s="106"/>
      <c r="AZ156" s="106"/>
      <c r="BA156" s="174">
        <f t="shared" si="26"/>
        <v>0</v>
      </c>
      <c r="BB156" s="178"/>
      <c r="BC156" s="180"/>
      <c r="BD156" s="163" t="str">
        <f t="shared" si="27"/>
        <v>正确</v>
      </c>
    </row>
    <row r="157" s="6" customFormat="1" ht="33" customHeight="1" spans="1:56">
      <c r="A157" s="59">
        <f t="shared" si="20"/>
        <v>153</v>
      </c>
      <c r="B157" s="198"/>
      <c r="C157" s="47"/>
      <c r="D157" s="154"/>
      <c r="E157" s="60"/>
      <c r="F157" s="125">
        <f t="shared" si="21"/>
        <v>30</v>
      </c>
      <c r="G157" s="5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64">
        <f t="shared" si="22"/>
        <v>0</v>
      </c>
      <c r="T157" s="170"/>
      <c r="U157" s="80"/>
      <c r="V157" s="167"/>
      <c r="W157" s="168"/>
      <c r="X157" s="168"/>
      <c r="Y157" s="168"/>
      <c r="Z157" s="168"/>
      <c r="AA157" s="168"/>
      <c r="AB157" s="93"/>
      <c r="AC157" s="174">
        <f t="shared" si="19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175">
        <f t="shared" si="23"/>
        <v>0</v>
      </c>
      <c r="AT157" s="174">
        <f t="shared" si="24"/>
        <v>0</v>
      </c>
      <c r="AU157" s="174">
        <f t="shared" si="25"/>
        <v>0</v>
      </c>
      <c r="AV157" s="99"/>
      <c r="AW157" s="106"/>
      <c r="AX157" s="106"/>
      <c r="AY157" s="106"/>
      <c r="AZ157" s="106"/>
      <c r="BA157" s="174">
        <f t="shared" si="26"/>
        <v>0</v>
      </c>
      <c r="BB157" s="178"/>
      <c r="BC157" s="180"/>
      <c r="BD157" s="163" t="str">
        <f t="shared" si="27"/>
        <v>正确</v>
      </c>
    </row>
    <row r="158" s="6" customFormat="1" ht="33" customHeight="1" spans="1:56">
      <c r="A158" s="59">
        <f t="shared" si="20"/>
        <v>154</v>
      </c>
      <c r="B158" s="198"/>
      <c r="C158" s="47"/>
      <c r="D158" s="154"/>
      <c r="E158" s="60"/>
      <c r="F158" s="125">
        <f t="shared" si="21"/>
        <v>30</v>
      </c>
      <c r="G158" s="57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64">
        <f t="shared" si="22"/>
        <v>0</v>
      </c>
      <c r="T158" s="170"/>
      <c r="U158" s="80"/>
      <c r="V158" s="167"/>
      <c r="W158" s="168"/>
      <c r="X158" s="168"/>
      <c r="Y158" s="168"/>
      <c r="Z158" s="168"/>
      <c r="AA158" s="168"/>
      <c r="AB158" s="93"/>
      <c r="AC158" s="174">
        <f t="shared" si="19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175">
        <f t="shared" si="23"/>
        <v>0</v>
      </c>
      <c r="AT158" s="174">
        <f t="shared" si="24"/>
        <v>0</v>
      </c>
      <c r="AU158" s="174">
        <f t="shared" si="25"/>
        <v>0</v>
      </c>
      <c r="AV158" s="99"/>
      <c r="AW158" s="106"/>
      <c r="AX158" s="106"/>
      <c r="AY158" s="106"/>
      <c r="AZ158" s="106"/>
      <c r="BA158" s="174">
        <f t="shared" si="26"/>
        <v>0</v>
      </c>
      <c r="BB158" s="178"/>
      <c r="BC158" s="180"/>
      <c r="BD158" s="163" t="str">
        <f t="shared" si="27"/>
        <v>正确</v>
      </c>
    </row>
    <row r="159" s="6" customFormat="1" ht="33" customHeight="1" spans="1:56">
      <c r="A159" s="59">
        <f t="shared" si="20"/>
        <v>155</v>
      </c>
      <c r="B159" s="198"/>
      <c r="C159" s="47"/>
      <c r="D159" s="154"/>
      <c r="E159" s="60"/>
      <c r="F159" s="125">
        <f t="shared" si="21"/>
        <v>30</v>
      </c>
      <c r="G159" s="57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64">
        <f t="shared" si="22"/>
        <v>0</v>
      </c>
      <c r="T159" s="170"/>
      <c r="U159" s="80"/>
      <c r="V159" s="167"/>
      <c r="W159" s="168"/>
      <c r="X159" s="168"/>
      <c r="Y159" s="168"/>
      <c r="Z159" s="168"/>
      <c r="AA159" s="168"/>
      <c r="AB159" s="93"/>
      <c r="AC159" s="174">
        <f t="shared" si="19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175">
        <f t="shared" si="23"/>
        <v>0</v>
      </c>
      <c r="AT159" s="174">
        <f t="shared" si="24"/>
        <v>0</v>
      </c>
      <c r="AU159" s="174">
        <f t="shared" si="25"/>
        <v>0</v>
      </c>
      <c r="AV159" s="99"/>
      <c r="AW159" s="106"/>
      <c r="AX159" s="106"/>
      <c r="AY159" s="106"/>
      <c r="AZ159" s="106"/>
      <c r="BA159" s="174">
        <f t="shared" si="26"/>
        <v>0</v>
      </c>
      <c r="BB159" s="178"/>
      <c r="BC159" s="180"/>
      <c r="BD159" s="163" t="str">
        <f t="shared" si="27"/>
        <v>正确</v>
      </c>
    </row>
    <row r="160" s="6" customFormat="1" ht="33" customHeight="1" spans="1:56">
      <c r="A160" s="59">
        <f t="shared" si="20"/>
        <v>156</v>
      </c>
      <c r="B160" s="198"/>
      <c r="C160" s="47"/>
      <c r="D160" s="154"/>
      <c r="E160" s="60"/>
      <c r="F160" s="125">
        <f t="shared" si="21"/>
        <v>30</v>
      </c>
      <c r="G160" s="57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64">
        <f t="shared" si="22"/>
        <v>0</v>
      </c>
      <c r="T160" s="170"/>
      <c r="U160" s="80"/>
      <c r="V160" s="167"/>
      <c r="W160" s="168"/>
      <c r="X160" s="168"/>
      <c r="Y160" s="168"/>
      <c r="Z160" s="168"/>
      <c r="AA160" s="168"/>
      <c r="AB160" s="93"/>
      <c r="AC160" s="174">
        <f t="shared" si="19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175">
        <f t="shared" si="23"/>
        <v>0</v>
      </c>
      <c r="AT160" s="174">
        <f t="shared" si="24"/>
        <v>0</v>
      </c>
      <c r="AU160" s="174">
        <f t="shared" si="25"/>
        <v>0</v>
      </c>
      <c r="AV160" s="99"/>
      <c r="AW160" s="106"/>
      <c r="AX160" s="106"/>
      <c r="AY160" s="106"/>
      <c r="AZ160" s="106"/>
      <c r="BA160" s="174">
        <f t="shared" si="26"/>
        <v>0</v>
      </c>
      <c r="BB160" s="178"/>
      <c r="BC160" s="180"/>
      <c r="BD160" s="163" t="str">
        <f t="shared" si="27"/>
        <v>正确</v>
      </c>
    </row>
    <row r="161" s="6" customFormat="1" ht="33" customHeight="1" spans="1:56">
      <c r="A161" s="59">
        <f t="shared" si="20"/>
        <v>157</v>
      </c>
      <c r="B161" s="198"/>
      <c r="C161" s="47"/>
      <c r="D161" s="154"/>
      <c r="E161" s="60"/>
      <c r="F161" s="125">
        <f t="shared" si="21"/>
        <v>30</v>
      </c>
      <c r="G161" s="57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64">
        <f t="shared" si="22"/>
        <v>0</v>
      </c>
      <c r="T161" s="170"/>
      <c r="U161" s="80"/>
      <c r="V161" s="167"/>
      <c r="W161" s="168"/>
      <c r="X161" s="168"/>
      <c r="Y161" s="168"/>
      <c r="Z161" s="168"/>
      <c r="AA161" s="168"/>
      <c r="AB161" s="93"/>
      <c r="AC161" s="174">
        <f t="shared" si="19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175">
        <f t="shared" si="23"/>
        <v>0</v>
      </c>
      <c r="AT161" s="174">
        <f t="shared" si="24"/>
        <v>0</v>
      </c>
      <c r="AU161" s="174">
        <f t="shared" si="25"/>
        <v>0</v>
      </c>
      <c r="AV161" s="99"/>
      <c r="AW161" s="106"/>
      <c r="AX161" s="106"/>
      <c r="AY161" s="106"/>
      <c r="AZ161" s="106"/>
      <c r="BA161" s="174">
        <f t="shared" si="26"/>
        <v>0</v>
      </c>
      <c r="BB161" s="178"/>
      <c r="BC161" s="180"/>
      <c r="BD161" s="163" t="str">
        <f t="shared" si="27"/>
        <v>正确</v>
      </c>
    </row>
    <row r="162" s="6" customFormat="1" ht="33" customHeight="1" spans="1:56">
      <c r="A162" s="59">
        <f t="shared" si="20"/>
        <v>158</v>
      </c>
      <c r="B162" s="198"/>
      <c r="C162" s="47"/>
      <c r="D162" s="154"/>
      <c r="E162" s="60"/>
      <c r="F162" s="125">
        <f t="shared" si="21"/>
        <v>30</v>
      </c>
      <c r="G162" s="57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64">
        <f t="shared" si="22"/>
        <v>0</v>
      </c>
      <c r="T162" s="170"/>
      <c r="U162" s="80"/>
      <c r="V162" s="167"/>
      <c r="W162" s="168"/>
      <c r="X162" s="168"/>
      <c r="Y162" s="168"/>
      <c r="Z162" s="168"/>
      <c r="AA162" s="168"/>
      <c r="AB162" s="93"/>
      <c r="AC162" s="174">
        <f t="shared" si="19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175">
        <f t="shared" si="23"/>
        <v>0</v>
      </c>
      <c r="AT162" s="174">
        <f t="shared" si="24"/>
        <v>0</v>
      </c>
      <c r="AU162" s="174">
        <f t="shared" si="25"/>
        <v>0</v>
      </c>
      <c r="AV162" s="99"/>
      <c r="AW162" s="106"/>
      <c r="AX162" s="106"/>
      <c r="AY162" s="106"/>
      <c r="AZ162" s="106"/>
      <c r="BA162" s="174">
        <f t="shared" si="26"/>
        <v>0</v>
      </c>
      <c r="BB162" s="178"/>
      <c r="BC162" s="180"/>
      <c r="BD162" s="163" t="str">
        <f t="shared" si="27"/>
        <v>正确</v>
      </c>
    </row>
    <row r="163" s="6" customFormat="1" ht="33" customHeight="1" spans="1:56">
      <c r="A163" s="59">
        <f t="shared" si="20"/>
        <v>159</v>
      </c>
      <c r="B163" s="198"/>
      <c r="C163" s="47"/>
      <c r="D163" s="154"/>
      <c r="E163" s="60"/>
      <c r="F163" s="125">
        <f t="shared" si="21"/>
        <v>30</v>
      </c>
      <c r="G163" s="57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64">
        <f t="shared" si="22"/>
        <v>0</v>
      </c>
      <c r="T163" s="170"/>
      <c r="U163" s="80"/>
      <c r="V163" s="167"/>
      <c r="W163" s="168"/>
      <c r="X163" s="168"/>
      <c r="Y163" s="168"/>
      <c r="Z163" s="168"/>
      <c r="AA163" s="168"/>
      <c r="AB163" s="93"/>
      <c r="AC163" s="174">
        <f t="shared" si="19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175">
        <f t="shared" si="23"/>
        <v>0</v>
      </c>
      <c r="AT163" s="174">
        <f t="shared" si="24"/>
        <v>0</v>
      </c>
      <c r="AU163" s="174">
        <f t="shared" si="25"/>
        <v>0</v>
      </c>
      <c r="AV163" s="99"/>
      <c r="AW163" s="106"/>
      <c r="AX163" s="106"/>
      <c r="AY163" s="106"/>
      <c r="AZ163" s="106"/>
      <c r="BA163" s="174">
        <f t="shared" si="26"/>
        <v>0</v>
      </c>
      <c r="BB163" s="178"/>
      <c r="BC163" s="180"/>
      <c r="BD163" s="163" t="str">
        <f t="shared" si="27"/>
        <v>正确</v>
      </c>
    </row>
    <row r="164" s="6" customFormat="1" ht="33" customHeight="1" spans="1:56">
      <c r="A164" s="59">
        <f t="shared" si="20"/>
        <v>160</v>
      </c>
      <c r="B164" s="198"/>
      <c r="C164" s="47"/>
      <c r="D164" s="154"/>
      <c r="E164" s="60"/>
      <c r="F164" s="125">
        <f t="shared" si="21"/>
        <v>30</v>
      </c>
      <c r="G164" s="57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64">
        <f t="shared" si="22"/>
        <v>0</v>
      </c>
      <c r="T164" s="170"/>
      <c r="U164" s="80"/>
      <c r="V164" s="167"/>
      <c r="W164" s="168"/>
      <c r="X164" s="168"/>
      <c r="Y164" s="168"/>
      <c r="Z164" s="168"/>
      <c r="AA164" s="168"/>
      <c r="AB164" s="93"/>
      <c r="AC164" s="174">
        <f t="shared" si="19"/>
        <v>0</v>
      </c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175">
        <f t="shared" si="23"/>
        <v>0</v>
      </c>
      <c r="AT164" s="174">
        <f t="shared" si="24"/>
        <v>0</v>
      </c>
      <c r="AU164" s="174">
        <f t="shared" si="25"/>
        <v>0</v>
      </c>
      <c r="AV164" s="99"/>
      <c r="AW164" s="106"/>
      <c r="AX164" s="106"/>
      <c r="AY164" s="106"/>
      <c r="AZ164" s="106"/>
      <c r="BA164" s="174">
        <f t="shared" si="26"/>
        <v>0</v>
      </c>
      <c r="BB164" s="178"/>
      <c r="BC164" s="180"/>
      <c r="BD164" s="163" t="str">
        <f t="shared" si="27"/>
        <v>正确</v>
      </c>
    </row>
  </sheetData>
  <sheetProtection algorithmName="SHA-512" hashValue="teVkh4F42NjA/f7omv7S1+vK5zvBzuRQ1pzplG6tCMInx+4V8rBQGKv0BiaLTUsDr51LxRJdJsElbtOC38OXDg==" saltValue="IKl/W0Kdr4Zkq/nn2C+Ctg==" spinCount="100000" sheet="1" objects="1"/>
  <mergeCells count="2">
    <mergeCell ref="A1:BB1"/>
    <mergeCell ref="A4:E4"/>
  </mergeCells>
  <conditionalFormatting sqref="B5">
    <cfRule type="duplicateValues" dxfId="0" priority="24"/>
  </conditionalFormatting>
  <conditionalFormatting sqref="C5">
    <cfRule type="duplicateValues" dxfId="0" priority="23"/>
  </conditionalFormatting>
  <conditionalFormatting sqref="B6">
    <cfRule type="duplicateValues" dxfId="0" priority="22"/>
  </conditionalFormatting>
  <conditionalFormatting sqref="B12">
    <cfRule type="duplicateValues" dxfId="0" priority="2"/>
  </conditionalFormatting>
  <conditionalFormatting sqref="C24">
    <cfRule type="duplicateValues" dxfId="0" priority="16"/>
  </conditionalFormatting>
  <conditionalFormatting sqref="B30">
    <cfRule type="duplicateValues" dxfId="0" priority="1"/>
  </conditionalFormatting>
  <conditionalFormatting sqref="C45">
    <cfRule type="duplicateValues" dxfId="0" priority="11"/>
  </conditionalFormatting>
  <conditionalFormatting sqref="C50">
    <cfRule type="duplicateValues" dxfId="0" priority="9"/>
  </conditionalFormatting>
  <conditionalFormatting sqref="B51">
    <cfRule type="duplicateValues" dxfId="0" priority="8"/>
  </conditionalFormatting>
  <conditionalFormatting sqref="C51">
    <cfRule type="duplicateValues" dxfId="0" priority="7"/>
  </conditionalFormatting>
  <conditionalFormatting sqref="B52">
    <cfRule type="duplicateValues" dxfId="0" priority="6"/>
  </conditionalFormatting>
  <conditionalFormatting sqref="C52">
    <cfRule type="duplicateValues" dxfId="0" priority="5"/>
  </conditionalFormatting>
  <conditionalFormatting sqref="B53">
    <cfRule type="duplicateValues" dxfId="0" priority="4"/>
  </conditionalFormatting>
  <conditionalFormatting sqref="C53">
    <cfRule type="duplicateValues" dxfId="0" priority="3"/>
  </conditionalFormatting>
  <conditionalFormatting sqref="B54:B164">
    <cfRule type="duplicateValues" dxfId="0" priority="26"/>
  </conditionalFormatting>
  <conditionalFormatting sqref="C6:C7">
    <cfRule type="duplicateValues" dxfId="0" priority="21"/>
  </conditionalFormatting>
  <conditionalFormatting sqref="C8:C10">
    <cfRule type="duplicateValues" dxfId="0" priority="19"/>
  </conditionalFormatting>
  <conditionalFormatting sqref="C11:C13">
    <cfRule type="duplicateValues" dxfId="0" priority="20"/>
  </conditionalFormatting>
  <conditionalFormatting sqref="C14:C18">
    <cfRule type="duplicateValues" dxfId="0" priority="15"/>
  </conditionalFormatting>
  <conditionalFormatting sqref="C19:C21">
    <cfRule type="duplicateValues" dxfId="0" priority="17"/>
  </conditionalFormatting>
  <conditionalFormatting sqref="C22:C23">
    <cfRule type="duplicateValues" dxfId="0" priority="18"/>
  </conditionalFormatting>
  <conditionalFormatting sqref="C25:C34">
    <cfRule type="duplicateValues" dxfId="0" priority="14"/>
  </conditionalFormatting>
  <conditionalFormatting sqref="C35:C42">
    <cfRule type="duplicateValues" dxfId="0" priority="13"/>
  </conditionalFormatting>
  <conditionalFormatting sqref="C43:C44">
    <cfRule type="duplicateValues" dxfId="0" priority="12"/>
  </conditionalFormatting>
  <conditionalFormatting sqref="C46:C49">
    <cfRule type="duplicateValues" dxfId="0" priority="10"/>
  </conditionalFormatting>
  <conditionalFormatting sqref="C54:C164">
    <cfRule type="duplicateValues" dxfId="0" priority="25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9" master="" otherUserPermission="visible"/>
  <rangeList sheetStid="10" master="" otherUserPermission="visible"/>
  <rangeList sheetStid="5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1" master="" otherUserPermission="visible"/>
  <rangeList sheetStid="8" master="" otherUserPermission="visible"/>
  <rangeList sheetStid="4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总部</vt:lpstr>
      <vt:lpstr>新大保洁</vt:lpstr>
      <vt:lpstr>昌吉学院</vt:lpstr>
      <vt:lpstr>36中</vt:lpstr>
      <vt:lpstr>石河子管理员</vt:lpstr>
      <vt:lpstr>石河子南区</vt:lpstr>
      <vt:lpstr>石河子新北区</vt:lpstr>
      <vt:lpstr>石河子中区</vt:lpstr>
      <vt:lpstr>新大绿化</vt:lpstr>
      <vt:lpstr>师专</vt:lpstr>
      <vt:lpstr>总工会</vt:lpstr>
      <vt:lpstr>救助站</vt:lpstr>
      <vt:lpstr>八一中学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中高后勤陶刘燕15887864674</cp:lastModifiedBy>
  <dcterms:created xsi:type="dcterms:W3CDTF">2025-04-27T05:13:00Z</dcterms:created>
  <dcterms:modified xsi:type="dcterms:W3CDTF">2025-07-11T07:49:22Z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72BE08C1BF1447C2814721C8F52E4ED8_13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