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3" authorId="0">
      <text>
        <r>
          <rPr>
            <b/>
            <sz val="9"/>
            <rFont val="宋体"/>
            <charset val="134"/>
          </rPr>
          <t>Admini一年需要支付的房租</t>
        </r>
      </text>
    </comment>
  </commentList>
</comments>
</file>

<file path=xl/sharedStrings.xml><?xml version="1.0" encoding="utf-8"?>
<sst xmlns="http://schemas.openxmlformats.org/spreadsheetml/2006/main" count="26" uniqueCount="26">
  <si>
    <t>办公室费用一览表</t>
  </si>
  <si>
    <t>序号</t>
  </si>
  <si>
    <t>内容</t>
  </si>
  <si>
    <t>年度费用</t>
  </si>
  <si>
    <t>捷能承担比例</t>
  </si>
  <si>
    <t>捷能承担金额</t>
  </si>
  <si>
    <t>中高公司承担比例</t>
  </si>
  <si>
    <t>中高公司承担金额</t>
  </si>
  <si>
    <t>应交费用</t>
  </si>
  <si>
    <t>已交费用</t>
  </si>
  <si>
    <t>剩余应付</t>
  </si>
  <si>
    <t>备注</t>
  </si>
  <si>
    <t>房租</t>
  </si>
  <si>
    <t>2025年4月1日起至2025年11月30日，共计8个月</t>
  </si>
  <si>
    <t>捷能对照差0.1分</t>
  </si>
  <si>
    <t>暖气费</t>
  </si>
  <si>
    <t>2024年-2025年度，装修公司已缴纳</t>
  </si>
  <si>
    <t>网费</t>
  </si>
  <si>
    <t>网费由捷能公司按月按实际缴纳，装修公司网络费69元/月，从2025年4月开始，统一交到2025年5月31日，共计2个月的网费</t>
  </si>
  <si>
    <t>卫生费</t>
  </si>
  <si>
    <t>保洁阿姨的劳务费按比例承担，从从2025年4月1日开始，统一交到2025年5月31日，共计2个月</t>
  </si>
  <si>
    <t>水费</t>
  </si>
  <si>
    <t>按物业收取金额按比例承担，截止到2025年4月1日至2025年5月31日缴费=90+97.5=187.5</t>
  </si>
  <si>
    <t>物业费</t>
  </si>
  <si>
    <t>物业统一按年度收具，从2025年4月1日至2025年11月30日，共计八个月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</si>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</sst>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M14" sqref="M14"/>
    </sheetView>
  </sheetViews>
  <sheetFormatPr defaultColWidth="9" defaultRowHeight="13.5"/>
  <cols>
    <col min="1" max="1" width="4.75" style="2" customWidth="1"/>
    <col min="2" max="2" width="10" style="2" customWidth="1"/>
    <col min="3" max="3" width="9.625" style="2" customWidth="1"/>
    <col min="4" max="5" width="8.5" style="2" customWidth="1"/>
    <col min="6" max="6" width="8.75" style="2" customWidth="1"/>
    <col min="7" max="7" width="9.75" style="2" customWidth="1"/>
    <col min="8" max="8" width="9.25" style="3" customWidth="1"/>
    <col min="9" max="9" width="9.5" style="3" customWidth="1"/>
    <col min="10" max="10" width="12.25" style="3" customWidth="1"/>
    <col min="11" max="11" width="22.625" style="2" customWidth="1"/>
    <col min="12" max="16384" width="9" style="1"/>
  </cols>
  <sheetData>
    <row r="1" s="1" customFormat="1" ht="29" customHeight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2"/>
    </row>
    <row r="2" s="1" customFormat="1" ht="39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12" t="s">
        <v>10</v>
      </c>
      <c r="K2" s="13" t="s">
        <v>11</v>
      </c>
    </row>
    <row r="3" s="1" customFormat="1" ht="37" customHeight="1" spans="1:12">
      <c r="A3" s="6">
        <v>1</v>
      </c>
      <c r="B3" s="6" t="s">
        <v>12</v>
      </c>
      <c r="C3" s="6">
        <f>130000*1.03</f>
        <v>133900</v>
      </c>
      <c r="D3" s="7">
        <v>0.5</v>
      </c>
      <c r="E3" s="6">
        <f>C3*D3</f>
        <v>66950</v>
      </c>
      <c r="F3" s="7">
        <v>0.5</v>
      </c>
      <c r="G3" s="6">
        <f>F3*C3</f>
        <v>66950</v>
      </c>
      <c r="H3" s="8">
        <f>G3/12*8</f>
        <v>44633.3333333333</v>
      </c>
      <c r="I3" s="9">
        <v>0</v>
      </c>
      <c r="J3" s="14">
        <v>44633.3333333333</v>
      </c>
      <c r="K3" s="13" t="s">
        <v>13</v>
      </c>
      <c r="L3" s="1" t="s">
        <v>14</v>
      </c>
    </row>
    <row r="4" s="1" customFormat="1" ht="34" customHeight="1" spans="1:11">
      <c r="A4" s="6">
        <v>2</v>
      </c>
      <c r="B4" s="6" t="s">
        <v>15</v>
      </c>
      <c r="C4" s="6">
        <f>696*31</f>
        <v>21576</v>
      </c>
      <c r="D4" s="7">
        <v>0.5</v>
      </c>
      <c r="E4" s="6">
        <f>C4*D4</f>
        <v>10788</v>
      </c>
      <c r="F4" s="7">
        <v>0.5</v>
      </c>
      <c r="G4" s="6"/>
      <c r="H4" s="9"/>
      <c r="I4" s="9"/>
      <c r="J4" s="14"/>
      <c r="K4" s="13" t="s">
        <v>16</v>
      </c>
    </row>
    <row r="5" s="1" customFormat="1" ht="87" customHeight="1" spans="1:11">
      <c r="A5" s="6">
        <v>3</v>
      </c>
      <c r="B5" s="6" t="s">
        <v>17</v>
      </c>
      <c r="C5" s="6">
        <f>69*12</f>
        <v>828</v>
      </c>
      <c r="D5" s="7"/>
      <c r="E5" s="6"/>
      <c r="F5" s="7">
        <v>1</v>
      </c>
      <c r="G5" s="6">
        <f>69*2</f>
        <v>138</v>
      </c>
      <c r="H5" s="9">
        <f t="shared" ref="H5:H8" si="0">G5</f>
        <v>138</v>
      </c>
      <c r="I5" s="9">
        <v>0</v>
      </c>
      <c r="J5" s="14">
        <v>138</v>
      </c>
      <c r="K5" s="13" t="s">
        <v>18</v>
      </c>
    </row>
    <row r="6" s="1" customFormat="1" ht="63" customHeight="1" spans="1:11">
      <c r="A6" s="6">
        <v>4</v>
      </c>
      <c r="B6" s="6" t="s">
        <v>19</v>
      </c>
      <c r="C6" s="6">
        <f>1500*12</f>
        <v>18000</v>
      </c>
      <c r="D6" s="7">
        <v>0.5</v>
      </c>
      <c r="E6" s="6"/>
      <c r="F6" s="7">
        <v>0.5</v>
      </c>
      <c r="G6" s="6">
        <f>1500*0.5*2</f>
        <v>1500</v>
      </c>
      <c r="H6" s="9">
        <f t="shared" si="0"/>
        <v>1500</v>
      </c>
      <c r="I6" s="9">
        <v>0</v>
      </c>
      <c r="J6" s="14">
        <v>1500</v>
      </c>
      <c r="K6" s="13" t="s">
        <v>20</v>
      </c>
    </row>
    <row r="7" s="1" customFormat="1" ht="68" customHeight="1" spans="1:11">
      <c r="A7" s="6">
        <v>5</v>
      </c>
      <c r="B7" s="6" t="s">
        <v>21</v>
      </c>
      <c r="C7" s="6">
        <v>187.5</v>
      </c>
      <c r="D7" s="7">
        <v>0.5</v>
      </c>
      <c r="E7" s="6"/>
      <c r="F7" s="7">
        <v>0.5</v>
      </c>
      <c r="G7" s="6">
        <f>C7*F7</f>
        <v>93.75</v>
      </c>
      <c r="H7" s="9">
        <f t="shared" si="0"/>
        <v>93.75</v>
      </c>
      <c r="I7" s="9">
        <v>0</v>
      </c>
      <c r="J7" s="14">
        <v>93.75</v>
      </c>
      <c r="K7" s="13" t="s">
        <v>22</v>
      </c>
    </row>
    <row r="8" s="1" customFormat="1" ht="68" customHeight="1" spans="1:11">
      <c r="A8" s="6">
        <v>6</v>
      </c>
      <c r="B8" s="6" t="s">
        <v>23</v>
      </c>
      <c r="C8" s="6">
        <v>2400</v>
      </c>
      <c r="D8" s="7">
        <v>0.5</v>
      </c>
      <c r="E8" s="6"/>
      <c r="F8" s="7">
        <v>0.5</v>
      </c>
      <c r="G8" s="6">
        <f>C8*F8/12*8</f>
        <v>800</v>
      </c>
      <c r="H8" s="9">
        <f t="shared" si="0"/>
        <v>800</v>
      </c>
      <c r="I8" s="9">
        <v>0</v>
      </c>
      <c r="J8" s="14">
        <v>800</v>
      </c>
      <c r="K8" s="13" t="s">
        <v>24</v>
      </c>
    </row>
    <row r="9" s="1" customFormat="1" ht="37" customHeight="1" spans="1:11">
      <c r="A9" s="10" t="s">
        <v>25</v>
      </c>
      <c r="B9" s="11"/>
      <c r="C9" s="6">
        <f>SUM(C3:C7)</f>
        <v>174491.5</v>
      </c>
      <c r="D9" s="7"/>
      <c r="E9" s="6"/>
      <c r="F9" s="7"/>
      <c r="G9" s="6">
        <f>SUM(G3:G7)</f>
        <v>68681.75</v>
      </c>
      <c r="H9" s="9">
        <f>SUM(H3:H8)</f>
        <v>47165.0833333333</v>
      </c>
      <c r="I9" s="9"/>
      <c r="J9" s="9">
        <f>SUM(J3:J8)</f>
        <v>47165.0833333333</v>
      </c>
      <c r="K9" s="6"/>
    </row>
  </sheetData>
  <mergeCells count="2">
    <mergeCell ref="A1:K1"/>
    <mergeCell ref="A9:B9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msuser</dc:creator>
  <cp:lastModifiedBy>XuGeGe</cp:lastModifiedBy>
  <dcterms:created xsi:type="dcterms:W3CDTF">2025-06-13T07:39:00Z</dcterms:created>
  <dcterms:modified xsi:type="dcterms:W3CDTF">2025-07-11T09:00:53Z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AB836B39FBBD4D40A8AF0D201D99CFB1_11</vt:lpwstr>
  </property>
  <property fmtid="{D5CDD505-2E9C-101B-9397-08002B2CF9AE}" pid="3" name="KSOProductBuildVer">
    <vt:lpwstr>2052-12.1.0.21915</vt:lpwstr>
  </property>
</Properties>
</file>