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firstSheet="13" activeTab="16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  <sheet name="2025.3新疆分公司" sheetId="22" r:id="rId13"/>
    <sheet name="2025.4新疆分公司" sheetId="23" r:id="rId14"/>
    <sheet name="2025.5新疆分公司" sheetId="24" r:id="rId15"/>
    <sheet name="2025.6新疆分公司" sheetId="25" r:id="rId16"/>
    <sheet name="2025.7新疆分公司" sheetId="26" r:id="rId17"/>
  </sheets>
  <externalReferences>
    <externalReference r:id="rId18"/>
  </externalReference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3" hidden="1">'2025.4新疆分公司'!$A$1:$Q$136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<sst xmlns="http://schemas.openxmlformats.org/spreadsheetml/2006/main" count="5590" uniqueCount="494">
  <si>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</si>
  <si>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</si>
  <si>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</si>
  <si>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</si>
  <si>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</si>
  <si>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</si>
  <si>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</si>
  <si>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</si>
  <si>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</si>
  <si>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</si>
  <si>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</si>
  <si>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</si>
  <si>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</si>
  <si>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</si>
  <si>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</si>
  <si>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</si>
  <si>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</si>
  <si>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</si>
  <si>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</si>
  <si>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</si>
  <si>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</si>
  <si>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</si>
  <si>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</si>
  <si>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</si>
  <si>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</si>
  <si>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</si>
  <si>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</si>
  <si>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</si>
  <si>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</si>
  <si>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</si>
  <si>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</si>
  <si>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</si>
  <si>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</si>
  <si>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</si>
  <si>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</si>
  <si>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</si>
  <si>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</si>
  <si>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</si>
  <si>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</si>
  <si>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</si>
  <si>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</si>
  <si>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</si>
  <si>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</si>
  <si>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</si>
  <si>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</si>
  <si>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</si>
  <si>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</si>
  <si>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</si>
  <si>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</si>
  <si>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</si>
  <si>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</si>
  <si>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</si>
  <si>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</si>
  <si>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</si>
  <si>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</si>
  <si>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</si>
  <si>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</si>
  <si>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</si>
  <si>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</si>
  <si>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</si>
  <si>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</si>
  <si>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</si>
  <si>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</si>
  <si>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</si>
  <si>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</si>
  <si>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</si>
  <si>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</si>
  <si>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</si>
  <si>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</si>
  <si>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</si>
  <si>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</si>
  <si>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</si>
  <si>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</si>
  <si>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</si>
  <si>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</si>
  <si>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</si>
  <si>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</si>
  <si>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</si>
  <si>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</si>
  <si>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</si>
  <si>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</si>
  <si>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</si>
  <si>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</si>
  <si>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</si>
  <si>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</si>
  <si>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</si>
  <si>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</si>
  <si>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</si>
  <si>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</si>
  <si>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</si>
  <si>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</si>
  <si>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</si>
  <si>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</si>
  <si>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</si>
  <si>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</si>
  <si>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</si>
  <si>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</si>
  <si>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</si>
  <si>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</si>
  <si>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</si>
  <si>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</si>
  <si>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</si>
  <si>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</si>
  <si>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</si>
  <si>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</si>
  <si>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</si>
  <si>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</si>
  <si>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</si>
  <si>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</si>
  <si>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</si>
  <si>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</si>
  <si>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</si>
  <si>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</si>
  <si>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</si>
  <si>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</si>
  <si>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</si>
  <si>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</si>
  <si>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</si>
  <si>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</si>
  <si>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</si>
  <si>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</si>
  <si>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</si>
  <si>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</si>
  <si>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</si>
  <si>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</si>
  <si>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</si>
  <si>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</si>
  <si>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</si>
  <si>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</si>
  <si>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</si>
  <si>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</si>
  <si>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</si>
  <si>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</si>
  <si>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</si>
  <si>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</si>
  <si>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</si>
  <si>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</si>
  <si>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</si>
  <si>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</si>
  <si>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</si>
  <si>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</si>
  <si>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</si>
  <si>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</si>
  <si>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</si>
  <si>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</si>
  <si>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</si>
  <si>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</si>
  <si>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</si>
  <si>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</si>
  <si>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</si>
  <si>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</si>
  <si>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</si>
  <si>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</si>
  <si>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</si>
  <si>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</si>
  <si>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</si>
  <si>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</si>
  <si>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</si>
  <si>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</si>
  <si>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</si>
  <si>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</si>
  <si>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</si>
  <si>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</si>
  <si>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</si>
  <si>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</si>
  <si>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</si>
  <si>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</si>
  <si>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</si>
  <si>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</si>
  <si>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</si>
  <si>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</si>
  <si>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</si>
  <si>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</si>
  <si>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</si>
  <si>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</si>
  <si>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</si>
  <si>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</si>
  <si>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</si>
  <si>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</si>
  <si>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</si>
  <si>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</si>
  <si>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</si>
  <si>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</si>
  <si>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</si>
  <si>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</si>
  <si>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</si>
  <si>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</si>
  <si>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</si>
  <si>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</si>
  <si>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</si>
  <si>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</si>
  <si>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</si>
  <si>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</si>
  <si>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</si>
  <si>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</si>
  <si>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</si>
  <si>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</si>
  <si>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</si>
  <si>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</si>
  <si>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</si>
  <si>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</si>
  <si>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</si>
  <si>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</si>
  <si>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</si>
  <si>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</si>
  <si>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</si>
  <si>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</si>
  <si>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</si>
  <si>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</si>
  <si>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</si>
  <si>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</si>
  <si>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</si>
  <si>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</si>
  <si>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</si>
  <si>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</si>
  <si>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</si>
  <si>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</si>
  <si>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</si>
  <si>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</si>
  <si>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</si>
  <si>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</si>
  <si>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</si>
  <si>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</si>
  <si>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</si>
  <si>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</si>
  <si>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</si>
  <si>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</si>
  <si>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</si>
  <si>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</si>
  <si>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</si>
  <si>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</si>
  <si>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</si>
  <si>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</si>
  <si>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</si>
  <si>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</si>
  <si>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</si>
  <si>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</si>
  <si>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</si>
  <si>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</si>
  <si>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</si>
  <si>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</si>
  <si>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</si>
  <si>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</si>
  <si>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</si>
  <si>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</si>
  <si>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</si>
  <si>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</si>
  <si>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</si>
  <si>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</si>
  <si>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</si>
  <si>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</si>
  <si>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</si>
  <si>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</si>
  <si>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</si>
  <si>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</si>
  <si>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</si>
  <si>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</si>
  <si>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</si>
  <si>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</si>
  <si>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</si>
  <si>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</si>
  <si>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</si>
  <si>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</si>
  <si>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</si>
  <si>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</si>
  <si>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</si>
  <si>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</si>
  <si>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</si>
  <si>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</si>
  <si>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</si>
  <si>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</si>
  <si>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</si>
  <si>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</si>
  <si>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</si>
  <si>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</si>
  <si>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</si>
  <si>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</si>
  <si>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</si>
  <si>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</si>
  <si>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</si>
  <si>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</si>
  <si>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</si>
  <si>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</si>
  <si>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</si>
  <si>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</si>
  <si>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</si>
  <si>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</si>
  <si>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</si>
  <si>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</si>
  <si>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</si>
  <si>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</si>
  <si>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</si>
  <si>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</si>
  <si>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</si>
  <si>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</si>
  <si>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</si>
  <si>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</si>
  <si>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</si>
  <si>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</si>
  <si>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</si>
  <si>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</si>
  <si>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</si>
  <si>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</si>
  <si>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</si>
  <si>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</si>
  <si>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</si>
  <si>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</si>
  <si>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</si>
  <si>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</si>
  <si>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</si>
  <si>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</si>
  <si>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</si>
  <si>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</si>
  <si>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</si>
  <si>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</si>
  <si>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</si>
  <si>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</si>
  <si>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</si>
  <si>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</si>
  <si>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</si>
  <si>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</si>
  <si>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</si>
  <si>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</si>
  <si>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</si>
  <si>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</si>
  <si>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</si>
  <si>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</si>
  <si>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</si>
  <si>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</si>
  <si>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</si>
  <si>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</si>
  <si>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</si>
  <si>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</si>
  <si>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</si>
  <si>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</si>
  <si>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</si>
  <si>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</si>
  <si>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</si>
  <si>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</si>
  <si>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</si>
  <si>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</si>
  <si>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</si>
  <si>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</si>
  <si>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</si>
  <si>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</si>
  <si>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</si>
  <si>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</si>
  <si>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</si>
  <si>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</si>
  <si>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</si>
  <si>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</si>
  <si>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</si>
  <si>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</si>
  <si>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</si>
  <si>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</si>
  <si>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</si>
  <si>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</si>
  <si>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</si>
  <si>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</si>
  <si>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</si>
  <si>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</si>
  <si>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</si>
  <si>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</si>
  <si>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</si>
  <si>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</si>
  <si>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</si>
  <si>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</si>
  <si>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</si>
  <si>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</si>
  <si>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</si>
  <si>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</si>
  <si>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</si>
  <si>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</si>
  <si>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</si>
  <si>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</si>
  <si>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</si>
  <si>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</si>
  <si>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</si>
  <si>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</si>
  <si>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</si>
  <si>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</si>
  <si>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</si>
  <si>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</si>
  <si>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</si>
  <si>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</si>
  <si>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</si>
  <si>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</si>
  <si>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</si>
  <si>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</si>
  <si>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</si>
  <si>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</si>
  <si>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</si>
  <si>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</si>
  <si>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</si>
  <si>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</si>
  <si>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</si>
  <si>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</si>
  <si>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</si>
  <si>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</si>
  <si>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</si>
  <si>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</si>
  <si>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</si>
  <si>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</si>
  <si>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</si>
  <si>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</si>
  <si>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</si>
  <si>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</si>
  <si>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</si>
  <si>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</si>
  <si>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</si>
  <si>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</si>
  <si>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</si>
  <si>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</si>
  <si>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</si>
  <si>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</si>
  <si>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</si>
  <si>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</si>
  <si>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</si>
  <si>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</si>
  <si>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</si>
  <si>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</si>
  <si>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</si>
  <si>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</si>
  <si>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</si>
  <si>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</si>
  <si>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</si>
  <si>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</si>
  <si>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</si>
  <si>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</si>
  <si>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</si>
  <si>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</si>
  <si>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</si>
  <si>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</si>
  <si>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</si>
  <si>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</si>
  <si>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</si>
  <si>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</si>
  <si>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</si>
  <si>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</si>
  <si>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</si>
  <si>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</si>
  <si>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</si>
  <si>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</si>
  <si>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</si>
  <si>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</si>
  <si>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</si>
  <si>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</si>
  <si>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</si>
  <si>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</si>
  <si>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</si>
  <si>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</si>
  <si>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</si>
  <si>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</si>
  <si>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</si>
  <si>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</si>
  <si>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</si>
  <si>
    <t>2025年3月五险缴费明细表</t>
  </si>
  <si>
    <t>单位(9.7%)</t>
  </si>
  <si>
    <t>董滨</t>
  </si>
  <si>
    <t>650103197210126013</t>
  </si>
  <si>
    <t>赵学新</t>
  </si>
  <si>
    <t>650103197312175510</t>
  </si>
  <si>
    <t>2025年4月五险缴费明细表</t>
  </si>
  <si>
    <t>工程学院主校区</t>
  </si>
  <si>
    <t>工程学院校园管理中心</t>
  </si>
  <si>
    <t>魏雷波</t>
  </si>
  <si>
    <t>650104197401051639</t>
  </si>
  <si>
    <t>杨国会</t>
  </si>
  <si>
    <t>512930197111112904</t>
  </si>
  <si>
    <t>张翠格</t>
  </si>
  <si>
    <t>410326197008045528</t>
  </si>
  <si>
    <t>2025年5月五险缴费明细表</t>
  </si>
  <si>
    <t>工程学院南昌路门卫保洁</t>
  </si>
  <si>
    <t>工程学院学生处</t>
  </si>
  <si>
    <t>工程学院南昌路维修</t>
  </si>
  <si>
    <t>林金山</t>
  </si>
  <si>
    <t>622326197205063144</t>
  </si>
  <si>
    <t>艾尔帕提·阿布沙拉木</t>
  </si>
  <si>
    <t>654124199411152538</t>
  </si>
  <si>
    <t>热孜宛古丽·喀迪尔</t>
  </si>
  <si>
    <t>65282519920101114X</t>
  </si>
  <si>
    <t>杨红娜</t>
  </si>
  <si>
    <t>412721197004025468</t>
  </si>
  <si>
    <t>C</t>
  </si>
  <si>
    <t>2025年6月五险缴费明细表</t>
  </si>
  <si>
    <t>马力科·吾麦尔江</t>
  </si>
  <si>
    <t>650106200511120014</t>
  </si>
  <si>
    <t>吐鲁洪·巴拉提</t>
  </si>
  <si>
    <t>653126197307030357</t>
  </si>
  <si>
    <t>张军</t>
  </si>
  <si>
    <t>650300197204104637</t>
  </si>
  <si>
    <t>2025年7月五险缴费明细表</t>
  </si>
  <si>
    <t>哈尔力哈西·努尔加合甫</t>
  </si>
  <si>
    <t>654126200207070429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</si>
</sst>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 ;[Red]\-0.00\ "/>
    <numFmt numFmtId="179" formatCode="0.00_);[Red]\(0.00\)"/>
  </numFmts>
  <fonts count="46"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8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19" applyNumberFormat="0" applyAlignment="0" applyProtection="0">
      <alignment vertical="center"/>
    </xf>
    <xf numFmtId="0" fontId="35" fillId="10" borderId="20" applyNumberFormat="0" applyAlignment="0" applyProtection="0">
      <alignment vertical="center"/>
    </xf>
    <xf numFmtId="0" fontId="36" fillId="10" borderId="19" applyNumberFormat="0" applyAlignment="0" applyProtection="0">
      <alignment vertical="center"/>
    </xf>
    <xf numFmtId="0" fontId="37" fillId="11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58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77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 shrinkToFit="1"/>
    </xf>
    <xf numFmtId="176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6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4" fontId="0" fillId="0" borderId="3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 shrinkToFit="1"/>
    </xf>
    <xf numFmtId="17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 shrinkToFit="1"/>
    </xf>
    <xf numFmtId="177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0" fillId="0" borderId="4" xfId="0" applyBorder="1" applyAlignment="1">
      <alignment horizontal="center"/>
    </xf>
    <xf numFmtId="17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0" fillId="0" borderId="0" xfId="0" applyFill="1" applyBorder="1" applyAlignment="1"/>
    <xf numFmtId="177" fontId="0" fillId="0" borderId="0" xfId="0" applyNumberFormat="1" applyFill="1" applyBorder="1" applyAlignment="1"/>
    <xf numFmtId="176" fontId="0" fillId="0" borderId="0" xfId="0" applyNumberFormat="1" applyFill="1" applyBorder="1" applyAlignment="1"/>
    <xf numFmtId="176" fontId="0" fillId="0" borderId="0" xfId="0" applyNumberFormat="1" applyFill="1" applyBorder="1" applyAlignment="1">
      <alignment horizontal="center" vertical="center"/>
    </xf>
    <xf numFmtId="176" fontId="0" fillId="3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/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 applyProtection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/>
    <xf numFmtId="10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/>
    <xf numFmtId="176" fontId="15" fillId="0" borderId="1" xfId="0" applyNumberFormat="1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8" fillId="6" borderId="7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9" fontId="22" fillId="6" borderId="1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10" fontId="22" fillId="0" borderId="3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0" fontId="22" fillId="4" borderId="6" xfId="0" applyNumberFormat="1" applyFont="1" applyFill="1" applyBorder="1" applyAlignment="1">
      <alignment horizontal="center" vertical="center" wrapText="1"/>
    </xf>
    <xf numFmtId="10" fontId="22" fillId="4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179" fontId="22" fillId="6" borderId="13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0" fontId="22" fillId="0" borderId="6" xfId="0" applyNumberFormat="1" applyFont="1" applyFill="1" applyBorder="1" applyAlignment="1" applyProtection="1">
      <alignment horizontal="center" vertical="center" wrapText="1"/>
    </xf>
    <xf numFmtId="179" fontId="22" fillId="6" borderId="4" xfId="0" applyNumberFormat="1" applyFont="1" applyFill="1" applyBorder="1" applyAlignment="1">
      <alignment horizontal="center" vertical="center" wrapText="1"/>
    </xf>
    <xf numFmtId="9" fontId="22" fillId="0" borderId="6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9" fontId="22" fillId="4" borderId="1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176" fontId="21" fillId="5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4" fillId="0" borderId="0" xfId="0" applyNumberFormat="1" applyFont="1" applyFill="1"/>
    <xf numFmtId="0" fontId="14" fillId="0" borderId="0" xfId="0" applyFont="1"/>
    <xf numFmtId="0" fontId="0" fillId="6" borderId="0" xfId="0" applyFill="1"/>
    <xf numFmtId="0" fontId="12" fillId="6" borderId="0" xfId="0" applyFont="1" applyFill="1" applyAlignment="1">
      <alignment horizontal="center"/>
    </xf>
    <xf numFmtId="177" fontId="0" fillId="0" borderId="0" xfId="0" applyNumberFormat="1"/>
    <xf numFmtId="177" fontId="0" fillId="0" borderId="0" xfId="0" applyNumberFormat="1" applyAlignment="1">
      <alignment horizontal="center" vertical="center"/>
    </xf>
    <xf numFmtId="177" fontId="0" fillId="6" borderId="0" xfId="0" applyNumberFormat="1" applyFill="1"/>
    <xf numFmtId="179" fontId="0" fillId="0" borderId="0" xfId="0" applyNumberFormat="1"/>
    <xf numFmtId="0" fontId="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77" fontId="22" fillId="4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10" fontId="22" fillId="4" borderId="1" xfId="0" applyNumberFormat="1" applyFont="1" applyFill="1" applyBorder="1" applyAlignment="1">
      <alignment horizontal="center" vertical="center" wrapText="1"/>
    </xf>
    <xf numFmtId="177" fontId="21" fillId="5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9" fontId="22" fillId="6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177" fontId="23" fillId="0" borderId="3" xfId="0" applyNumberFormat="1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176" fontId="0" fillId="2" borderId="0" xfId="0" applyNumberFormat="1" applyFill="1"/>
    <xf numFmtId="176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176" fontId="0" fillId="6" borderId="0" xfId="0" applyNumberFormat="1" applyFill="1"/>
    <xf numFmtId="179" fontId="23" fillId="0" borderId="3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14" fillId="6" borderId="15" xfId="0" applyNumberFormat="1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7" fontId="14" fillId="0" borderId="1" xfId="0" applyNumberFormat="1" applyFont="1" applyFill="1" applyBorder="1" applyAlignment="1">
      <alignment horizontal="center"/>
    </xf>
    <xf numFmtId="176" fontId="2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/>
    </xf>
    <xf numFmtId="0" fontId="14" fillId="4" borderId="15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179" fontId="21" fillId="6" borderId="1" xfId="0" applyNumberFormat="1" applyFont="1" applyFill="1" applyBorder="1" applyAlignment="1">
      <alignment horizontal="center" vertical="center"/>
    </xf>
    <xf numFmtId="179" fontId="22" fillId="6" borderId="6" xfId="0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76" fontId="25" fillId="4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5" fillId="6" borderId="3" xfId="0" applyFont="1" applyFill="1" applyBorder="1" applyAlignment="1">
      <alignment horizontal="center" vertical="center"/>
    </xf>
    <xf numFmtId="176" fontId="8" fillId="4" borderId="4" xfId="0" applyNumberFormat="1" applyFont="1" applyFill="1" applyBorder="1" applyAlignment="1">
      <alignment vertical="center"/>
    </xf>
    <xf numFmtId="176" fontId="8" fillId="4" borderId="4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6" borderId="0" xfId="0" applyNumberFormat="1" applyFont="1" applyFill="1" applyAlignment="1">
      <alignment vertical="center"/>
    </xf>
    <xf numFmtId="176" fontId="8" fillId="4" borderId="0" xfId="0" applyNumberFormat="1" applyFont="1" applyFill="1" applyAlignment="1">
      <alignment horizontal="center" vertical="center"/>
    </xf>
    <xf numFmtId="176" fontId="25" fillId="0" borderId="3" xfId="0" applyNumberFormat="1" applyFont="1" applyFill="1" applyBorder="1" applyAlignment="1">
      <alignment horizontal="center" vertical="center"/>
    </xf>
    <xf numFmtId="176" fontId="23" fillId="6" borderId="1" xfId="0" applyNumberFormat="1" applyFont="1" applyFill="1" applyBorder="1" applyAlignment="1">
      <alignment horizontal="center" vertical="center" wrapText="1"/>
    </xf>
    <xf numFmtId="179" fontId="8" fillId="4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5" fillId="6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14" fillId="6" borderId="1" xfId="0" applyNumberFormat="1" applyFont="1" applyFill="1" applyBorder="1" applyAlignment="1" quotePrefix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/>
    </xf>
    <xf numFmtId="0" fontId="14" fillId="3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445;&#26680;&#31639;\4&#26376;&#31038;&#20445;&#27719;&#24635;\&#24037;&#20260;&#20445;&#38505;_2025-03&#33267;2025-03_1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证件类型</v>
          </cell>
          <cell r="D1" t="str">
            <v>证件号码</v>
          </cell>
        </row>
        <row r="2">
          <cell r="B2" t="str">
            <v>阿不都热依木·司马义</v>
          </cell>
          <cell r="C2" t="str">
            <v>居民身份证</v>
          </cell>
          <cell r="D2" t="str">
            <v>650104197407121634</v>
          </cell>
        </row>
        <row r="3">
          <cell r="B3" t="str">
            <v>阿不都外力·尼亚孜</v>
          </cell>
          <cell r="C3" t="str">
            <v>居民身份证</v>
          </cell>
          <cell r="D3" t="str">
            <v>65292519851215101X</v>
          </cell>
        </row>
        <row r="4">
          <cell r="B4" t="str">
            <v>阿布都维力·巴克</v>
          </cell>
          <cell r="C4" t="str">
            <v>居民身份证</v>
          </cell>
          <cell r="D4" t="str">
            <v>653121199509183519</v>
          </cell>
        </row>
        <row r="5">
          <cell r="B5" t="str">
            <v>阿得力阿西·加合亚</v>
          </cell>
          <cell r="C5" t="str">
            <v>居民身份证</v>
          </cell>
          <cell r="D5" t="str">
            <v>650121198102072422</v>
          </cell>
        </row>
        <row r="6">
          <cell r="B6" t="str">
            <v>阿迪力江·牙克甫</v>
          </cell>
          <cell r="C6" t="str">
            <v>居民身份证</v>
          </cell>
          <cell r="D6" t="str">
            <v>652123199112210939</v>
          </cell>
        </row>
        <row r="7">
          <cell r="B7" t="str">
            <v>阿吉古丽·哈力</v>
          </cell>
          <cell r="C7" t="str">
            <v>居民身份证</v>
          </cell>
          <cell r="D7" t="str">
            <v>650104197505304426</v>
          </cell>
        </row>
        <row r="8">
          <cell r="B8" t="str">
            <v>阿里木江·亚科甫</v>
          </cell>
          <cell r="C8" t="str">
            <v>居民身份证</v>
          </cell>
          <cell r="D8" t="str">
            <v>650102198109254019</v>
          </cell>
        </row>
        <row r="9">
          <cell r="B9" t="str">
            <v>阿力木江·麦麦提热依木</v>
          </cell>
          <cell r="C9" t="str">
            <v>居民身份证</v>
          </cell>
          <cell r="D9" t="str">
            <v>653123197306100019</v>
          </cell>
        </row>
        <row r="10">
          <cell r="B10" t="str">
            <v>阿衣努尔·艾买提</v>
          </cell>
          <cell r="C10" t="str">
            <v>居民身份证</v>
          </cell>
          <cell r="D10" t="str">
            <v>650104197210190046</v>
          </cell>
        </row>
        <row r="11">
          <cell r="B11" t="str">
            <v>阿依古丽·吐鲁洪</v>
          </cell>
          <cell r="C11" t="str">
            <v>居民身份证</v>
          </cell>
          <cell r="D11" t="str">
            <v>650106199110300844</v>
          </cell>
        </row>
        <row r="12">
          <cell r="B12" t="str">
            <v>阿依努尔·萨比提</v>
          </cell>
          <cell r="C12" t="str">
            <v>居民身份证</v>
          </cell>
          <cell r="D12" t="str">
            <v>65302119730619044X</v>
          </cell>
        </row>
        <row r="13">
          <cell r="B13" t="str">
            <v>阿依努尔·司地克</v>
          </cell>
          <cell r="C13" t="str">
            <v>居民身份证</v>
          </cell>
          <cell r="D13" t="str">
            <v>653127197804060342</v>
          </cell>
        </row>
        <row r="14">
          <cell r="B14" t="str">
            <v>艾来提江·热合曼江</v>
          </cell>
          <cell r="C14" t="str">
            <v>居民身份证</v>
          </cell>
          <cell r="D14" t="str">
            <v>650104197009220012</v>
          </cell>
        </row>
        <row r="15">
          <cell r="B15" t="str">
            <v>艾麦提·吐尔逊</v>
          </cell>
          <cell r="C15" t="str">
            <v>居民身份证</v>
          </cell>
          <cell r="D15" t="str">
            <v>652901198401013078</v>
          </cell>
        </row>
        <row r="16">
          <cell r="B16" t="str">
            <v>艾尼·阿布拉</v>
          </cell>
          <cell r="C16" t="str">
            <v>居民身份证</v>
          </cell>
          <cell r="D16" t="str">
            <v>652923198006272617</v>
          </cell>
        </row>
        <row r="17">
          <cell r="B17" t="str">
            <v>艾斯卡尔·买买提</v>
          </cell>
          <cell r="C17" t="str">
            <v>居民身份证</v>
          </cell>
          <cell r="D17" t="str">
            <v>653127199812120316</v>
          </cell>
        </row>
        <row r="18">
          <cell r="B18" t="str">
            <v>巴努加·巴依祖拉</v>
          </cell>
          <cell r="C18" t="str">
            <v>居民身份证</v>
          </cell>
          <cell r="D18" t="str">
            <v>650103197302194419</v>
          </cell>
        </row>
        <row r="19">
          <cell r="B19" t="str">
            <v>巴提古丽·沙地亚</v>
          </cell>
          <cell r="C19" t="str">
            <v>居民身份证</v>
          </cell>
          <cell r="D19" t="str">
            <v>650121197612074466</v>
          </cell>
        </row>
        <row r="20">
          <cell r="B20" t="str">
            <v>卜麦尔亚木·阿卜拉则</v>
          </cell>
          <cell r="C20" t="str">
            <v>居民身份证</v>
          </cell>
          <cell r="D20" t="str">
            <v>653129198704050689</v>
          </cell>
        </row>
        <row r="21">
          <cell r="B21" t="str">
            <v>布尼牙孜汗·吐尔孙</v>
          </cell>
          <cell r="C21" t="str">
            <v>居民身份证</v>
          </cell>
          <cell r="D21" t="str">
            <v>653125198205135420</v>
          </cell>
        </row>
        <row r="22">
          <cell r="B22" t="str">
            <v>曹爱芹</v>
          </cell>
          <cell r="C22" t="str">
            <v>居民身份证</v>
          </cell>
          <cell r="D22" t="str">
            <v>34128219770220462X</v>
          </cell>
        </row>
        <row r="23">
          <cell r="B23" t="str">
            <v>曾彩蓉</v>
          </cell>
          <cell r="C23" t="str">
            <v>居民身份证</v>
          </cell>
          <cell r="D23" t="str">
            <v>510722197212205023</v>
          </cell>
        </row>
        <row r="24">
          <cell r="B24" t="str">
            <v>陈龙国</v>
          </cell>
          <cell r="C24" t="str">
            <v>居民身份证</v>
          </cell>
          <cell r="D24" t="str">
            <v>650105196801122717</v>
          </cell>
        </row>
        <row r="25">
          <cell r="B25" t="str">
            <v>陈子敏</v>
          </cell>
          <cell r="C25" t="str">
            <v>居民身份证</v>
          </cell>
          <cell r="D25" t="str">
            <v>620522199508153166</v>
          </cell>
        </row>
        <row r="26">
          <cell r="B26" t="str">
            <v>董静</v>
          </cell>
          <cell r="C26" t="str">
            <v>居民身份证</v>
          </cell>
          <cell r="D26" t="str">
            <v>622323200106073123</v>
          </cell>
        </row>
        <row r="27">
          <cell r="B27" t="str">
            <v>董利芳</v>
          </cell>
          <cell r="C27" t="str">
            <v>居民身份证</v>
          </cell>
          <cell r="D27" t="str">
            <v>341203196510093128</v>
          </cell>
        </row>
        <row r="28">
          <cell r="B28" t="str">
            <v>窦杰</v>
          </cell>
          <cell r="C28" t="str">
            <v>居民身份证</v>
          </cell>
          <cell r="D28" t="str">
            <v>620525197402161416</v>
          </cell>
        </row>
        <row r="29">
          <cell r="B29" t="str">
            <v>范杰</v>
          </cell>
          <cell r="C29" t="str">
            <v>居民身份证</v>
          </cell>
          <cell r="D29" t="str">
            <v>512224197510283916</v>
          </cell>
        </row>
        <row r="30">
          <cell r="B30" t="str">
            <v>高文辉</v>
          </cell>
          <cell r="C30" t="str">
            <v>居民身份证</v>
          </cell>
          <cell r="D30" t="str">
            <v>650102197511300736</v>
          </cell>
        </row>
        <row r="31">
          <cell r="B31" t="str">
            <v>古海尔班奴·阿布拉江</v>
          </cell>
          <cell r="C31" t="str">
            <v>居民身份证</v>
          </cell>
          <cell r="D31" t="str">
            <v>650104197808200763</v>
          </cell>
        </row>
        <row r="32">
          <cell r="B32" t="str">
            <v>古力努尔·阿布都热依木</v>
          </cell>
          <cell r="C32" t="str">
            <v>居民身份证</v>
          </cell>
          <cell r="D32" t="str">
            <v>650103197512176024</v>
          </cell>
        </row>
        <row r="33">
          <cell r="B33" t="str">
            <v>古丽吉米来·托乎提</v>
          </cell>
          <cell r="C33" t="str">
            <v>居民身份证</v>
          </cell>
          <cell r="D33" t="str">
            <v>652923199403212647</v>
          </cell>
        </row>
        <row r="34">
          <cell r="B34" t="str">
            <v>古丽加娜提·依米提</v>
          </cell>
          <cell r="C34" t="str">
            <v>居民身份证</v>
          </cell>
          <cell r="D34" t="str">
            <v>650121197205191323</v>
          </cell>
        </row>
        <row r="35">
          <cell r="B35" t="str">
            <v>古丽妮萨姆·木塔力甫</v>
          </cell>
          <cell r="C35" t="str">
            <v>居民身份证</v>
          </cell>
          <cell r="D35" t="str">
            <v>652925198802251027</v>
          </cell>
        </row>
        <row r="36">
          <cell r="B36" t="str">
            <v>古在力阿衣·阿布都热黑木</v>
          </cell>
          <cell r="C36" t="str">
            <v>居民身份证</v>
          </cell>
          <cell r="D36" t="str">
            <v>654121198405102864</v>
          </cell>
        </row>
        <row r="37">
          <cell r="B37" t="str">
            <v>郭静</v>
          </cell>
          <cell r="C37" t="str">
            <v>居民身份证</v>
          </cell>
          <cell r="D37" t="str">
            <v>412724197703200922</v>
          </cell>
        </row>
        <row r="38">
          <cell r="B38" t="str">
            <v>哈提曼·努尔</v>
          </cell>
          <cell r="C38" t="str">
            <v>居民身份证</v>
          </cell>
          <cell r="D38" t="str">
            <v>650121196508080829</v>
          </cell>
        </row>
        <row r="39">
          <cell r="B39" t="str">
            <v>韩巧字</v>
          </cell>
          <cell r="C39" t="str">
            <v>居民身份证</v>
          </cell>
          <cell r="D39" t="str">
            <v>410526196703245843</v>
          </cell>
        </row>
        <row r="40">
          <cell r="B40" t="str">
            <v>何安存</v>
          </cell>
          <cell r="C40" t="str">
            <v>居民身份证</v>
          </cell>
          <cell r="D40" t="str">
            <v>650101197409100213</v>
          </cell>
        </row>
        <row r="41">
          <cell r="B41" t="str">
            <v>衡小利</v>
          </cell>
          <cell r="C41" t="str">
            <v>居民身份证</v>
          </cell>
          <cell r="D41" t="str">
            <v>622825196811110621</v>
          </cell>
        </row>
        <row r="42">
          <cell r="B42" t="str">
            <v>黄昌海</v>
          </cell>
          <cell r="C42" t="str">
            <v>居民身份证</v>
          </cell>
          <cell r="D42" t="str">
            <v>513030196908281315</v>
          </cell>
        </row>
        <row r="43">
          <cell r="B43" t="str">
            <v>黄铁林</v>
          </cell>
          <cell r="C43" t="str">
            <v>居民身份证</v>
          </cell>
          <cell r="D43" t="str">
            <v>411022196702235414</v>
          </cell>
        </row>
        <row r="44">
          <cell r="B44" t="str">
            <v>吉秀霞</v>
          </cell>
          <cell r="C44" t="str">
            <v>居民身份证</v>
          </cell>
          <cell r="D44" t="str">
            <v>412327197003268421</v>
          </cell>
        </row>
        <row r="45">
          <cell r="B45" t="str">
            <v>贾成红</v>
          </cell>
          <cell r="C45" t="str">
            <v>居民身份证</v>
          </cell>
          <cell r="D45" t="str">
            <v>511027196701241631</v>
          </cell>
        </row>
        <row r="46">
          <cell r="B46" t="str">
            <v>蒋国锁</v>
          </cell>
          <cell r="C46" t="str">
            <v>居民身份证</v>
          </cell>
          <cell r="D46" t="str">
            <v>412902196507061759</v>
          </cell>
        </row>
        <row r="47">
          <cell r="B47" t="str">
            <v>蒋利萍</v>
          </cell>
          <cell r="C47" t="str">
            <v>居民身份证</v>
          </cell>
          <cell r="D47" t="str">
            <v>510902197606043843</v>
          </cell>
        </row>
        <row r="48">
          <cell r="B48" t="str">
            <v>卡地尔·热依木</v>
          </cell>
          <cell r="C48" t="str">
            <v>居民身份证</v>
          </cell>
          <cell r="D48" t="str">
            <v>653130198105112011</v>
          </cell>
        </row>
        <row r="49">
          <cell r="B49" t="str">
            <v>凯塞尔·克依木</v>
          </cell>
          <cell r="C49" t="str">
            <v>居民身份证</v>
          </cell>
          <cell r="D49" t="str">
            <v>652822197006100018</v>
          </cell>
        </row>
        <row r="50">
          <cell r="B50" t="str">
            <v>库尔班·买合木提</v>
          </cell>
          <cell r="C50" t="str">
            <v>居民身份证</v>
          </cell>
          <cell r="D50" t="str">
            <v>65292319750510279X</v>
          </cell>
        </row>
        <row r="51">
          <cell r="B51" t="str">
            <v>库进年</v>
          </cell>
          <cell r="C51" t="str">
            <v>居民身份证</v>
          </cell>
          <cell r="D51" t="str">
            <v>622825196811110656</v>
          </cell>
        </row>
        <row r="52">
          <cell r="B52" t="str">
            <v>库力木汗·沙恒别克</v>
          </cell>
          <cell r="C52" t="str">
            <v>居民身份证</v>
          </cell>
          <cell r="D52" t="str">
            <v>650104198101171625</v>
          </cell>
        </row>
        <row r="53">
          <cell r="B53" t="str">
            <v>拉依汗·沙合都拉</v>
          </cell>
          <cell r="C53" t="str">
            <v>居民身份证</v>
          </cell>
          <cell r="D53" t="str">
            <v>65012119731201244X</v>
          </cell>
        </row>
        <row r="54">
          <cell r="B54" t="str">
            <v>雷健</v>
          </cell>
          <cell r="C54" t="str">
            <v>居民身份证</v>
          </cell>
          <cell r="D54" t="str">
            <v>650105198112031317</v>
          </cell>
        </row>
        <row r="55">
          <cell r="B55" t="str">
            <v>雷金红</v>
          </cell>
          <cell r="C55" t="str">
            <v>居民身份证</v>
          </cell>
          <cell r="D55" t="str">
            <v>622722197206194644</v>
          </cell>
        </row>
        <row r="56">
          <cell r="B56" t="str">
            <v>雷元梅</v>
          </cell>
          <cell r="C56" t="str">
            <v>居民身份证</v>
          </cell>
          <cell r="D56" t="str">
            <v>622722197012074628</v>
          </cell>
        </row>
        <row r="57">
          <cell r="B57" t="str">
            <v>李爱君</v>
          </cell>
          <cell r="C57" t="str">
            <v>居民身份证</v>
          </cell>
          <cell r="D57" t="str">
            <v>412721196909121062</v>
          </cell>
        </row>
        <row r="58">
          <cell r="B58" t="str">
            <v>李林霞</v>
          </cell>
          <cell r="C58" t="str">
            <v>居民身份证</v>
          </cell>
          <cell r="D58" t="str">
            <v>620522197008144467</v>
          </cell>
        </row>
        <row r="59">
          <cell r="B59" t="str">
            <v>林蔚泽</v>
          </cell>
          <cell r="C59" t="str">
            <v>居民身份证</v>
          </cell>
          <cell r="D59" t="str">
            <v>650104199705263314</v>
          </cell>
        </row>
        <row r="60">
          <cell r="B60" t="str">
            <v>刘爱红</v>
          </cell>
          <cell r="C60" t="str">
            <v>居民身份证</v>
          </cell>
          <cell r="D60" t="str">
            <v>372923196912014728</v>
          </cell>
        </row>
        <row r="61">
          <cell r="B61" t="str">
            <v>刘爱兰</v>
          </cell>
          <cell r="C61" t="str">
            <v>居民身份证</v>
          </cell>
          <cell r="D61" t="str">
            <v>620503197112175360</v>
          </cell>
        </row>
        <row r="62">
          <cell r="B62" t="str">
            <v>刘桂萍</v>
          </cell>
          <cell r="C62" t="str">
            <v>居民身份证</v>
          </cell>
          <cell r="D62" t="str">
            <v>622201196507115766</v>
          </cell>
        </row>
        <row r="63">
          <cell r="B63" t="str">
            <v>刘红侠</v>
          </cell>
          <cell r="C63" t="str">
            <v>居民身份证</v>
          </cell>
          <cell r="D63" t="str">
            <v>610322197105053927</v>
          </cell>
        </row>
        <row r="64">
          <cell r="B64" t="str">
            <v>刘金华</v>
          </cell>
          <cell r="C64" t="str">
            <v>居民身份证</v>
          </cell>
          <cell r="D64" t="str">
            <v>510623197502286846</v>
          </cell>
        </row>
        <row r="65">
          <cell r="B65" t="str">
            <v>刘小蕾</v>
          </cell>
          <cell r="C65" t="str">
            <v>居民身份证</v>
          </cell>
          <cell r="D65" t="str">
            <v>650105197301241343</v>
          </cell>
        </row>
        <row r="66">
          <cell r="B66" t="str">
            <v>刘英</v>
          </cell>
          <cell r="C66" t="str">
            <v>居民身份证</v>
          </cell>
          <cell r="D66" t="str">
            <v>513028197507161681</v>
          </cell>
        </row>
        <row r="67">
          <cell r="B67" t="str">
            <v>鲁永红</v>
          </cell>
          <cell r="C67" t="str">
            <v>居民身份证</v>
          </cell>
          <cell r="D67" t="str">
            <v>62272219710808461X</v>
          </cell>
        </row>
        <row r="68">
          <cell r="B68" t="str">
            <v>罗星碧</v>
          </cell>
          <cell r="C68" t="str">
            <v>居民身份证</v>
          </cell>
          <cell r="D68" t="str">
            <v>513723197103207141</v>
          </cell>
        </row>
        <row r="69">
          <cell r="B69" t="str">
            <v>罗银春</v>
          </cell>
          <cell r="C69" t="str">
            <v>居民身份证</v>
          </cell>
          <cell r="D69" t="str">
            <v>513723197210190154</v>
          </cell>
        </row>
        <row r="70">
          <cell r="B70" t="str">
            <v>马彩云</v>
          </cell>
          <cell r="C70" t="str">
            <v>居民身份证</v>
          </cell>
          <cell r="D70" t="str">
            <v>622322199504011428</v>
          </cell>
        </row>
        <row r="71">
          <cell r="B71" t="str">
            <v>马纪</v>
          </cell>
          <cell r="C71" t="str">
            <v>居民身份证</v>
          </cell>
          <cell r="D71" t="str">
            <v>652122199402164225</v>
          </cell>
        </row>
        <row r="72">
          <cell r="B72" t="str">
            <v>马绍力</v>
          </cell>
          <cell r="C72" t="str">
            <v>居民身份证</v>
          </cell>
          <cell r="D72" t="str">
            <v>650103197503062818</v>
          </cell>
        </row>
        <row r="73">
          <cell r="B73" t="str">
            <v>马四红</v>
          </cell>
          <cell r="C73" t="str">
            <v>居民身份证</v>
          </cell>
          <cell r="D73" t="str">
            <v>652122198110304228</v>
          </cell>
        </row>
        <row r="74">
          <cell r="B74" t="str">
            <v>马英</v>
          </cell>
          <cell r="C74" t="str">
            <v>居民身份证</v>
          </cell>
          <cell r="D74" t="str">
            <v>652423197302011778</v>
          </cell>
        </row>
        <row r="75">
          <cell r="B75" t="str">
            <v>马英婷</v>
          </cell>
          <cell r="C75" t="str">
            <v>居民身份证</v>
          </cell>
          <cell r="D75" t="str">
            <v>342123199207273921</v>
          </cell>
        </row>
        <row r="76">
          <cell r="B76" t="str">
            <v>买来木·阿不都克力木</v>
          </cell>
          <cell r="C76" t="str">
            <v>居民身份证</v>
          </cell>
          <cell r="D76" t="str">
            <v>653130197105102820</v>
          </cell>
        </row>
        <row r="77">
          <cell r="B77" t="str">
            <v>买买提·吾甫尔</v>
          </cell>
          <cell r="C77" t="str">
            <v>居民身份证</v>
          </cell>
          <cell r="D77" t="str">
            <v>652123197104152039</v>
          </cell>
        </row>
        <row r="78">
          <cell r="B78" t="str">
            <v>麦麦提克力木·巴克</v>
          </cell>
          <cell r="C78" t="str">
            <v>居民身份证</v>
          </cell>
          <cell r="D78" t="str">
            <v>653101197802160039</v>
          </cell>
        </row>
        <row r="79">
          <cell r="B79" t="str">
            <v>米热古丽·阿不都热合买提</v>
          </cell>
          <cell r="C79" t="str">
            <v>居民身份证</v>
          </cell>
          <cell r="D79" t="str">
            <v>650102196901053326</v>
          </cell>
        </row>
        <row r="80">
          <cell r="B80" t="str">
            <v>尼牙孜·吾守尔</v>
          </cell>
          <cell r="C80" t="str">
            <v>居民身份证</v>
          </cell>
          <cell r="D80" t="str">
            <v>652122196709151417</v>
          </cell>
        </row>
        <row r="81">
          <cell r="B81" t="str">
            <v>倪登龙</v>
          </cell>
          <cell r="C81" t="str">
            <v>居民身份证</v>
          </cell>
          <cell r="D81" t="str">
            <v>622101197009172310</v>
          </cell>
        </row>
        <row r="82">
          <cell r="B82" t="str">
            <v>努尔卡马尔·加哈亚</v>
          </cell>
          <cell r="C82" t="str">
            <v>居民身份证</v>
          </cell>
          <cell r="D82" t="str">
            <v>65012119711115242X</v>
          </cell>
        </row>
        <row r="83">
          <cell r="B83" t="str">
            <v>努尔曼古丽·克热木</v>
          </cell>
          <cell r="C83" t="str">
            <v>居民身份证</v>
          </cell>
          <cell r="D83" t="str">
            <v>652923198207303387</v>
          </cell>
        </row>
        <row r="84">
          <cell r="B84" t="str">
            <v>帕提古丽·艾拜都拉</v>
          </cell>
          <cell r="C84" t="str">
            <v>居民身份证</v>
          </cell>
          <cell r="D84" t="str">
            <v>650105198004031328</v>
          </cell>
        </row>
        <row r="85">
          <cell r="B85" t="str">
            <v>帕提古丽·吾守尔</v>
          </cell>
          <cell r="C85" t="str">
            <v>居民身份证</v>
          </cell>
          <cell r="D85" t="str">
            <v>652201197003033249</v>
          </cell>
        </row>
        <row r="86">
          <cell r="B86" t="str">
            <v>彭良辉</v>
          </cell>
          <cell r="C86" t="str">
            <v>居民身份证</v>
          </cell>
          <cell r="D86" t="str">
            <v>622323196703103117</v>
          </cell>
        </row>
        <row r="87">
          <cell r="B87" t="str">
            <v>蒲勇</v>
          </cell>
          <cell r="C87" t="str">
            <v>居民身份证</v>
          </cell>
          <cell r="D87" t="str">
            <v>652101196709070711</v>
          </cell>
        </row>
        <row r="88">
          <cell r="B88" t="str">
            <v>热依马洪·麦麦提</v>
          </cell>
          <cell r="C88" t="str">
            <v>居民身份证</v>
          </cell>
          <cell r="D88" t="str">
            <v>653123198609101558</v>
          </cell>
        </row>
        <row r="89">
          <cell r="B89" t="str">
            <v>肉孜·吐尔地</v>
          </cell>
          <cell r="C89" t="str">
            <v>居民身份证</v>
          </cell>
          <cell r="D89" t="str">
            <v>65292319700717263X</v>
          </cell>
        </row>
        <row r="90">
          <cell r="B90" t="str">
            <v>茹鲜古丽·拜合提</v>
          </cell>
          <cell r="C90" t="str">
            <v>居民身份证</v>
          </cell>
          <cell r="D90" t="str">
            <v>653123197505060080</v>
          </cell>
        </row>
        <row r="91">
          <cell r="B91" t="str">
            <v>沙热汗·阿布都热西提</v>
          </cell>
          <cell r="C91" t="str">
            <v>居民身份证</v>
          </cell>
          <cell r="D91" t="str">
            <v>652701197501101563</v>
          </cell>
        </row>
        <row r="92">
          <cell r="B92" t="str">
            <v>石科燕</v>
          </cell>
          <cell r="C92" t="str">
            <v>居民身份证</v>
          </cell>
          <cell r="D92" t="str">
            <v>65230119720715534X</v>
          </cell>
        </row>
        <row r="93">
          <cell r="B93" t="str">
            <v>孙亮</v>
          </cell>
          <cell r="C93" t="str">
            <v>居民身份证</v>
          </cell>
          <cell r="D93" t="str">
            <v>650103197301101815</v>
          </cell>
        </row>
        <row r="94">
          <cell r="B94" t="str">
            <v>孙敏敏</v>
          </cell>
          <cell r="C94" t="str">
            <v>居民身份证</v>
          </cell>
          <cell r="D94" t="str">
            <v>342222197908154829</v>
          </cell>
        </row>
        <row r="95">
          <cell r="B95" t="str">
            <v>孙瑛</v>
          </cell>
          <cell r="C95" t="str">
            <v>居民身份证</v>
          </cell>
          <cell r="D95" t="str">
            <v>650102197208051626</v>
          </cell>
        </row>
        <row r="96">
          <cell r="B96" t="str">
            <v>吐尔迪·阿衣甫</v>
          </cell>
          <cell r="C96" t="str">
            <v>居民身份证</v>
          </cell>
          <cell r="D96" t="str">
            <v>652926197712151710</v>
          </cell>
        </row>
        <row r="97">
          <cell r="B97" t="str">
            <v>吐尼沙·铁木尔</v>
          </cell>
          <cell r="C97" t="str">
            <v>居民身份证</v>
          </cell>
          <cell r="D97" t="str">
            <v>652122196903131428</v>
          </cell>
        </row>
        <row r="98">
          <cell r="B98" t="str">
            <v>吐尼沙古丽·努尔</v>
          </cell>
          <cell r="C98" t="str">
            <v>居民身份证</v>
          </cell>
          <cell r="D98" t="str">
            <v>653125197510050824</v>
          </cell>
        </row>
        <row r="99">
          <cell r="B99" t="str">
            <v>托合提·沙地尔</v>
          </cell>
          <cell r="C99" t="str">
            <v>居民身份证</v>
          </cell>
          <cell r="D99" t="str">
            <v>653126197603062038</v>
          </cell>
        </row>
        <row r="100">
          <cell r="B100" t="str">
            <v>汪凤喜</v>
          </cell>
          <cell r="C100" t="str">
            <v>居民身份证</v>
          </cell>
          <cell r="D100" t="str">
            <v>654126196506192929</v>
          </cell>
        </row>
        <row r="101">
          <cell r="B101" t="str">
            <v>王爱菊</v>
          </cell>
          <cell r="C101" t="str">
            <v>居民身份证</v>
          </cell>
          <cell r="D101" t="str">
            <v>372526197009061044</v>
          </cell>
        </row>
        <row r="102">
          <cell r="B102" t="str">
            <v>王桂梅</v>
          </cell>
          <cell r="C102" t="str">
            <v>居民身份证</v>
          </cell>
          <cell r="D102" t="str">
            <v>341222196701267687</v>
          </cell>
        </row>
        <row r="103">
          <cell r="B103" t="str">
            <v>王娟</v>
          </cell>
          <cell r="C103" t="str">
            <v>居民身份证</v>
          </cell>
          <cell r="D103" t="str">
            <v>34122719741217566X</v>
          </cell>
        </row>
        <row r="104">
          <cell r="B104" t="str">
            <v>王丽</v>
          </cell>
          <cell r="C104" t="str">
            <v>居民身份证</v>
          </cell>
          <cell r="D104" t="str">
            <v>610124197907132741</v>
          </cell>
        </row>
        <row r="105">
          <cell r="B105" t="str">
            <v>王利荣</v>
          </cell>
          <cell r="C105" t="str">
            <v>居民身份证</v>
          </cell>
          <cell r="D105" t="str">
            <v>650106196703260012</v>
          </cell>
        </row>
        <row r="106">
          <cell r="B106" t="str">
            <v>王树军</v>
          </cell>
          <cell r="C106" t="str">
            <v>居民身份证</v>
          </cell>
          <cell r="D106" t="str">
            <v>650104196511050034</v>
          </cell>
        </row>
        <row r="107">
          <cell r="B107" t="str">
            <v>王薇</v>
          </cell>
          <cell r="C107" t="str">
            <v>居民身份证</v>
          </cell>
          <cell r="D107" t="str">
            <v>413022198205130049</v>
          </cell>
        </row>
        <row r="108">
          <cell r="B108" t="str">
            <v>王小虎</v>
          </cell>
          <cell r="C108" t="str">
            <v>居民身份证</v>
          </cell>
          <cell r="D108" t="str">
            <v>650102197501256217</v>
          </cell>
        </row>
        <row r="109">
          <cell r="B109" t="str">
            <v>王秀波</v>
          </cell>
          <cell r="C109" t="str">
            <v>居民身份证</v>
          </cell>
          <cell r="D109" t="str">
            <v>23262319780101102X</v>
          </cell>
        </row>
        <row r="110">
          <cell r="B110" t="str">
            <v>王泳兴</v>
          </cell>
          <cell r="C110" t="str">
            <v>居民身份证</v>
          </cell>
          <cell r="D110" t="str">
            <v>654201197206180814</v>
          </cell>
        </row>
        <row r="111">
          <cell r="B111" t="str">
            <v>王兆胜</v>
          </cell>
          <cell r="C111" t="str">
            <v>居民身份证</v>
          </cell>
          <cell r="D111" t="str">
            <v>622301197912105932</v>
          </cell>
        </row>
        <row r="112">
          <cell r="B112" t="str">
            <v>魏文财</v>
          </cell>
          <cell r="C112" t="str">
            <v>居民身份证</v>
          </cell>
          <cell r="D112" t="str">
            <v>62040219881005311X</v>
          </cell>
        </row>
        <row r="113">
          <cell r="B113" t="str">
            <v>吾热姑丽·马木提</v>
          </cell>
          <cell r="C113" t="str">
            <v>居民身份证</v>
          </cell>
          <cell r="D113" t="str">
            <v>653126197507100348</v>
          </cell>
        </row>
        <row r="114">
          <cell r="B114" t="str">
            <v>吾斯曼·玉素甫</v>
          </cell>
          <cell r="C114" t="str">
            <v>居民身份证</v>
          </cell>
          <cell r="D114" t="str">
            <v>65212219670205143X</v>
          </cell>
        </row>
        <row r="115">
          <cell r="B115" t="str">
            <v>吴华</v>
          </cell>
          <cell r="C115" t="str">
            <v>居民身份证</v>
          </cell>
          <cell r="D115" t="str">
            <v>650106197010230034</v>
          </cell>
        </row>
        <row r="116">
          <cell r="B116" t="str">
            <v>薛利英</v>
          </cell>
          <cell r="C116" t="str">
            <v>居民身份证</v>
          </cell>
          <cell r="D116" t="str">
            <v>410321197009075049</v>
          </cell>
        </row>
        <row r="117">
          <cell r="B117" t="str">
            <v>薛启英</v>
          </cell>
          <cell r="C117" t="str">
            <v>居民身份证</v>
          </cell>
          <cell r="D117" t="str">
            <v>512923197205175689</v>
          </cell>
        </row>
        <row r="118">
          <cell r="B118" t="str">
            <v>薛通财</v>
          </cell>
          <cell r="C118" t="str">
            <v>居民身份证</v>
          </cell>
          <cell r="D118" t="str">
            <v>511621198910055652</v>
          </cell>
        </row>
        <row r="119">
          <cell r="B119" t="str">
            <v>杨春华</v>
          </cell>
          <cell r="C119" t="str">
            <v>居民身份证</v>
          </cell>
          <cell r="D119" t="str">
            <v>51062319770806670X</v>
          </cell>
        </row>
        <row r="120">
          <cell r="B120" t="str">
            <v>杨梦</v>
          </cell>
          <cell r="C120" t="str">
            <v>居民身份证</v>
          </cell>
          <cell r="D120" t="str">
            <v>652201199107021647</v>
          </cell>
        </row>
        <row r="121">
          <cell r="B121" t="str">
            <v>杨强</v>
          </cell>
          <cell r="C121" t="str">
            <v>居民身份证</v>
          </cell>
          <cell r="D121" t="str">
            <v>65010319760906183X</v>
          </cell>
        </row>
        <row r="122">
          <cell r="B122" t="str">
            <v>杨淑女</v>
          </cell>
          <cell r="C122" t="str">
            <v>居民身份证</v>
          </cell>
          <cell r="D122" t="str">
            <v>620121197212066349</v>
          </cell>
        </row>
        <row r="123">
          <cell r="B123" t="str">
            <v>杨晓莉</v>
          </cell>
          <cell r="C123" t="str">
            <v>居民身份证</v>
          </cell>
          <cell r="D123" t="str">
            <v>65232719760929352X</v>
          </cell>
        </row>
        <row r="124">
          <cell r="B124" t="str">
            <v>姚凤</v>
          </cell>
          <cell r="C124" t="str">
            <v>居民身份证</v>
          </cell>
          <cell r="D124" t="str">
            <v>654124197201102664</v>
          </cell>
        </row>
        <row r="125">
          <cell r="B125" t="str">
            <v>于海斌</v>
          </cell>
          <cell r="C125" t="str">
            <v>居民身份证</v>
          </cell>
          <cell r="D125" t="str">
            <v>650102196911156513</v>
          </cell>
        </row>
        <row r="126">
          <cell r="B126" t="str">
            <v>于苏甫·依明</v>
          </cell>
          <cell r="C126" t="str">
            <v>居民身份证</v>
          </cell>
          <cell r="D126" t="str">
            <v>652923199103192613</v>
          </cell>
        </row>
        <row r="127">
          <cell r="B127" t="str">
            <v>张东太</v>
          </cell>
          <cell r="C127" t="str">
            <v>居民身份证</v>
          </cell>
          <cell r="D127" t="str">
            <v>372522198306071010</v>
          </cell>
        </row>
        <row r="128">
          <cell r="B128" t="str">
            <v>张兰苹</v>
          </cell>
          <cell r="C128" t="str">
            <v>居民身份证</v>
          </cell>
          <cell r="D128" t="str">
            <v>511022197306171883</v>
          </cell>
        </row>
        <row r="129">
          <cell r="B129" t="str">
            <v>张露峰</v>
          </cell>
          <cell r="C129" t="str">
            <v>居民身份证</v>
          </cell>
          <cell r="D129" t="str">
            <v>650121198109261330</v>
          </cell>
        </row>
        <row r="130">
          <cell r="B130" t="str">
            <v>张勤</v>
          </cell>
          <cell r="C130" t="str">
            <v>居民身份证</v>
          </cell>
          <cell r="D130" t="str">
            <v>420683196507040327</v>
          </cell>
        </row>
        <row r="131">
          <cell r="B131" t="str">
            <v>张秀灵</v>
          </cell>
          <cell r="C131" t="str">
            <v>居民身份证</v>
          </cell>
          <cell r="D131" t="str">
            <v>341222197611017961</v>
          </cell>
        </row>
        <row r="132">
          <cell r="B132" t="str">
            <v>赵红英</v>
          </cell>
          <cell r="C132" t="str">
            <v>居民身份证</v>
          </cell>
          <cell r="D132" t="str">
            <v>622201196803153046</v>
          </cell>
        </row>
        <row r="133">
          <cell r="B133" t="str">
            <v>赵宏民</v>
          </cell>
          <cell r="C133" t="str">
            <v>居民身份证</v>
          </cell>
          <cell r="D133" t="str">
            <v>410321197001084039</v>
          </cell>
        </row>
        <row r="134">
          <cell r="B134" t="str">
            <v>赵理江</v>
          </cell>
          <cell r="C134" t="str">
            <v>居民身份证</v>
          </cell>
          <cell r="D134" t="str">
            <v>513028197305187138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5"/>
  <cols>
    <col min="1" max="1" width="5.375" style="180" customWidth="1"/>
    <col min="2" max="2" width="33.9083333333333" style="219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80" customWidth="1"/>
    <col min="14" max="14" width="12.6416666666667" style="180" customWidth="1"/>
    <col min="15" max="15" width="10.55" style="180" customWidth="1"/>
    <col min="16" max="16" width="8.25" style="180" customWidth="1"/>
    <col min="17" max="17" width="8.25" customWidth="1"/>
    <col min="18" max="18" width="14.7083333333333" style="185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29" customWidth="1"/>
    <col min="32" max="32" width="14.85" customWidth="1"/>
    <col min="33" max="33" width="17.2" customWidth="1"/>
  </cols>
  <sheetData>
    <row r="1" spans="1:33">
      <c r="A1" s="134" t="s">
        <v>0</v>
      </c>
      <c r="B1" s="135"/>
      <c r="C1" s="136"/>
      <c r="D1" s="159"/>
      <c r="E1" s="159"/>
      <c r="F1" s="220"/>
      <c r="G1" s="220"/>
      <c r="H1" s="220"/>
      <c r="I1" s="220"/>
      <c r="J1" s="220"/>
      <c r="K1" s="220"/>
      <c r="L1" s="220"/>
      <c r="M1" s="224"/>
      <c r="N1" s="224"/>
      <c r="O1" s="224"/>
      <c r="P1" s="224"/>
      <c r="Q1" s="220"/>
      <c r="R1" s="225"/>
      <c r="S1" s="220"/>
      <c r="T1" s="160" t="s">
        <v>1</v>
      </c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72"/>
      <c r="AF1" s="160"/>
      <c r="AG1" s="173" t="s">
        <v>2</v>
      </c>
    </row>
    <row r="2" ht="29" customHeight="1" spans="1:33">
      <c r="A2" s="138"/>
      <c r="B2" s="139"/>
      <c r="C2" s="140" t="s">
        <v>3</v>
      </c>
      <c r="D2" s="163" t="s">
        <v>4</v>
      </c>
      <c r="E2" s="221" t="s">
        <v>5</v>
      </c>
      <c r="F2" s="164" t="s">
        <v>6</v>
      </c>
      <c r="G2" s="163" t="s">
        <v>7</v>
      </c>
      <c r="H2" s="164" t="s">
        <v>5</v>
      </c>
      <c r="I2" s="174" t="s">
        <v>6</v>
      </c>
      <c r="J2" s="163" t="s">
        <v>8</v>
      </c>
      <c r="K2" s="164" t="s">
        <v>5</v>
      </c>
      <c r="L2" s="164" t="s">
        <v>6</v>
      </c>
      <c r="M2" s="156" t="s">
        <v>9</v>
      </c>
      <c r="N2" s="156" t="s">
        <v>10</v>
      </c>
      <c r="O2" s="156" t="s">
        <v>6</v>
      </c>
      <c r="P2" s="156" t="s">
        <v>11</v>
      </c>
      <c r="Q2" s="196" t="s">
        <v>10</v>
      </c>
      <c r="R2" s="226" t="s">
        <v>6</v>
      </c>
      <c r="S2" s="174" t="s">
        <v>12</v>
      </c>
      <c r="T2" s="163" t="s">
        <v>4</v>
      </c>
      <c r="U2" s="164" t="s">
        <v>10</v>
      </c>
      <c r="V2" s="164" t="s">
        <v>6</v>
      </c>
      <c r="W2" s="163" t="s">
        <v>7</v>
      </c>
      <c r="X2" s="164" t="s">
        <v>5</v>
      </c>
      <c r="Y2" s="164" t="s">
        <v>6</v>
      </c>
      <c r="Z2" s="156" t="s">
        <v>13</v>
      </c>
      <c r="AA2" s="164" t="s">
        <v>6</v>
      </c>
      <c r="AB2" s="164"/>
      <c r="AC2" s="156" t="s">
        <v>11</v>
      </c>
      <c r="AD2" s="164" t="s">
        <v>10</v>
      </c>
      <c r="AE2" s="168" t="s">
        <v>6</v>
      </c>
      <c r="AF2" s="174" t="s">
        <v>12</v>
      </c>
      <c r="AG2" s="175"/>
    </row>
    <row r="3" spans="1:33">
      <c r="A3" s="144"/>
      <c r="B3" s="145"/>
      <c r="C3" s="143"/>
      <c r="D3" s="146"/>
      <c r="E3" s="147">
        <v>0.16</v>
      </c>
      <c r="F3" s="148"/>
      <c r="G3" s="146"/>
      <c r="H3" s="154">
        <v>0.082</v>
      </c>
      <c r="I3" s="155"/>
      <c r="J3" s="146"/>
      <c r="K3" s="154">
        <v>0.0005</v>
      </c>
      <c r="L3" s="154"/>
      <c r="M3" s="156"/>
      <c r="N3" s="157">
        <v>0.004</v>
      </c>
      <c r="O3" s="158"/>
      <c r="P3" s="156"/>
      <c r="Q3" s="165">
        <v>0.005</v>
      </c>
      <c r="R3" s="166"/>
      <c r="S3" s="143"/>
      <c r="T3" s="146"/>
      <c r="U3" s="167">
        <v>0.08</v>
      </c>
      <c r="V3" s="148"/>
      <c r="W3" s="146"/>
      <c r="X3" s="169">
        <v>0.02</v>
      </c>
      <c r="Y3" s="169"/>
      <c r="Z3" s="170"/>
      <c r="AA3" s="170"/>
      <c r="AB3" s="169"/>
      <c r="AC3" s="156"/>
      <c r="AD3" s="165">
        <v>0.005</v>
      </c>
      <c r="AE3" s="176"/>
      <c r="AF3" s="143"/>
      <c r="AG3" s="177"/>
    </row>
    <row r="4" s="133" customFormat="1" ht="40" customHeight="1" spans="1:33">
      <c r="A4" s="149">
        <v>1</v>
      </c>
      <c r="B4" s="222" t="s">
        <v>14</v>
      </c>
      <c r="C4" s="149" t="s">
        <v>15</v>
      </c>
      <c r="D4" s="151">
        <v>4575</v>
      </c>
      <c r="E4" s="149">
        <v>732</v>
      </c>
      <c r="F4" s="153"/>
      <c r="G4" s="149">
        <v>0</v>
      </c>
      <c r="H4" s="153">
        <v>0</v>
      </c>
      <c r="I4" s="153"/>
      <c r="J4" s="149">
        <v>0</v>
      </c>
      <c r="K4" s="149">
        <v>0</v>
      </c>
      <c r="L4" s="153"/>
      <c r="M4" s="151">
        <v>4575</v>
      </c>
      <c r="N4" s="208">
        <v>59.48</v>
      </c>
      <c r="O4" s="208"/>
      <c r="P4" s="151">
        <v>4575</v>
      </c>
      <c r="Q4" s="152">
        <v>22.88</v>
      </c>
      <c r="R4" s="210"/>
      <c r="S4" s="153">
        <f t="shared" ref="S4:S67" si="0">E4+F4+H4+I4+K4+L4+N4+O4+Q4+R4</f>
        <v>814.36</v>
      </c>
      <c r="T4" s="151">
        <v>4575</v>
      </c>
      <c r="U4" s="208">
        <v>366</v>
      </c>
      <c r="V4" s="152"/>
      <c r="W4" s="149">
        <v>0</v>
      </c>
      <c r="X4" s="149">
        <v>0</v>
      </c>
      <c r="Y4" s="207"/>
      <c r="Z4" s="153">
        <v>0</v>
      </c>
      <c r="AA4" s="153">
        <v>0</v>
      </c>
      <c r="AB4" s="153"/>
      <c r="AC4" s="151">
        <v>4575</v>
      </c>
      <c r="AD4" s="152">
        <v>22.88</v>
      </c>
      <c r="AE4" s="153"/>
      <c r="AF4" s="153">
        <f t="shared" ref="AF4:AF67" si="1">U4+V4+X4+Y4+AA4+AB4+AD4+AE4</f>
        <v>388.88</v>
      </c>
      <c r="AG4" s="153">
        <f t="shared" ref="AG4:AG67" si="2">S4+AF4</f>
        <v>1203.24</v>
      </c>
    </row>
    <row r="5" s="133" customFormat="1" ht="48" customHeight="1" spans="1:33">
      <c r="A5" s="149">
        <v>2</v>
      </c>
      <c r="B5" s="222" t="s">
        <v>16</v>
      </c>
      <c r="C5" s="149" t="s">
        <v>15</v>
      </c>
      <c r="D5" s="151">
        <v>4575</v>
      </c>
      <c r="E5" s="149">
        <v>732</v>
      </c>
      <c r="F5" s="153"/>
      <c r="G5" s="151">
        <v>4575</v>
      </c>
      <c r="H5" s="153">
        <v>375.15</v>
      </c>
      <c r="I5" s="153"/>
      <c r="J5" s="151">
        <v>4575</v>
      </c>
      <c r="K5" s="152">
        <v>4.58</v>
      </c>
      <c r="L5" s="153"/>
      <c r="M5" s="151">
        <v>4575</v>
      </c>
      <c r="N5" s="208">
        <v>59.48</v>
      </c>
      <c r="O5" s="208"/>
      <c r="P5" s="151">
        <v>4575</v>
      </c>
      <c r="Q5" s="152">
        <v>22.88</v>
      </c>
      <c r="R5" s="210"/>
      <c r="S5" s="153">
        <f t="shared" si="0"/>
        <v>1194.09</v>
      </c>
      <c r="T5" s="151">
        <v>4575</v>
      </c>
      <c r="U5" s="208">
        <v>366</v>
      </c>
      <c r="V5" s="152"/>
      <c r="W5" s="151">
        <v>4575</v>
      </c>
      <c r="X5" s="152">
        <v>91.5</v>
      </c>
      <c r="Y5" s="207"/>
      <c r="Z5" s="151">
        <v>4575</v>
      </c>
      <c r="AA5" s="152">
        <v>22.88</v>
      </c>
      <c r="AB5" s="153"/>
      <c r="AC5" s="151">
        <v>4575</v>
      </c>
      <c r="AD5" s="152">
        <v>22.88</v>
      </c>
      <c r="AE5" s="153"/>
      <c r="AF5" s="153">
        <f t="shared" si="1"/>
        <v>503.26</v>
      </c>
      <c r="AG5" s="153">
        <f t="shared" si="2"/>
        <v>1697.35</v>
      </c>
    </row>
    <row r="6" s="133" customFormat="1" ht="29" customHeight="1" spans="1:33">
      <c r="A6" s="149">
        <v>3</v>
      </c>
      <c r="B6" s="222" t="s">
        <v>17</v>
      </c>
      <c r="C6" s="149" t="s">
        <v>15</v>
      </c>
      <c r="D6" s="151">
        <v>4575</v>
      </c>
      <c r="E6" s="149">
        <v>732</v>
      </c>
      <c r="F6" s="153"/>
      <c r="G6" s="151">
        <v>4575</v>
      </c>
      <c r="H6" s="153">
        <v>375.15</v>
      </c>
      <c r="I6" s="153"/>
      <c r="J6" s="151">
        <v>4575</v>
      </c>
      <c r="K6" s="152">
        <v>4.58</v>
      </c>
      <c r="L6" s="153"/>
      <c r="M6" s="151">
        <v>4575</v>
      </c>
      <c r="N6" s="208">
        <v>59.48</v>
      </c>
      <c r="O6" s="208"/>
      <c r="P6" s="151">
        <v>4575</v>
      </c>
      <c r="Q6" s="152">
        <v>22.88</v>
      </c>
      <c r="R6" s="210"/>
      <c r="S6" s="153">
        <f t="shared" si="0"/>
        <v>1194.09</v>
      </c>
      <c r="T6" s="151">
        <v>4575</v>
      </c>
      <c r="U6" s="208">
        <v>366</v>
      </c>
      <c r="V6" s="152"/>
      <c r="W6" s="151">
        <v>4575</v>
      </c>
      <c r="X6" s="152">
        <v>91.5</v>
      </c>
      <c r="Y6" s="207"/>
      <c r="Z6" s="151">
        <v>4575</v>
      </c>
      <c r="AA6" s="152">
        <v>22.88</v>
      </c>
      <c r="AB6" s="153"/>
      <c r="AC6" s="151">
        <v>4575</v>
      </c>
      <c r="AD6" s="152">
        <v>22.88</v>
      </c>
      <c r="AE6" s="153"/>
      <c r="AF6" s="153">
        <f t="shared" si="1"/>
        <v>503.26</v>
      </c>
      <c r="AG6" s="153">
        <f t="shared" si="2"/>
        <v>1697.35</v>
      </c>
    </row>
    <row r="7" s="133" customFormat="1" ht="29" customHeight="1" spans="1:33">
      <c r="A7" s="149">
        <v>4</v>
      </c>
      <c r="B7" s="223" t="s">
        <v>18</v>
      </c>
      <c r="C7" s="149" t="s">
        <v>15</v>
      </c>
      <c r="D7" s="151">
        <v>4575</v>
      </c>
      <c r="E7" s="149">
        <v>732</v>
      </c>
      <c r="F7" s="153"/>
      <c r="G7" s="151">
        <v>4575</v>
      </c>
      <c r="H7" s="152">
        <v>375.15</v>
      </c>
      <c r="I7" s="153"/>
      <c r="J7" s="151">
        <v>4575</v>
      </c>
      <c r="K7" s="152">
        <v>4.58</v>
      </c>
      <c r="L7" s="153"/>
      <c r="M7" s="151">
        <v>4575</v>
      </c>
      <c r="N7" s="208">
        <v>59.48</v>
      </c>
      <c r="O7" s="153"/>
      <c r="P7" s="151">
        <v>4575</v>
      </c>
      <c r="Q7" s="152">
        <v>22.88</v>
      </c>
      <c r="R7" s="227"/>
      <c r="S7" s="153">
        <f t="shared" si="0"/>
        <v>1194.09</v>
      </c>
      <c r="T7" s="151">
        <v>4575</v>
      </c>
      <c r="U7" s="208">
        <v>366</v>
      </c>
      <c r="V7" s="152"/>
      <c r="W7" s="151">
        <v>4575</v>
      </c>
      <c r="X7" s="152">
        <v>91.5</v>
      </c>
      <c r="Y7" s="153"/>
      <c r="Z7" s="151">
        <v>4575</v>
      </c>
      <c r="AA7" s="152">
        <v>22.88</v>
      </c>
      <c r="AB7" s="153"/>
      <c r="AC7" s="151">
        <v>4575</v>
      </c>
      <c r="AD7" s="152">
        <v>22.88</v>
      </c>
      <c r="AE7" s="153"/>
      <c r="AF7" s="153">
        <f t="shared" si="1"/>
        <v>503.26</v>
      </c>
      <c r="AG7" s="153">
        <f t="shared" si="2"/>
        <v>1697.35</v>
      </c>
    </row>
    <row r="8" s="133" customFormat="1" ht="29" customHeight="1" spans="1:33">
      <c r="A8" s="149">
        <v>5</v>
      </c>
      <c r="B8" s="223" t="s">
        <v>19</v>
      </c>
      <c r="C8" s="149" t="s">
        <v>15</v>
      </c>
      <c r="D8" s="151">
        <v>4575</v>
      </c>
      <c r="E8" s="149">
        <v>732</v>
      </c>
      <c r="F8" s="153"/>
      <c r="G8" s="151">
        <v>4575</v>
      </c>
      <c r="H8" s="152">
        <v>375.15</v>
      </c>
      <c r="I8" s="153"/>
      <c r="J8" s="151">
        <v>4575</v>
      </c>
      <c r="K8" s="152">
        <v>4.58</v>
      </c>
      <c r="L8" s="153"/>
      <c r="M8" s="151">
        <v>4575</v>
      </c>
      <c r="N8" s="208">
        <v>59.48</v>
      </c>
      <c r="O8" s="208"/>
      <c r="P8" s="151">
        <v>4575</v>
      </c>
      <c r="Q8" s="152">
        <v>22.88</v>
      </c>
      <c r="R8" s="210"/>
      <c r="S8" s="153">
        <f t="shared" si="0"/>
        <v>1194.09</v>
      </c>
      <c r="T8" s="151">
        <v>4575</v>
      </c>
      <c r="U8" s="208">
        <v>366</v>
      </c>
      <c r="V8" s="152"/>
      <c r="W8" s="151">
        <v>4575</v>
      </c>
      <c r="X8" s="152">
        <v>91.5</v>
      </c>
      <c r="Y8" s="207"/>
      <c r="Z8" s="151">
        <v>4575</v>
      </c>
      <c r="AA8" s="152">
        <v>22.88</v>
      </c>
      <c r="AB8" s="153"/>
      <c r="AC8" s="151">
        <v>4575</v>
      </c>
      <c r="AD8" s="152">
        <v>22.88</v>
      </c>
      <c r="AE8" s="153"/>
      <c r="AF8" s="153">
        <f t="shared" si="1"/>
        <v>503.26</v>
      </c>
      <c r="AG8" s="153">
        <f t="shared" si="2"/>
        <v>1697.35</v>
      </c>
    </row>
    <row r="9" s="133" customFormat="1" ht="29" customHeight="1" spans="1:33">
      <c r="A9" s="149">
        <v>6</v>
      </c>
      <c r="B9" s="223" t="s">
        <v>20</v>
      </c>
      <c r="C9" s="149" t="s">
        <v>15</v>
      </c>
      <c r="D9" s="151">
        <v>4575</v>
      </c>
      <c r="E9" s="149">
        <v>732</v>
      </c>
      <c r="F9" s="153"/>
      <c r="G9" s="151">
        <v>4575</v>
      </c>
      <c r="H9" s="153">
        <v>375.15</v>
      </c>
      <c r="I9" s="153"/>
      <c r="J9" s="151">
        <v>4575</v>
      </c>
      <c r="K9" s="152">
        <v>4.58</v>
      </c>
      <c r="L9" s="153"/>
      <c r="M9" s="151">
        <v>4575</v>
      </c>
      <c r="N9" s="208">
        <v>59.48</v>
      </c>
      <c r="O9" s="208"/>
      <c r="P9" s="151">
        <v>4575</v>
      </c>
      <c r="Q9" s="152">
        <v>22.88</v>
      </c>
      <c r="R9" s="210"/>
      <c r="S9" s="153">
        <f t="shared" si="0"/>
        <v>1194.09</v>
      </c>
      <c r="T9" s="151">
        <v>4575</v>
      </c>
      <c r="U9" s="208">
        <v>366</v>
      </c>
      <c r="V9" s="152"/>
      <c r="W9" s="151">
        <v>4575</v>
      </c>
      <c r="X9" s="152">
        <v>91.5</v>
      </c>
      <c r="Y9" s="207"/>
      <c r="Z9" s="151">
        <v>4575</v>
      </c>
      <c r="AA9" s="152">
        <v>22.88</v>
      </c>
      <c r="AB9" s="153"/>
      <c r="AC9" s="151">
        <v>4575</v>
      </c>
      <c r="AD9" s="152">
        <v>22.88</v>
      </c>
      <c r="AE9" s="153"/>
      <c r="AF9" s="153">
        <f t="shared" si="1"/>
        <v>503.26</v>
      </c>
      <c r="AG9" s="153">
        <f t="shared" si="2"/>
        <v>1697.35</v>
      </c>
    </row>
    <row r="10" s="133" customFormat="1" ht="29" customHeight="1" spans="1:33">
      <c r="A10" s="149">
        <v>7</v>
      </c>
      <c r="B10" s="222" t="s">
        <v>21</v>
      </c>
      <c r="C10" s="149" t="s">
        <v>15</v>
      </c>
      <c r="D10" s="151">
        <v>4575</v>
      </c>
      <c r="E10" s="149">
        <v>732</v>
      </c>
      <c r="F10" s="153"/>
      <c r="G10" s="149">
        <v>0</v>
      </c>
      <c r="H10" s="149">
        <v>0</v>
      </c>
      <c r="I10" s="153"/>
      <c r="J10" s="149">
        <v>0</v>
      </c>
      <c r="K10" s="149">
        <v>0</v>
      </c>
      <c r="L10" s="153"/>
      <c r="M10" s="151">
        <v>4575</v>
      </c>
      <c r="N10" s="208">
        <v>59.48</v>
      </c>
      <c r="O10" s="208"/>
      <c r="P10" s="151">
        <v>4575</v>
      </c>
      <c r="Q10" s="152">
        <v>22.88</v>
      </c>
      <c r="R10" s="210"/>
      <c r="S10" s="153">
        <f t="shared" si="0"/>
        <v>814.36</v>
      </c>
      <c r="T10" s="151">
        <v>4575</v>
      </c>
      <c r="U10" s="208">
        <v>366</v>
      </c>
      <c r="V10" s="152"/>
      <c r="W10" s="149">
        <v>0</v>
      </c>
      <c r="X10" s="149">
        <v>0</v>
      </c>
      <c r="Y10" s="207"/>
      <c r="Z10" s="149">
        <v>0</v>
      </c>
      <c r="AA10" s="149">
        <v>0</v>
      </c>
      <c r="AB10" s="153"/>
      <c r="AC10" s="151">
        <v>4575</v>
      </c>
      <c r="AD10" s="152">
        <v>22.88</v>
      </c>
      <c r="AE10" s="153"/>
      <c r="AF10" s="153">
        <f t="shared" si="1"/>
        <v>388.88</v>
      </c>
      <c r="AG10" s="153">
        <f t="shared" si="2"/>
        <v>1203.24</v>
      </c>
    </row>
    <row r="11" s="133" customFormat="1" ht="29" customHeight="1" spans="1:33">
      <c r="A11" s="149">
        <v>8</v>
      </c>
      <c r="B11" s="222" t="s">
        <v>22</v>
      </c>
      <c r="C11" s="149" t="s">
        <v>15</v>
      </c>
      <c r="D11" s="151">
        <v>4575</v>
      </c>
      <c r="E11" s="149">
        <v>732</v>
      </c>
      <c r="F11" s="153"/>
      <c r="G11" s="151">
        <v>4575</v>
      </c>
      <c r="H11" s="152">
        <v>375.15</v>
      </c>
      <c r="I11" s="153"/>
      <c r="J11" s="151">
        <v>4575</v>
      </c>
      <c r="K11" s="152">
        <v>4.58</v>
      </c>
      <c r="L11" s="153"/>
      <c r="M11" s="151">
        <v>4575</v>
      </c>
      <c r="N11" s="208">
        <v>59.48</v>
      </c>
      <c r="O11" s="208"/>
      <c r="P11" s="151">
        <v>4575</v>
      </c>
      <c r="Q11" s="152">
        <v>22.88</v>
      </c>
      <c r="R11" s="210"/>
      <c r="S11" s="153">
        <f t="shared" si="0"/>
        <v>1194.09</v>
      </c>
      <c r="T11" s="151">
        <v>4575</v>
      </c>
      <c r="U11" s="208">
        <v>366</v>
      </c>
      <c r="V11" s="152"/>
      <c r="W11" s="151">
        <v>4575</v>
      </c>
      <c r="X11" s="152">
        <v>91.5</v>
      </c>
      <c r="Y11" s="207"/>
      <c r="Z11" s="151">
        <v>4575</v>
      </c>
      <c r="AA11" s="152">
        <v>22.88</v>
      </c>
      <c r="AB11" s="153"/>
      <c r="AC11" s="151">
        <v>4575</v>
      </c>
      <c r="AD11" s="152">
        <v>22.88</v>
      </c>
      <c r="AE11" s="153"/>
      <c r="AF11" s="153">
        <f t="shared" si="1"/>
        <v>503.26</v>
      </c>
      <c r="AG11" s="153">
        <f t="shared" si="2"/>
        <v>1697.35</v>
      </c>
    </row>
    <row r="12" s="133" customFormat="1" ht="29" customHeight="1" spans="1:33">
      <c r="A12" s="149">
        <v>9</v>
      </c>
      <c r="B12" s="222" t="s">
        <v>23</v>
      </c>
      <c r="C12" s="149" t="s">
        <v>15</v>
      </c>
      <c r="D12" s="151">
        <v>4575</v>
      </c>
      <c r="E12" s="149">
        <v>732</v>
      </c>
      <c r="F12" s="153"/>
      <c r="G12" s="151">
        <v>4575</v>
      </c>
      <c r="H12" s="152">
        <v>375.15</v>
      </c>
      <c r="I12" s="153"/>
      <c r="J12" s="151">
        <v>4575</v>
      </c>
      <c r="K12" s="152">
        <v>4.58</v>
      </c>
      <c r="L12" s="153"/>
      <c r="M12" s="151">
        <v>4575</v>
      </c>
      <c r="N12" s="208">
        <v>59.48</v>
      </c>
      <c r="O12" s="208"/>
      <c r="P12" s="151">
        <v>4575</v>
      </c>
      <c r="Q12" s="152">
        <v>22.88</v>
      </c>
      <c r="R12" s="210"/>
      <c r="S12" s="153">
        <f t="shared" si="0"/>
        <v>1194.09</v>
      </c>
      <c r="T12" s="151">
        <v>4575</v>
      </c>
      <c r="U12" s="208">
        <v>366</v>
      </c>
      <c r="V12" s="152"/>
      <c r="W12" s="151">
        <v>4575</v>
      </c>
      <c r="X12" s="152">
        <v>91.5</v>
      </c>
      <c r="Y12" s="207"/>
      <c r="Z12" s="151">
        <v>4575</v>
      </c>
      <c r="AA12" s="152">
        <v>22.88</v>
      </c>
      <c r="AB12" s="153"/>
      <c r="AC12" s="151">
        <v>4575</v>
      </c>
      <c r="AD12" s="152">
        <v>22.88</v>
      </c>
      <c r="AE12" s="153"/>
      <c r="AF12" s="153">
        <f t="shared" si="1"/>
        <v>503.26</v>
      </c>
      <c r="AG12" s="153">
        <f t="shared" si="2"/>
        <v>1697.35</v>
      </c>
    </row>
    <row r="13" s="133" customFormat="1" ht="29" customHeight="1" spans="1:33">
      <c r="A13" s="149">
        <v>10</v>
      </c>
      <c r="B13" s="222" t="s">
        <v>24</v>
      </c>
      <c r="C13" s="149" t="s">
        <v>15</v>
      </c>
      <c r="D13" s="151">
        <v>4575</v>
      </c>
      <c r="E13" s="149">
        <v>732</v>
      </c>
      <c r="F13" s="153"/>
      <c r="G13" s="151">
        <v>4575</v>
      </c>
      <c r="H13" s="152">
        <v>375.15</v>
      </c>
      <c r="I13" s="153"/>
      <c r="J13" s="151">
        <v>4575</v>
      </c>
      <c r="K13" s="152">
        <v>4.58</v>
      </c>
      <c r="L13" s="153"/>
      <c r="M13" s="151">
        <v>4575</v>
      </c>
      <c r="N13" s="208">
        <v>59.48</v>
      </c>
      <c r="O13" s="208"/>
      <c r="P13" s="151">
        <v>4575</v>
      </c>
      <c r="Q13" s="152">
        <v>22.88</v>
      </c>
      <c r="R13" s="210"/>
      <c r="S13" s="153">
        <f t="shared" si="0"/>
        <v>1194.09</v>
      </c>
      <c r="T13" s="151">
        <v>4575</v>
      </c>
      <c r="U13" s="208">
        <v>366</v>
      </c>
      <c r="V13" s="152"/>
      <c r="W13" s="151">
        <v>4575</v>
      </c>
      <c r="X13" s="152">
        <v>91.5</v>
      </c>
      <c r="Y13" s="207"/>
      <c r="Z13" s="151">
        <v>4575</v>
      </c>
      <c r="AA13" s="152">
        <v>22.88</v>
      </c>
      <c r="AB13" s="153"/>
      <c r="AC13" s="151">
        <v>4575</v>
      </c>
      <c r="AD13" s="152">
        <v>22.88</v>
      </c>
      <c r="AE13" s="153"/>
      <c r="AF13" s="153">
        <f t="shared" si="1"/>
        <v>503.26</v>
      </c>
      <c r="AG13" s="153">
        <f t="shared" si="2"/>
        <v>1697.35</v>
      </c>
    </row>
    <row r="14" s="133" customFormat="1" ht="29" customHeight="1" spans="1:33">
      <c r="A14" s="149">
        <v>11</v>
      </c>
      <c r="B14" s="223" t="s">
        <v>25</v>
      </c>
      <c r="C14" s="149" t="s">
        <v>15</v>
      </c>
      <c r="D14" s="151">
        <v>4575</v>
      </c>
      <c r="E14" s="149">
        <v>732</v>
      </c>
      <c r="F14" s="153"/>
      <c r="G14" s="151">
        <v>4575</v>
      </c>
      <c r="H14" s="152">
        <v>375.15</v>
      </c>
      <c r="I14" s="153"/>
      <c r="J14" s="151">
        <v>4575</v>
      </c>
      <c r="K14" s="152">
        <v>4.58</v>
      </c>
      <c r="L14" s="153"/>
      <c r="M14" s="151">
        <v>4575</v>
      </c>
      <c r="N14" s="208">
        <v>59.48</v>
      </c>
      <c r="O14" s="208"/>
      <c r="P14" s="151">
        <v>4575</v>
      </c>
      <c r="Q14" s="152">
        <v>22.88</v>
      </c>
      <c r="R14" s="210"/>
      <c r="S14" s="153">
        <f t="shared" si="0"/>
        <v>1194.09</v>
      </c>
      <c r="T14" s="151">
        <v>4575</v>
      </c>
      <c r="U14" s="208">
        <v>366</v>
      </c>
      <c r="V14" s="152"/>
      <c r="W14" s="151">
        <v>4575</v>
      </c>
      <c r="X14" s="152">
        <v>91.5</v>
      </c>
      <c r="Y14" s="207"/>
      <c r="Z14" s="151">
        <v>4575</v>
      </c>
      <c r="AA14" s="152">
        <v>22.88</v>
      </c>
      <c r="AB14" s="153"/>
      <c r="AC14" s="151">
        <v>4575</v>
      </c>
      <c r="AD14" s="152">
        <v>22.88</v>
      </c>
      <c r="AE14" s="153"/>
      <c r="AF14" s="153">
        <f t="shared" si="1"/>
        <v>503.26</v>
      </c>
      <c r="AG14" s="153">
        <f t="shared" si="2"/>
        <v>1697.35</v>
      </c>
    </row>
    <row r="15" s="133" customFormat="1" ht="29" customHeight="1" spans="1:33">
      <c r="A15" s="149">
        <v>12</v>
      </c>
      <c r="B15" s="222" t="s">
        <v>26</v>
      </c>
      <c r="C15" s="149" t="s">
        <v>15</v>
      </c>
      <c r="D15" s="151">
        <v>4575</v>
      </c>
      <c r="E15" s="149">
        <v>732</v>
      </c>
      <c r="F15" s="207"/>
      <c r="G15" s="151">
        <v>4575</v>
      </c>
      <c r="H15" s="152">
        <v>375.15</v>
      </c>
      <c r="I15" s="153"/>
      <c r="J15" s="151">
        <v>4575</v>
      </c>
      <c r="K15" s="152">
        <v>4.58</v>
      </c>
      <c r="L15" s="153"/>
      <c r="M15" s="151">
        <v>4575</v>
      </c>
      <c r="N15" s="208">
        <v>59.48</v>
      </c>
      <c r="O15" s="208"/>
      <c r="P15" s="151">
        <v>4575</v>
      </c>
      <c r="Q15" s="152">
        <v>22.88</v>
      </c>
      <c r="R15" s="210"/>
      <c r="S15" s="153">
        <f t="shared" si="0"/>
        <v>1194.09</v>
      </c>
      <c r="T15" s="151">
        <v>4575</v>
      </c>
      <c r="U15" s="208">
        <v>366</v>
      </c>
      <c r="V15" s="208"/>
      <c r="W15" s="151">
        <v>4575</v>
      </c>
      <c r="X15" s="152">
        <v>91.5</v>
      </c>
      <c r="Y15" s="207"/>
      <c r="Z15" s="151">
        <v>4575</v>
      </c>
      <c r="AA15" s="152">
        <v>22.88</v>
      </c>
      <c r="AB15" s="153"/>
      <c r="AC15" s="151">
        <v>4575</v>
      </c>
      <c r="AD15" s="152">
        <v>22.88</v>
      </c>
      <c r="AE15" s="153"/>
      <c r="AF15" s="153">
        <f t="shared" si="1"/>
        <v>503.26</v>
      </c>
      <c r="AG15" s="153">
        <f t="shared" si="2"/>
        <v>1697.35</v>
      </c>
    </row>
    <row r="16" s="133" customFormat="1" ht="29" customHeight="1" spans="1:33">
      <c r="A16" s="149">
        <v>13</v>
      </c>
      <c r="B16" s="223" t="s">
        <v>27</v>
      </c>
      <c r="C16" s="149" t="s">
        <v>15</v>
      </c>
      <c r="D16" s="151">
        <v>4575</v>
      </c>
      <c r="E16" s="149">
        <v>732</v>
      </c>
      <c r="F16" s="153"/>
      <c r="G16" s="151">
        <v>4575</v>
      </c>
      <c r="H16" s="152">
        <v>375.15</v>
      </c>
      <c r="I16" s="153"/>
      <c r="J16" s="151">
        <v>4575</v>
      </c>
      <c r="K16" s="152">
        <v>4.58</v>
      </c>
      <c r="L16" s="153"/>
      <c r="M16" s="151">
        <v>4575</v>
      </c>
      <c r="N16" s="208">
        <v>59.48</v>
      </c>
      <c r="O16" s="208"/>
      <c r="P16" s="151">
        <v>4575</v>
      </c>
      <c r="Q16" s="152">
        <v>22.88</v>
      </c>
      <c r="R16" s="210"/>
      <c r="S16" s="153">
        <f t="shared" si="0"/>
        <v>1194.09</v>
      </c>
      <c r="T16" s="151">
        <v>4575</v>
      </c>
      <c r="U16" s="208">
        <v>366</v>
      </c>
      <c r="V16" s="152"/>
      <c r="W16" s="151">
        <v>4575</v>
      </c>
      <c r="X16" s="152">
        <v>91.5</v>
      </c>
      <c r="Y16" s="207"/>
      <c r="Z16" s="151">
        <v>4575</v>
      </c>
      <c r="AA16" s="152">
        <v>22.88</v>
      </c>
      <c r="AB16" s="153"/>
      <c r="AC16" s="151">
        <v>4575</v>
      </c>
      <c r="AD16" s="152">
        <v>22.88</v>
      </c>
      <c r="AE16" s="153"/>
      <c r="AF16" s="153">
        <f t="shared" si="1"/>
        <v>503.26</v>
      </c>
      <c r="AG16" s="153">
        <f t="shared" si="2"/>
        <v>1697.35</v>
      </c>
    </row>
    <row r="17" s="133" customFormat="1" ht="29" customHeight="1" spans="1:33">
      <c r="A17" s="149">
        <v>14</v>
      </c>
      <c r="B17" s="222" t="s">
        <v>28</v>
      </c>
      <c r="C17" s="149" t="s">
        <v>15</v>
      </c>
      <c r="D17" s="151">
        <v>4575</v>
      </c>
      <c r="E17" s="149">
        <v>732</v>
      </c>
      <c r="F17" s="153"/>
      <c r="G17" s="149">
        <v>4575</v>
      </c>
      <c r="H17" s="152">
        <v>375.15</v>
      </c>
      <c r="I17" s="153"/>
      <c r="J17" s="149">
        <v>4575</v>
      </c>
      <c r="K17" s="152">
        <v>4.58</v>
      </c>
      <c r="L17" s="153"/>
      <c r="M17" s="151">
        <v>4575</v>
      </c>
      <c r="N17" s="149">
        <v>59.48</v>
      </c>
      <c r="O17" s="208"/>
      <c r="P17" s="151">
        <v>4575</v>
      </c>
      <c r="Q17" s="152">
        <v>22.88</v>
      </c>
      <c r="R17" s="210"/>
      <c r="S17" s="153">
        <f t="shared" si="0"/>
        <v>1194.09</v>
      </c>
      <c r="T17" s="151">
        <v>4575</v>
      </c>
      <c r="U17" s="208">
        <v>366</v>
      </c>
      <c r="V17" s="152"/>
      <c r="W17" s="149">
        <v>4575</v>
      </c>
      <c r="X17" s="149">
        <v>91.5</v>
      </c>
      <c r="Y17" s="207"/>
      <c r="Z17" s="149">
        <v>4575</v>
      </c>
      <c r="AA17" s="152">
        <v>22.88</v>
      </c>
      <c r="AB17" s="153"/>
      <c r="AC17" s="151">
        <v>4575</v>
      </c>
      <c r="AD17" s="152">
        <v>22.88</v>
      </c>
      <c r="AE17" s="153"/>
      <c r="AF17" s="153">
        <f t="shared" si="1"/>
        <v>503.26</v>
      </c>
      <c r="AG17" s="153">
        <f t="shared" si="2"/>
        <v>1697.35</v>
      </c>
    </row>
    <row r="18" s="133" customFormat="1" ht="29" customHeight="1" spans="1:33">
      <c r="A18" s="149">
        <v>15</v>
      </c>
      <c r="B18" s="222" t="s">
        <v>29</v>
      </c>
      <c r="C18" s="149" t="s">
        <v>15</v>
      </c>
      <c r="D18" s="151">
        <v>4575</v>
      </c>
      <c r="E18" s="149">
        <v>732</v>
      </c>
      <c r="F18" s="153"/>
      <c r="G18" s="151">
        <v>4575</v>
      </c>
      <c r="H18" s="152">
        <v>375.15</v>
      </c>
      <c r="I18" s="153"/>
      <c r="J18" s="151">
        <v>4575</v>
      </c>
      <c r="K18" s="152">
        <v>4.58</v>
      </c>
      <c r="L18" s="153"/>
      <c r="M18" s="151">
        <v>4575</v>
      </c>
      <c r="N18" s="208">
        <v>59.48</v>
      </c>
      <c r="O18" s="208"/>
      <c r="P18" s="151">
        <v>4575</v>
      </c>
      <c r="Q18" s="152">
        <v>22.88</v>
      </c>
      <c r="R18" s="210"/>
      <c r="S18" s="153">
        <f t="shared" si="0"/>
        <v>1194.09</v>
      </c>
      <c r="T18" s="151">
        <v>4575</v>
      </c>
      <c r="U18" s="208">
        <v>366</v>
      </c>
      <c r="V18" s="152"/>
      <c r="W18" s="151">
        <v>4575</v>
      </c>
      <c r="X18" s="152">
        <v>91.5</v>
      </c>
      <c r="Y18" s="207"/>
      <c r="Z18" s="151">
        <v>4575</v>
      </c>
      <c r="AA18" s="152">
        <v>22.88</v>
      </c>
      <c r="AB18" s="153"/>
      <c r="AC18" s="151">
        <v>4575</v>
      </c>
      <c r="AD18" s="152">
        <v>22.88</v>
      </c>
      <c r="AE18" s="153"/>
      <c r="AF18" s="153">
        <f t="shared" si="1"/>
        <v>503.26</v>
      </c>
      <c r="AG18" s="153">
        <f t="shared" si="2"/>
        <v>1697.35</v>
      </c>
    </row>
    <row r="19" s="133" customFormat="1" ht="29" customHeight="1" spans="1:33">
      <c r="A19" s="149">
        <v>16</v>
      </c>
      <c r="B19" s="222" t="s">
        <v>30</v>
      </c>
      <c r="C19" s="149" t="s">
        <v>15</v>
      </c>
      <c r="D19" s="151">
        <v>4575</v>
      </c>
      <c r="E19" s="149">
        <v>732</v>
      </c>
      <c r="F19" s="207"/>
      <c r="G19" s="151">
        <v>4575</v>
      </c>
      <c r="H19" s="152">
        <v>375.15</v>
      </c>
      <c r="I19" s="153"/>
      <c r="J19" s="151">
        <v>4575</v>
      </c>
      <c r="K19" s="152">
        <v>4.58</v>
      </c>
      <c r="L19" s="153"/>
      <c r="M19" s="151">
        <v>4575</v>
      </c>
      <c r="N19" s="208">
        <v>59.48</v>
      </c>
      <c r="O19" s="207"/>
      <c r="P19" s="151">
        <v>4575</v>
      </c>
      <c r="Q19" s="152">
        <v>22.88</v>
      </c>
      <c r="R19" s="210"/>
      <c r="S19" s="153">
        <f t="shared" si="0"/>
        <v>1194.09</v>
      </c>
      <c r="T19" s="151">
        <v>4575</v>
      </c>
      <c r="U19" s="208">
        <v>366</v>
      </c>
      <c r="V19" s="208"/>
      <c r="W19" s="151">
        <v>4575</v>
      </c>
      <c r="X19" s="152">
        <v>91.5</v>
      </c>
      <c r="Y19" s="207"/>
      <c r="Z19" s="151">
        <v>4575</v>
      </c>
      <c r="AA19" s="152">
        <v>22.88</v>
      </c>
      <c r="AB19" s="153"/>
      <c r="AC19" s="151">
        <v>4575</v>
      </c>
      <c r="AD19" s="152">
        <v>22.88</v>
      </c>
      <c r="AE19" s="153"/>
      <c r="AF19" s="153">
        <f t="shared" si="1"/>
        <v>503.26</v>
      </c>
      <c r="AG19" s="153">
        <f t="shared" si="2"/>
        <v>1697.35</v>
      </c>
    </row>
    <row r="20" s="133" customFormat="1" ht="29" customHeight="1" spans="1:33">
      <c r="A20" s="149">
        <v>17</v>
      </c>
      <c r="B20" s="222" t="s">
        <v>31</v>
      </c>
      <c r="C20" s="149" t="s">
        <v>15</v>
      </c>
      <c r="D20" s="151">
        <v>4575</v>
      </c>
      <c r="E20" s="149">
        <v>732</v>
      </c>
      <c r="F20" s="153"/>
      <c r="G20" s="149">
        <v>4575</v>
      </c>
      <c r="H20" s="152">
        <v>375.15</v>
      </c>
      <c r="I20" s="153"/>
      <c r="J20" s="149">
        <v>4575</v>
      </c>
      <c r="K20" s="152">
        <v>4.58</v>
      </c>
      <c r="L20" s="153"/>
      <c r="M20" s="151">
        <v>4575</v>
      </c>
      <c r="N20" s="149">
        <v>59.48</v>
      </c>
      <c r="O20" s="208"/>
      <c r="P20" s="151">
        <v>4575</v>
      </c>
      <c r="Q20" s="152">
        <v>22.88</v>
      </c>
      <c r="R20" s="210"/>
      <c r="S20" s="153">
        <f t="shared" si="0"/>
        <v>1194.09</v>
      </c>
      <c r="T20" s="151">
        <v>4575</v>
      </c>
      <c r="U20" s="208">
        <v>366</v>
      </c>
      <c r="V20" s="152"/>
      <c r="W20" s="149">
        <v>4575</v>
      </c>
      <c r="X20" s="149">
        <v>91.5</v>
      </c>
      <c r="Y20" s="207"/>
      <c r="Z20" s="149">
        <v>4575</v>
      </c>
      <c r="AA20" s="152">
        <v>22.88</v>
      </c>
      <c r="AB20" s="153"/>
      <c r="AC20" s="151">
        <v>4575</v>
      </c>
      <c r="AD20" s="152">
        <v>22.88</v>
      </c>
      <c r="AE20" s="153"/>
      <c r="AF20" s="153">
        <f t="shared" si="1"/>
        <v>503.26</v>
      </c>
      <c r="AG20" s="153">
        <f t="shared" si="2"/>
        <v>1697.35</v>
      </c>
    </row>
    <row r="21" s="133" customFormat="1" ht="29" customHeight="1" spans="1:33">
      <c r="A21" s="149">
        <v>18</v>
      </c>
      <c r="B21" s="223" t="s">
        <v>32</v>
      </c>
      <c r="C21" s="149" t="s">
        <v>15</v>
      </c>
      <c r="D21" s="151">
        <v>4575</v>
      </c>
      <c r="E21" s="149">
        <v>732</v>
      </c>
      <c r="F21" s="153"/>
      <c r="G21" s="151">
        <v>4575</v>
      </c>
      <c r="H21" s="152">
        <v>375.15</v>
      </c>
      <c r="I21" s="153"/>
      <c r="J21" s="151">
        <v>4575</v>
      </c>
      <c r="K21" s="152">
        <v>4.58</v>
      </c>
      <c r="L21" s="153"/>
      <c r="M21" s="151">
        <v>4575</v>
      </c>
      <c r="N21" s="208">
        <v>59.48</v>
      </c>
      <c r="O21" s="208"/>
      <c r="P21" s="151">
        <v>4575</v>
      </c>
      <c r="Q21" s="152">
        <v>22.88</v>
      </c>
      <c r="R21" s="210"/>
      <c r="S21" s="153">
        <f t="shared" si="0"/>
        <v>1194.09</v>
      </c>
      <c r="T21" s="151">
        <v>4575</v>
      </c>
      <c r="U21" s="208">
        <v>366</v>
      </c>
      <c r="V21" s="152"/>
      <c r="W21" s="151">
        <v>4575</v>
      </c>
      <c r="X21" s="152">
        <v>91.5</v>
      </c>
      <c r="Y21" s="207"/>
      <c r="Z21" s="151">
        <v>4575</v>
      </c>
      <c r="AA21" s="152">
        <v>22.88</v>
      </c>
      <c r="AB21" s="153"/>
      <c r="AC21" s="151">
        <v>4575</v>
      </c>
      <c r="AD21" s="152">
        <v>22.88</v>
      </c>
      <c r="AE21" s="153"/>
      <c r="AF21" s="153">
        <f t="shared" si="1"/>
        <v>503.26</v>
      </c>
      <c r="AG21" s="153">
        <f t="shared" si="2"/>
        <v>1697.35</v>
      </c>
    </row>
    <row r="22" s="133" customFormat="1" ht="29" customHeight="1" spans="1:33">
      <c r="A22" s="149">
        <v>19</v>
      </c>
      <c r="B22" s="222" t="s">
        <v>33</v>
      </c>
      <c r="C22" s="149" t="s">
        <v>15</v>
      </c>
      <c r="D22" s="151">
        <v>4575</v>
      </c>
      <c r="E22" s="149">
        <v>732</v>
      </c>
      <c r="F22" s="149"/>
      <c r="G22" s="151">
        <v>4575</v>
      </c>
      <c r="H22" s="152">
        <v>375.15</v>
      </c>
      <c r="I22" s="153"/>
      <c r="J22" s="151">
        <v>4575</v>
      </c>
      <c r="K22" s="152">
        <v>4.58</v>
      </c>
      <c r="L22" s="153"/>
      <c r="M22" s="151">
        <v>4575</v>
      </c>
      <c r="N22" s="208">
        <v>59.48</v>
      </c>
      <c r="O22" s="207"/>
      <c r="P22" s="151">
        <v>4575</v>
      </c>
      <c r="Q22" s="152">
        <v>22.88</v>
      </c>
      <c r="R22" s="153"/>
      <c r="S22" s="153">
        <f t="shared" si="0"/>
        <v>1194.09</v>
      </c>
      <c r="T22" s="151">
        <v>4575</v>
      </c>
      <c r="U22" s="208">
        <v>366</v>
      </c>
      <c r="V22" s="208"/>
      <c r="W22" s="151">
        <v>4575</v>
      </c>
      <c r="X22" s="152">
        <v>91.5</v>
      </c>
      <c r="Y22" s="114"/>
      <c r="Z22" s="151">
        <v>4575</v>
      </c>
      <c r="AA22" s="152">
        <v>22.88</v>
      </c>
      <c r="AB22" s="153"/>
      <c r="AC22" s="151">
        <v>4575</v>
      </c>
      <c r="AD22" s="152">
        <v>22.88</v>
      </c>
      <c r="AE22" s="153"/>
      <c r="AF22" s="153">
        <f t="shared" si="1"/>
        <v>503.26</v>
      </c>
      <c r="AG22" s="153">
        <f t="shared" si="2"/>
        <v>1697.35</v>
      </c>
    </row>
    <row r="23" s="133" customFormat="1" ht="29" customHeight="1" spans="1:33">
      <c r="A23" s="149">
        <v>20</v>
      </c>
      <c r="B23" s="222" t="s">
        <v>34</v>
      </c>
      <c r="C23" s="149" t="s">
        <v>15</v>
      </c>
      <c r="D23" s="151">
        <v>4575</v>
      </c>
      <c r="E23" s="149">
        <v>732</v>
      </c>
      <c r="F23" s="149"/>
      <c r="G23" s="151">
        <v>4575</v>
      </c>
      <c r="H23" s="152">
        <v>375.15</v>
      </c>
      <c r="I23" s="153"/>
      <c r="J23" s="151">
        <v>4575</v>
      </c>
      <c r="K23" s="152">
        <v>4.58</v>
      </c>
      <c r="L23" s="153"/>
      <c r="M23" s="151">
        <v>4575</v>
      </c>
      <c r="N23" s="208">
        <v>59.48</v>
      </c>
      <c r="O23" s="207"/>
      <c r="P23" s="151">
        <v>4575</v>
      </c>
      <c r="Q23" s="152">
        <v>22.88</v>
      </c>
      <c r="R23" s="153"/>
      <c r="S23" s="153">
        <f t="shared" si="0"/>
        <v>1194.09</v>
      </c>
      <c r="T23" s="151">
        <v>4575</v>
      </c>
      <c r="U23" s="208">
        <v>366</v>
      </c>
      <c r="V23" s="208"/>
      <c r="W23" s="151">
        <v>4575</v>
      </c>
      <c r="X23" s="152">
        <v>91.5</v>
      </c>
      <c r="Y23" s="114"/>
      <c r="Z23" s="151">
        <v>4575</v>
      </c>
      <c r="AA23" s="152">
        <v>22.88</v>
      </c>
      <c r="AB23" s="153"/>
      <c r="AC23" s="151">
        <v>4575</v>
      </c>
      <c r="AD23" s="152">
        <v>22.88</v>
      </c>
      <c r="AE23" s="153"/>
      <c r="AF23" s="153">
        <f t="shared" si="1"/>
        <v>503.26</v>
      </c>
      <c r="AG23" s="153">
        <f t="shared" si="2"/>
        <v>1697.35</v>
      </c>
    </row>
    <row r="24" s="133" customFormat="1" ht="29" customHeight="1" spans="1:33">
      <c r="A24" s="149">
        <v>21</v>
      </c>
      <c r="B24" s="222" t="s">
        <v>35</v>
      </c>
      <c r="C24" s="149" t="s">
        <v>15</v>
      </c>
      <c r="D24" s="151">
        <v>4575</v>
      </c>
      <c r="E24" s="149">
        <v>732</v>
      </c>
      <c r="F24" s="149"/>
      <c r="G24" s="151">
        <v>4575</v>
      </c>
      <c r="H24" s="152">
        <v>375.15</v>
      </c>
      <c r="I24" s="153"/>
      <c r="J24" s="151">
        <v>4575</v>
      </c>
      <c r="K24" s="152">
        <v>4.58</v>
      </c>
      <c r="L24" s="153"/>
      <c r="M24" s="151">
        <v>4575</v>
      </c>
      <c r="N24" s="208">
        <v>59.48</v>
      </c>
      <c r="O24" s="207"/>
      <c r="P24" s="151">
        <v>4575</v>
      </c>
      <c r="Q24" s="152">
        <v>22.88</v>
      </c>
      <c r="R24" s="153"/>
      <c r="S24" s="153">
        <f t="shared" si="0"/>
        <v>1194.09</v>
      </c>
      <c r="T24" s="151">
        <v>4575</v>
      </c>
      <c r="U24" s="208">
        <v>366</v>
      </c>
      <c r="V24" s="208"/>
      <c r="W24" s="151">
        <v>4575</v>
      </c>
      <c r="X24" s="152">
        <v>91.5</v>
      </c>
      <c r="Y24" s="114"/>
      <c r="Z24" s="151">
        <v>4575</v>
      </c>
      <c r="AA24" s="152">
        <v>22.88</v>
      </c>
      <c r="AB24" s="153"/>
      <c r="AC24" s="151">
        <v>4575</v>
      </c>
      <c r="AD24" s="152">
        <v>22.88</v>
      </c>
      <c r="AE24" s="153"/>
      <c r="AF24" s="153">
        <f t="shared" si="1"/>
        <v>503.26</v>
      </c>
      <c r="AG24" s="153">
        <f t="shared" si="2"/>
        <v>1697.35</v>
      </c>
    </row>
    <row r="25" s="133" customFormat="1" ht="29" customHeight="1" spans="1:33">
      <c r="A25" s="149">
        <v>22</v>
      </c>
      <c r="B25" s="222" t="s">
        <v>36</v>
      </c>
      <c r="C25" s="149" t="s">
        <v>15</v>
      </c>
      <c r="D25" s="151">
        <v>4575</v>
      </c>
      <c r="E25" s="149">
        <v>732</v>
      </c>
      <c r="F25" s="153"/>
      <c r="G25" s="151">
        <v>4575</v>
      </c>
      <c r="H25" s="152">
        <v>375.15</v>
      </c>
      <c r="I25" s="153"/>
      <c r="J25" s="151">
        <v>4575</v>
      </c>
      <c r="K25" s="152">
        <v>4.58</v>
      </c>
      <c r="L25" s="153"/>
      <c r="M25" s="151">
        <v>4575</v>
      </c>
      <c r="N25" s="208">
        <v>59.48</v>
      </c>
      <c r="O25" s="208"/>
      <c r="P25" s="151">
        <v>4575</v>
      </c>
      <c r="Q25" s="152">
        <v>22.88</v>
      </c>
      <c r="R25" s="210"/>
      <c r="S25" s="153">
        <f t="shared" si="0"/>
        <v>1194.09</v>
      </c>
      <c r="T25" s="151">
        <v>4575</v>
      </c>
      <c r="U25" s="208">
        <v>366</v>
      </c>
      <c r="V25" s="152"/>
      <c r="W25" s="151">
        <v>4575</v>
      </c>
      <c r="X25" s="152">
        <v>91.5</v>
      </c>
      <c r="Y25" s="207"/>
      <c r="Z25" s="151">
        <v>4575</v>
      </c>
      <c r="AA25" s="152">
        <v>22.88</v>
      </c>
      <c r="AB25" s="153"/>
      <c r="AC25" s="151">
        <v>4575</v>
      </c>
      <c r="AD25" s="152">
        <v>22.88</v>
      </c>
      <c r="AE25" s="153"/>
      <c r="AF25" s="153">
        <f t="shared" si="1"/>
        <v>503.26</v>
      </c>
      <c r="AG25" s="153">
        <f t="shared" si="2"/>
        <v>1697.35</v>
      </c>
    </row>
    <row r="26" s="133" customFormat="1" ht="29" customHeight="1" spans="1:33">
      <c r="A26" s="149">
        <v>23</v>
      </c>
      <c r="B26" s="222" t="s">
        <v>37</v>
      </c>
      <c r="C26" s="149" t="s">
        <v>15</v>
      </c>
      <c r="D26" s="151">
        <v>4575</v>
      </c>
      <c r="E26" s="149">
        <v>732</v>
      </c>
      <c r="F26" s="149"/>
      <c r="G26" s="151">
        <v>4575</v>
      </c>
      <c r="H26" s="152">
        <v>375.15</v>
      </c>
      <c r="I26" s="153"/>
      <c r="J26" s="151">
        <v>4575</v>
      </c>
      <c r="K26" s="152">
        <v>4.58</v>
      </c>
      <c r="L26" s="153"/>
      <c r="M26" s="151">
        <v>4575</v>
      </c>
      <c r="N26" s="208">
        <v>59.48</v>
      </c>
      <c r="O26" s="207"/>
      <c r="P26" s="151">
        <v>4575</v>
      </c>
      <c r="Q26" s="152">
        <v>22.88</v>
      </c>
      <c r="R26" s="153"/>
      <c r="S26" s="153">
        <f t="shared" si="0"/>
        <v>1194.09</v>
      </c>
      <c r="T26" s="151">
        <v>4575</v>
      </c>
      <c r="U26" s="208">
        <v>366</v>
      </c>
      <c r="V26" s="208"/>
      <c r="W26" s="151">
        <v>4575</v>
      </c>
      <c r="X26" s="152">
        <v>91.5</v>
      </c>
      <c r="Y26" s="114"/>
      <c r="Z26" s="151">
        <v>4575</v>
      </c>
      <c r="AA26" s="152">
        <v>22.88</v>
      </c>
      <c r="AB26" s="153"/>
      <c r="AC26" s="151">
        <v>4575</v>
      </c>
      <c r="AD26" s="152">
        <v>22.88</v>
      </c>
      <c r="AE26" s="153"/>
      <c r="AF26" s="153">
        <f t="shared" si="1"/>
        <v>503.26</v>
      </c>
      <c r="AG26" s="153">
        <f t="shared" si="2"/>
        <v>1697.35</v>
      </c>
    </row>
    <row r="27" s="133" customFormat="1" ht="29" customHeight="1" spans="1:33">
      <c r="A27" s="149">
        <v>24</v>
      </c>
      <c r="B27" s="223" t="s">
        <v>38</v>
      </c>
      <c r="C27" s="149" t="s">
        <v>15</v>
      </c>
      <c r="D27" s="151">
        <v>4575</v>
      </c>
      <c r="E27" s="149">
        <v>732</v>
      </c>
      <c r="F27" s="153"/>
      <c r="G27" s="151">
        <v>4575</v>
      </c>
      <c r="H27" s="152">
        <v>375.15</v>
      </c>
      <c r="I27" s="153"/>
      <c r="J27" s="151">
        <v>4575</v>
      </c>
      <c r="K27" s="152">
        <v>4.58</v>
      </c>
      <c r="L27" s="153"/>
      <c r="M27" s="151">
        <v>4575</v>
      </c>
      <c r="N27" s="208">
        <v>59.48</v>
      </c>
      <c r="O27" s="208"/>
      <c r="P27" s="151">
        <v>4575</v>
      </c>
      <c r="Q27" s="152">
        <v>22.88</v>
      </c>
      <c r="R27" s="210"/>
      <c r="S27" s="153">
        <f t="shared" si="0"/>
        <v>1194.09</v>
      </c>
      <c r="T27" s="151">
        <v>4575</v>
      </c>
      <c r="U27" s="208">
        <v>366</v>
      </c>
      <c r="V27" s="152"/>
      <c r="W27" s="151">
        <v>4575</v>
      </c>
      <c r="X27" s="152">
        <v>91.5</v>
      </c>
      <c r="Y27" s="207"/>
      <c r="Z27" s="151">
        <v>4575</v>
      </c>
      <c r="AA27" s="152">
        <v>22.88</v>
      </c>
      <c r="AB27" s="153"/>
      <c r="AC27" s="151">
        <v>4575</v>
      </c>
      <c r="AD27" s="152">
        <v>22.88</v>
      </c>
      <c r="AE27" s="153"/>
      <c r="AF27" s="153">
        <f t="shared" si="1"/>
        <v>503.26</v>
      </c>
      <c r="AG27" s="153">
        <f t="shared" si="2"/>
        <v>1697.35</v>
      </c>
    </row>
    <row r="28" s="133" customFormat="1" ht="29" customHeight="1" spans="1:33">
      <c r="A28" s="149">
        <v>25</v>
      </c>
      <c r="B28" s="222" t="s">
        <v>39</v>
      </c>
      <c r="C28" s="149" t="s">
        <v>15</v>
      </c>
      <c r="D28" s="151">
        <v>4575</v>
      </c>
      <c r="E28" s="149">
        <v>732</v>
      </c>
      <c r="F28" s="153"/>
      <c r="G28" s="151">
        <v>4575</v>
      </c>
      <c r="H28" s="152">
        <v>375.15</v>
      </c>
      <c r="I28" s="153"/>
      <c r="J28" s="151">
        <v>4575</v>
      </c>
      <c r="K28" s="152">
        <v>4.58</v>
      </c>
      <c r="L28" s="153"/>
      <c r="M28" s="151">
        <v>4575</v>
      </c>
      <c r="N28" s="208">
        <v>59.48</v>
      </c>
      <c r="O28" s="208"/>
      <c r="P28" s="151">
        <v>4575</v>
      </c>
      <c r="Q28" s="152">
        <v>22.88</v>
      </c>
      <c r="R28" s="210"/>
      <c r="S28" s="153">
        <f t="shared" si="0"/>
        <v>1194.09</v>
      </c>
      <c r="T28" s="151">
        <v>4575</v>
      </c>
      <c r="U28" s="208">
        <v>366</v>
      </c>
      <c r="V28" s="152"/>
      <c r="W28" s="151">
        <v>4575</v>
      </c>
      <c r="X28" s="152">
        <v>91.5</v>
      </c>
      <c r="Y28" s="207"/>
      <c r="Z28" s="151">
        <v>4575</v>
      </c>
      <c r="AA28" s="152">
        <v>22.88</v>
      </c>
      <c r="AB28" s="153"/>
      <c r="AC28" s="151">
        <v>4575</v>
      </c>
      <c r="AD28" s="152">
        <v>22.88</v>
      </c>
      <c r="AE28" s="153"/>
      <c r="AF28" s="153">
        <f t="shared" si="1"/>
        <v>503.26</v>
      </c>
      <c r="AG28" s="153">
        <f t="shared" si="2"/>
        <v>1697.35</v>
      </c>
    </row>
    <row r="29" s="133" customFormat="1" ht="29" customHeight="1" spans="1:33">
      <c r="A29" s="149">
        <v>26</v>
      </c>
      <c r="B29" s="223" t="s">
        <v>40</v>
      </c>
      <c r="C29" s="149" t="s">
        <v>15</v>
      </c>
      <c r="D29" s="151">
        <v>4575</v>
      </c>
      <c r="E29" s="149">
        <v>732</v>
      </c>
      <c r="F29" s="153"/>
      <c r="G29" s="151">
        <v>4575</v>
      </c>
      <c r="H29" s="152">
        <v>375.15</v>
      </c>
      <c r="I29" s="153"/>
      <c r="J29" s="151">
        <v>4575</v>
      </c>
      <c r="K29" s="152">
        <v>4.58</v>
      </c>
      <c r="L29" s="153"/>
      <c r="M29" s="151">
        <v>4575</v>
      </c>
      <c r="N29" s="208">
        <v>59.48</v>
      </c>
      <c r="O29" s="153"/>
      <c r="P29" s="151">
        <v>4575</v>
      </c>
      <c r="Q29" s="152">
        <v>22.88</v>
      </c>
      <c r="R29" s="153"/>
      <c r="S29" s="153">
        <f t="shared" si="0"/>
        <v>1194.09</v>
      </c>
      <c r="T29" s="151">
        <v>4575</v>
      </c>
      <c r="U29" s="208">
        <v>366</v>
      </c>
      <c r="V29" s="152"/>
      <c r="W29" s="151">
        <v>4575</v>
      </c>
      <c r="X29" s="152">
        <v>91.5</v>
      </c>
      <c r="Y29" s="153"/>
      <c r="Z29" s="151">
        <v>4575</v>
      </c>
      <c r="AA29" s="152">
        <v>22.88</v>
      </c>
      <c r="AB29" s="153"/>
      <c r="AC29" s="151">
        <v>4575</v>
      </c>
      <c r="AD29" s="152">
        <v>22.88</v>
      </c>
      <c r="AE29" s="218"/>
      <c r="AF29" s="153">
        <f t="shared" si="1"/>
        <v>503.26</v>
      </c>
      <c r="AG29" s="153">
        <f t="shared" si="2"/>
        <v>1697.35</v>
      </c>
    </row>
    <row r="30" s="133" customFormat="1" ht="29" customHeight="1" spans="1:33">
      <c r="A30" s="149">
        <v>27</v>
      </c>
      <c r="B30" s="223" t="s">
        <v>41</v>
      </c>
      <c r="C30" s="149" t="s">
        <v>15</v>
      </c>
      <c r="D30" s="151">
        <v>4575</v>
      </c>
      <c r="E30" s="149">
        <v>732</v>
      </c>
      <c r="F30" s="153"/>
      <c r="G30" s="151">
        <v>4575</v>
      </c>
      <c r="H30" s="152">
        <v>375.15</v>
      </c>
      <c r="I30" s="153"/>
      <c r="J30" s="151">
        <v>4575</v>
      </c>
      <c r="K30" s="152">
        <v>4.58</v>
      </c>
      <c r="L30" s="153"/>
      <c r="M30" s="151">
        <v>4575</v>
      </c>
      <c r="N30" s="208">
        <v>59.48</v>
      </c>
      <c r="O30" s="208"/>
      <c r="P30" s="151">
        <v>4575</v>
      </c>
      <c r="Q30" s="152">
        <v>22.88</v>
      </c>
      <c r="R30" s="210"/>
      <c r="S30" s="153">
        <f t="shared" si="0"/>
        <v>1194.09</v>
      </c>
      <c r="T30" s="151">
        <v>4575</v>
      </c>
      <c r="U30" s="208">
        <v>366</v>
      </c>
      <c r="V30" s="152"/>
      <c r="W30" s="151">
        <v>4575</v>
      </c>
      <c r="X30" s="152">
        <v>91.5</v>
      </c>
      <c r="Y30" s="207"/>
      <c r="Z30" s="151">
        <v>4575</v>
      </c>
      <c r="AA30" s="152">
        <v>22.88</v>
      </c>
      <c r="AB30" s="153"/>
      <c r="AC30" s="151">
        <v>4575</v>
      </c>
      <c r="AD30" s="152">
        <v>22.88</v>
      </c>
      <c r="AE30" s="153"/>
      <c r="AF30" s="153">
        <f t="shared" si="1"/>
        <v>503.26</v>
      </c>
      <c r="AG30" s="153">
        <f t="shared" si="2"/>
        <v>1697.35</v>
      </c>
    </row>
    <row r="31" s="133" customFormat="1" ht="29" customHeight="1" spans="1:33">
      <c r="A31" s="149">
        <v>28</v>
      </c>
      <c r="B31" s="222" t="s">
        <v>42</v>
      </c>
      <c r="C31" s="149" t="s">
        <v>15</v>
      </c>
      <c r="D31" s="151">
        <v>4575</v>
      </c>
      <c r="E31" s="149">
        <v>732</v>
      </c>
      <c r="F31" s="153"/>
      <c r="G31" s="149">
        <v>4575</v>
      </c>
      <c r="H31" s="152">
        <v>375.15</v>
      </c>
      <c r="I31" s="153"/>
      <c r="J31" s="149">
        <v>4575</v>
      </c>
      <c r="K31" s="152">
        <v>4.58</v>
      </c>
      <c r="L31" s="153"/>
      <c r="M31" s="151">
        <v>4575</v>
      </c>
      <c r="N31" s="208">
        <v>59.48</v>
      </c>
      <c r="O31" s="208"/>
      <c r="P31" s="151">
        <v>4575</v>
      </c>
      <c r="Q31" s="152">
        <v>22.88</v>
      </c>
      <c r="R31" s="210"/>
      <c r="S31" s="153">
        <f t="shared" si="0"/>
        <v>1194.09</v>
      </c>
      <c r="T31" s="151">
        <v>4575</v>
      </c>
      <c r="U31" s="208">
        <v>366</v>
      </c>
      <c r="V31" s="152"/>
      <c r="W31" s="149">
        <v>4575</v>
      </c>
      <c r="X31" s="149">
        <v>91.5</v>
      </c>
      <c r="Y31" s="207"/>
      <c r="Z31" s="149">
        <v>4575</v>
      </c>
      <c r="AA31" s="152">
        <v>22.88</v>
      </c>
      <c r="AB31" s="153"/>
      <c r="AC31" s="151">
        <v>4575</v>
      </c>
      <c r="AD31" s="152">
        <v>22.88</v>
      </c>
      <c r="AE31" s="153"/>
      <c r="AF31" s="153">
        <f t="shared" si="1"/>
        <v>503.26</v>
      </c>
      <c r="AG31" s="153">
        <f t="shared" si="2"/>
        <v>1697.35</v>
      </c>
    </row>
    <row r="32" s="133" customFormat="1" ht="29" customHeight="1" spans="1:33">
      <c r="A32" s="149">
        <v>29</v>
      </c>
      <c r="B32" s="223" t="s">
        <v>43</v>
      </c>
      <c r="C32" s="149" t="s">
        <v>15</v>
      </c>
      <c r="D32" s="151">
        <v>4575</v>
      </c>
      <c r="E32" s="149">
        <v>732</v>
      </c>
      <c r="F32" s="153"/>
      <c r="G32" s="151">
        <v>4575</v>
      </c>
      <c r="H32" s="152">
        <v>375.15</v>
      </c>
      <c r="I32" s="153"/>
      <c r="J32" s="151">
        <v>4575</v>
      </c>
      <c r="K32" s="152">
        <v>4.58</v>
      </c>
      <c r="L32" s="153"/>
      <c r="M32" s="151">
        <v>4575</v>
      </c>
      <c r="N32" s="208">
        <v>59.48</v>
      </c>
      <c r="O32" s="153"/>
      <c r="P32" s="151">
        <v>4575</v>
      </c>
      <c r="Q32" s="152">
        <v>22.88</v>
      </c>
      <c r="R32" s="153"/>
      <c r="S32" s="153">
        <f t="shared" si="0"/>
        <v>1194.09</v>
      </c>
      <c r="T32" s="151">
        <v>4575</v>
      </c>
      <c r="U32" s="208">
        <v>366</v>
      </c>
      <c r="V32" s="152"/>
      <c r="W32" s="151">
        <v>4575</v>
      </c>
      <c r="X32" s="152">
        <v>91.5</v>
      </c>
      <c r="Y32" s="114"/>
      <c r="Z32" s="151">
        <v>4575</v>
      </c>
      <c r="AA32" s="152">
        <v>22.88</v>
      </c>
      <c r="AB32" s="153"/>
      <c r="AC32" s="151">
        <v>4575</v>
      </c>
      <c r="AD32" s="152">
        <v>22.88</v>
      </c>
      <c r="AE32" s="153"/>
      <c r="AF32" s="153">
        <f t="shared" si="1"/>
        <v>503.26</v>
      </c>
      <c r="AG32" s="153">
        <f t="shared" si="2"/>
        <v>1697.35</v>
      </c>
    </row>
    <row r="33" s="133" customFormat="1" ht="29" customHeight="1" spans="1:33">
      <c r="A33" s="149">
        <v>30</v>
      </c>
      <c r="B33" s="222" t="s">
        <v>44</v>
      </c>
      <c r="C33" s="149" t="s">
        <v>15</v>
      </c>
      <c r="D33" s="151">
        <v>4575</v>
      </c>
      <c r="E33" s="149">
        <v>732</v>
      </c>
      <c r="F33" s="153"/>
      <c r="G33" s="151">
        <v>4575</v>
      </c>
      <c r="H33" s="152">
        <v>375.15</v>
      </c>
      <c r="I33" s="153"/>
      <c r="J33" s="151">
        <v>4575</v>
      </c>
      <c r="K33" s="152">
        <v>4.58</v>
      </c>
      <c r="L33" s="153"/>
      <c r="M33" s="151">
        <v>4575</v>
      </c>
      <c r="N33" s="208">
        <v>59.48</v>
      </c>
      <c r="O33" s="208"/>
      <c r="P33" s="151">
        <v>4575</v>
      </c>
      <c r="Q33" s="152">
        <v>22.88</v>
      </c>
      <c r="R33" s="210"/>
      <c r="S33" s="153">
        <f t="shared" si="0"/>
        <v>1194.09</v>
      </c>
      <c r="T33" s="151">
        <v>4575</v>
      </c>
      <c r="U33" s="208">
        <v>366</v>
      </c>
      <c r="V33" s="152"/>
      <c r="W33" s="151">
        <v>4575</v>
      </c>
      <c r="X33" s="152">
        <v>91.5</v>
      </c>
      <c r="Y33" s="207"/>
      <c r="Z33" s="151">
        <v>4575</v>
      </c>
      <c r="AA33" s="152">
        <v>22.88</v>
      </c>
      <c r="AB33" s="153"/>
      <c r="AC33" s="151">
        <v>4575</v>
      </c>
      <c r="AD33" s="152">
        <v>22.88</v>
      </c>
      <c r="AE33" s="153"/>
      <c r="AF33" s="153">
        <f t="shared" si="1"/>
        <v>503.26</v>
      </c>
      <c r="AG33" s="153">
        <f t="shared" si="2"/>
        <v>1697.35</v>
      </c>
    </row>
    <row r="34" s="133" customFormat="1" ht="29" customHeight="1" spans="1:33">
      <c r="A34" s="149">
        <v>31</v>
      </c>
      <c r="B34" s="222" t="s">
        <v>45</v>
      </c>
      <c r="C34" s="149" t="s">
        <v>15</v>
      </c>
      <c r="D34" s="151">
        <v>4575</v>
      </c>
      <c r="E34" s="149">
        <v>732</v>
      </c>
      <c r="F34" s="153"/>
      <c r="G34" s="149">
        <v>4575</v>
      </c>
      <c r="H34" s="152">
        <v>375.15</v>
      </c>
      <c r="I34" s="153"/>
      <c r="J34" s="149">
        <v>4575</v>
      </c>
      <c r="K34" s="152">
        <v>4.58</v>
      </c>
      <c r="L34" s="153"/>
      <c r="M34" s="151">
        <v>4575</v>
      </c>
      <c r="N34" s="208">
        <v>59.48</v>
      </c>
      <c r="O34" s="208"/>
      <c r="P34" s="151">
        <v>4575</v>
      </c>
      <c r="Q34" s="152">
        <v>22.88</v>
      </c>
      <c r="R34" s="210"/>
      <c r="S34" s="153">
        <f t="shared" si="0"/>
        <v>1194.09</v>
      </c>
      <c r="T34" s="151">
        <v>4575</v>
      </c>
      <c r="U34" s="208">
        <v>366</v>
      </c>
      <c r="V34" s="152"/>
      <c r="W34" s="149">
        <v>4575</v>
      </c>
      <c r="X34" s="149">
        <v>91.5</v>
      </c>
      <c r="Y34" s="207"/>
      <c r="Z34" s="149">
        <v>4575</v>
      </c>
      <c r="AA34" s="152">
        <v>22.88</v>
      </c>
      <c r="AB34" s="153"/>
      <c r="AC34" s="151">
        <v>4575</v>
      </c>
      <c r="AD34" s="152">
        <v>22.88</v>
      </c>
      <c r="AE34" s="153"/>
      <c r="AF34" s="153">
        <f t="shared" si="1"/>
        <v>503.26</v>
      </c>
      <c r="AG34" s="153">
        <f t="shared" si="2"/>
        <v>1697.35</v>
      </c>
    </row>
    <row r="35" s="133" customFormat="1" ht="29" customHeight="1" spans="1:33">
      <c r="A35" s="149">
        <v>32</v>
      </c>
      <c r="B35" s="222" t="s">
        <v>46</v>
      </c>
      <c r="C35" s="149" t="s">
        <v>15</v>
      </c>
      <c r="D35" s="151">
        <v>4575</v>
      </c>
      <c r="E35" s="149">
        <v>732</v>
      </c>
      <c r="F35" s="207"/>
      <c r="G35" s="151">
        <v>4575</v>
      </c>
      <c r="H35" s="152">
        <v>375.15</v>
      </c>
      <c r="I35" s="153"/>
      <c r="J35" s="151">
        <v>4575</v>
      </c>
      <c r="K35" s="152">
        <v>4.58</v>
      </c>
      <c r="L35" s="153"/>
      <c r="M35" s="151">
        <v>4575</v>
      </c>
      <c r="N35" s="208">
        <v>59.48</v>
      </c>
      <c r="O35" s="153"/>
      <c r="P35" s="151">
        <v>4575</v>
      </c>
      <c r="Q35" s="152">
        <v>22.88</v>
      </c>
      <c r="R35" s="153"/>
      <c r="S35" s="153">
        <f t="shared" si="0"/>
        <v>1194.09</v>
      </c>
      <c r="T35" s="151">
        <v>4575</v>
      </c>
      <c r="U35" s="208">
        <v>366</v>
      </c>
      <c r="V35" s="208"/>
      <c r="W35" s="151">
        <v>4575</v>
      </c>
      <c r="X35" s="152">
        <v>91.5</v>
      </c>
      <c r="Y35" s="207"/>
      <c r="Z35" s="151">
        <v>4575</v>
      </c>
      <c r="AA35" s="152">
        <v>22.88</v>
      </c>
      <c r="AB35" s="153"/>
      <c r="AC35" s="151">
        <v>4575</v>
      </c>
      <c r="AD35" s="152">
        <v>22.88</v>
      </c>
      <c r="AE35" s="153"/>
      <c r="AF35" s="153">
        <f t="shared" si="1"/>
        <v>503.26</v>
      </c>
      <c r="AG35" s="153">
        <f t="shared" si="2"/>
        <v>1697.35</v>
      </c>
    </row>
    <row r="36" s="133" customFormat="1" ht="29" customHeight="1" spans="1:33">
      <c r="A36" s="149">
        <v>33</v>
      </c>
      <c r="B36" s="222" t="s">
        <v>47</v>
      </c>
      <c r="C36" s="149" t="s">
        <v>15</v>
      </c>
      <c r="D36" s="151">
        <v>4575</v>
      </c>
      <c r="E36" s="149">
        <v>732</v>
      </c>
      <c r="F36" s="153"/>
      <c r="G36" s="151">
        <v>4575</v>
      </c>
      <c r="H36" s="152">
        <v>375.15</v>
      </c>
      <c r="I36" s="153"/>
      <c r="J36" s="151">
        <v>4575</v>
      </c>
      <c r="K36" s="152">
        <v>4.58</v>
      </c>
      <c r="L36" s="153"/>
      <c r="M36" s="151">
        <v>4575</v>
      </c>
      <c r="N36" s="208">
        <v>59.48</v>
      </c>
      <c r="O36" s="208"/>
      <c r="P36" s="151">
        <v>4575</v>
      </c>
      <c r="Q36" s="152">
        <v>22.88</v>
      </c>
      <c r="R36" s="210"/>
      <c r="S36" s="153">
        <f t="shared" si="0"/>
        <v>1194.09</v>
      </c>
      <c r="T36" s="151">
        <v>4575</v>
      </c>
      <c r="U36" s="208">
        <v>366</v>
      </c>
      <c r="V36" s="152"/>
      <c r="W36" s="151">
        <v>4575</v>
      </c>
      <c r="X36" s="152">
        <v>91.5</v>
      </c>
      <c r="Y36" s="207"/>
      <c r="Z36" s="151">
        <v>4575</v>
      </c>
      <c r="AA36" s="152">
        <v>22.88</v>
      </c>
      <c r="AB36" s="153"/>
      <c r="AC36" s="151">
        <v>4575</v>
      </c>
      <c r="AD36" s="152">
        <v>22.88</v>
      </c>
      <c r="AE36" s="153"/>
      <c r="AF36" s="153">
        <f t="shared" si="1"/>
        <v>503.26</v>
      </c>
      <c r="AG36" s="153">
        <f t="shared" si="2"/>
        <v>1697.35</v>
      </c>
    </row>
    <row r="37" s="133" customFormat="1" ht="29" customHeight="1" spans="1:33">
      <c r="A37" s="149">
        <v>34</v>
      </c>
      <c r="B37" s="222" t="s">
        <v>48</v>
      </c>
      <c r="C37" s="149" t="s">
        <v>15</v>
      </c>
      <c r="D37" s="151">
        <v>4575</v>
      </c>
      <c r="E37" s="149">
        <v>732</v>
      </c>
      <c r="F37" s="153"/>
      <c r="G37" s="149">
        <v>4575</v>
      </c>
      <c r="H37" s="152">
        <v>375.15</v>
      </c>
      <c r="I37" s="153"/>
      <c r="J37" s="149">
        <v>4575</v>
      </c>
      <c r="K37" s="152">
        <v>4.58</v>
      </c>
      <c r="L37" s="153"/>
      <c r="M37" s="151">
        <v>4575</v>
      </c>
      <c r="N37" s="208">
        <v>59.48</v>
      </c>
      <c r="O37" s="208"/>
      <c r="P37" s="151">
        <v>4575</v>
      </c>
      <c r="Q37" s="152">
        <v>22.88</v>
      </c>
      <c r="R37" s="210"/>
      <c r="S37" s="153">
        <f t="shared" si="0"/>
        <v>1194.09</v>
      </c>
      <c r="T37" s="151">
        <v>4575</v>
      </c>
      <c r="U37" s="208">
        <v>366</v>
      </c>
      <c r="V37" s="152"/>
      <c r="W37" s="149">
        <v>4575</v>
      </c>
      <c r="X37" s="149">
        <v>91.5</v>
      </c>
      <c r="Y37" s="207"/>
      <c r="Z37" s="149">
        <v>4575</v>
      </c>
      <c r="AA37" s="152">
        <v>22.88</v>
      </c>
      <c r="AB37" s="153"/>
      <c r="AC37" s="151">
        <v>4575</v>
      </c>
      <c r="AD37" s="152">
        <v>22.88</v>
      </c>
      <c r="AE37" s="153"/>
      <c r="AF37" s="153">
        <f t="shared" si="1"/>
        <v>503.26</v>
      </c>
      <c r="AG37" s="153">
        <f t="shared" si="2"/>
        <v>1697.35</v>
      </c>
    </row>
    <row r="38" s="133" customFormat="1" ht="29" customHeight="1" spans="1:33">
      <c r="A38" s="149">
        <v>35</v>
      </c>
      <c r="B38" s="222" t="s">
        <v>49</v>
      </c>
      <c r="C38" s="149" t="s">
        <v>15</v>
      </c>
      <c r="D38" s="151">
        <v>4575</v>
      </c>
      <c r="E38" s="149">
        <v>732</v>
      </c>
      <c r="F38" s="153"/>
      <c r="G38" s="151">
        <v>4575</v>
      </c>
      <c r="H38" s="152">
        <v>375.15</v>
      </c>
      <c r="I38" s="153"/>
      <c r="J38" s="151">
        <v>4575</v>
      </c>
      <c r="K38" s="152">
        <v>4.58</v>
      </c>
      <c r="L38" s="153"/>
      <c r="M38" s="151">
        <v>4575</v>
      </c>
      <c r="N38" s="208">
        <v>59.48</v>
      </c>
      <c r="O38" s="208"/>
      <c r="P38" s="151">
        <v>4575</v>
      </c>
      <c r="Q38" s="152">
        <v>22.88</v>
      </c>
      <c r="R38" s="210"/>
      <c r="S38" s="153">
        <f t="shared" si="0"/>
        <v>1194.09</v>
      </c>
      <c r="T38" s="151">
        <v>4575</v>
      </c>
      <c r="U38" s="208">
        <v>366</v>
      </c>
      <c r="V38" s="152"/>
      <c r="W38" s="151">
        <v>4575</v>
      </c>
      <c r="X38" s="152">
        <v>91.5</v>
      </c>
      <c r="Y38" s="207"/>
      <c r="Z38" s="151">
        <v>4575</v>
      </c>
      <c r="AA38" s="152">
        <v>22.88</v>
      </c>
      <c r="AB38" s="153"/>
      <c r="AC38" s="151">
        <v>4575</v>
      </c>
      <c r="AD38" s="152">
        <v>22.88</v>
      </c>
      <c r="AE38" s="153"/>
      <c r="AF38" s="153">
        <f t="shared" si="1"/>
        <v>503.26</v>
      </c>
      <c r="AG38" s="153">
        <f t="shared" si="2"/>
        <v>1697.35</v>
      </c>
    </row>
    <row r="39" s="133" customFormat="1" ht="29" customHeight="1" spans="1:33">
      <c r="A39" s="149">
        <v>36</v>
      </c>
      <c r="B39" s="222" t="s">
        <v>50</v>
      </c>
      <c r="C39" s="149" t="s">
        <v>15</v>
      </c>
      <c r="D39" s="151">
        <v>4575</v>
      </c>
      <c r="E39" s="149">
        <v>732</v>
      </c>
      <c r="F39" s="153"/>
      <c r="G39" s="151">
        <v>4575</v>
      </c>
      <c r="H39" s="152">
        <v>375.15</v>
      </c>
      <c r="I39" s="153"/>
      <c r="J39" s="151">
        <v>4575</v>
      </c>
      <c r="K39" s="152">
        <v>4.58</v>
      </c>
      <c r="L39" s="153"/>
      <c r="M39" s="151">
        <v>4575</v>
      </c>
      <c r="N39" s="208">
        <v>59.48</v>
      </c>
      <c r="O39" s="208"/>
      <c r="P39" s="151">
        <v>4575</v>
      </c>
      <c r="Q39" s="152">
        <v>22.88</v>
      </c>
      <c r="R39" s="210"/>
      <c r="S39" s="153">
        <f t="shared" si="0"/>
        <v>1194.09</v>
      </c>
      <c r="T39" s="151">
        <v>4575</v>
      </c>
      <c r="U39" s="208">
        <v>366</v>
      </c>
      <c r="V39" s="152"/>
      <c r="W39" s="151">
        <v>4575</v>
      </c>
      <c r="X39" s="152">
        <v>91.5</v>
      </c>
      <c r="Y39" s="207"/>
      <c r="Z39" s="151">
        <v>4575</v>
      </c>
      <c r="AA39" s="152">
        <v>22.88</v>
      </c>
      <c r="AB39" s="153"/>
      <c r="AC39" s="151">
        <v>4575</v>
      </c>
      <c r="AD39" s="152">
        <v>22.88</v>
      </c>
      <c r="AE39" s="153"/>
      <c r="AF39" s="153">
        <f t="shared" si="1"/>
        <v>503.26</v>
      </c>
      <c r="AG39" s="153">
        <f t="shared" si="2"/>
        <v>1697.35</v>
      </c>
    </row>
    <row r="40" s="133" customFormat="1" ht="29" customHeight="1" spans="1:33">
      <c r="A40" s="149">
        <v>37</v>
      </c>
      <c r="B40" s="222" t="s">
        <v>51</v>
      </c>
      <c r="C40" s="149" t="s">
        <v>15</v>
      </c>
      <c r="D40" s="151">
        <v>4575</v>
      </c>
      <c r="E40" s="149">
        <v>732</v>
      </c>
      <c r="F40" s="153"/>
      <c r="G40" s="151">
        <v>4575</v>
      </c>
      <c r="H40" s="152">
        <v>375.15</v>
      </c>
      <c r="I40" s="153"/>
      <c r="J40" s="151">
        <v>4575</v>
      </c>
      <c r="K40" s="152">
        <v>4.58</v>
      </c>
      <c r="L40" s="153"/>
      <c r="M40" s="151">
        <v>4575</v>
      </c>
      <c r="N40" s="208">
        <v>59.48</v>
      </c>
      <c r="O40" s="208"/>
      <c r="P40" s="151">
        <v>4575</v>
      </c>
      <c r="Q40" s="152">
        <v>22.88</v>
      </c>
      <c r="R40" s="210"/>
      <c r="S40" s="153">
        <f t="shared" si="0"/>
        <v>1194.09</v>
      </c>
      <c r="T40" s="151">
        <v>4575</v>
      </c>
      <c r="U40" s="208">
        <v>366</v>
      </c>
      <c r="V40" s="152"/>
      <c r="W40" s="151">
        <v>4575</v>
      </c>
      <c r="X40" s="152">
        <v>91.5</v>
      </c>
      <c r="Y40" s="207"/>
      <c r="Z40" s="151">
        <v>4575</v>
      </c>
      <c r="AA40" s="152">
        <v>22.88</v>
      </c>
      <c r="AB40" s="153"/>
      <c r="AC40" s="151">
        <v>4575</v>
      </c>
      <c r="AD40" s="152">
        <v>22.88</v>
      </c>
      <c r="AE40" s="153"/>
      <c r="AF40" s="153">
        <f t="shared" si="1"/>
        <v>503.26</v>
      </c>
      <c r="AG40" s="153">
        <f t="shared" si="2"/>
        <v>1697.35</v>
      </c>
    </row>
    <row r="41" s="133" customFormat="1" ht="29" customHeight="1" spans="1:33">
      <c r="A41" s="149">
        <v>38</v>
      </c>
      <c r="B41" s="222" t="s">
        <v>52</v>
      </c>
      <c r="C41" s="149" t="s">
        <v>15</v>
      </c>
      <c r="D41" s="151">
        <v>4575</v>
      </c>
      <c r="E41" s="149">
        <v>732</v>
      </c>
      <c r="F41" s="153"/>
      <c r="G41" s="149">
        <v>4575</v>
      </c>
      <c r="H41" s="152">
        <v>375.15</v>
      </c>
      <c r="I41" s="153"/>
      <c r="J41" s="149">
        <v>4575</v>
      </c>
      <c r="K41" s="152">
        <v>4.58</v>
      </c>
      <c r="L41" s="153"/>
      <c r="M41" s="151">
        <v>4575</v>
      </c>
      <c r="N41" s="208">
        <v>59.48</v>
      </c>
      <c r="O41" s="208"/>
      <c r="P41" s="151">
        <v>4575</v>
      </c>
      <c r="Q41" s="152">
        <v>22.88</v>
      </c>
      <c r="R41" s="210"/>
      <c r="S41" s="153">
        <f t="shared" si="0"/>
        <v>1194.09</v>
      </c>
      <c r="T41" s="151">
        <v>4575</v>
      </c>
      <c r="U41" s="208">
        <v>366</v>
      </c>
      <c r="V41" s="152"/>
      <c r="W41" s="149">
        <v>4575</v>
      </c>
      <c r="X41" s="149">
        <v>91.5</v>
      </c>
      <c r="Y41" s="207"/>
      <c r="Z41" s="149">
        <v>4575</v>
      </c>
      <c r="AA41" s="152">
        <v>22.88</v>
      </c>
      <c r="AB41" s="153"/>
      <c r="AC41" s="151">
        <v>4575</v>
      </c>
      <c r="AD41" s="152">
        <v>22.88</v>
      </c>
      <c r="AE41" s="153"/>
      <c r="AF41" s="153">
        <f t="shared" si="1"/>
        <v>503.26</v>
      </c>
      <c r="AG41" s="153">
        <f t="shared" si="2"/>
        <v>1697.35</v>
      </c>
    </row>
    <row r="42" s="133" customFormat="1" ht="29" customHeight="1" spans="1:33">
      <c r="A42" s="149">
        <v>39</v>
      </c>
      <c r="B42" s="222" t="s">
        <v>53</v>
      </c>
      <c r="C42" s="149" t="s">
        <v>15</v>
      </c>
      <c r="D42" s="151">
        <v>4575</v>
      </c>
      <c r="E42" s="149">
        <v>732</v>
      </c>
      <c r="F42" s="153"/>
      <c r="G42" s="151">
        <v>4575</v>
      </c>
      <c r="H42" s="152">
        <v>375.15</v>
      </c>
      <c r="I42" s="153"/>
      <c r="J42" s="151">
        <v>4575</v>
      </c>
      <c r="K42" s="152">
        <v>4.58</v>
      </c>
      <c r="L42" s="153"/>
      <c r="M42" s="151">
        <v>4575</v>
      </c>
      <c r="N42" s="208">
        <v>59.48</v>
      </c>
      <c r="O42" s="208"/>
      <c r="P42" s="151">
        <v>4575</v>
      </c>
      <c r="Q42" s="152">
        <v>22.88</v>
      </c>
      <c r="R42" s="210"/>
      <c r="S42" s="153">
        <f t="shared" si="0"/>
        <v>1194.09</v>
      </c>
      <c r="T42" s="151">
        <v>4575</v>
      </c>
      <c r="U42" s="208">
        <v>366</v>
      </c>
      <c r="V42" s="152"/>
      <c r="W42" s="151">
        <v>4575</v>
      </c>
      <c r="X42" s="152">
        <v>91.5</v>
      </c>
      <c r="Y42" s="207"/>
      <c r="Z42" s="151">
        <v>4575</v>
      </c>
      <c r="AA42" s="152">
        <v>22.88</v>
      </c>
      <c r="AB42" s="153"/>
      <c r="AC42" s="151">
        <v>4575</v>
      </c>
      <c r="AD42" s="152">
        <v>22.88</v>
      </c>
      <c r="AE42" s="153"/>
      <c r="AF42" s="153">
        <f t="shared" si="1"/>
        <v>503.26</v>
      </c>
      <c r="AG42" s="153">
        <f t="shared" si="2"/>
        <v>1697.35</v>
      </c>
    </row>
    <row r="43" s="133" customFormat="1" ht="29" customHeight="1" spans="1:33">
      <c r="A43" s="149">
        <v>40</v>
      </c>
      <c r="B43" s="222" t="s">
        <v>54</v>
      </c>
      <c r="C43" s="149" t="s">
        <v>15</v>
      </c>
      <c r="D43" s="151">
        <v>4575</v>
      </c>
      <c r="E43" s="149">
        <v>732</v>
      </c>
      <c r="F43" s="153"/>
      <c r="G43" s="151">
        <v>4575</v>
      </c>
      <c r="H43" s="152">
        <v>375.15</v>
      </c>
      <c r="I43" s="153"/>
      <c r="J43" s="151">
        <v>4575</v>
      </c>
      <c r="K43" s="152">
        <v>4.58</v>
      </c>
      <c r="L43" s="153"/>
      <c r="M43" s="151">
        <v>4575</v>
      </c>
      <c r="N43" s="208">
        <v>59.48</v>
      </c>
      <c r="O43" s="208"/>
      <c r="P43" s="151">
        <v>4575</v>
      </c>
      <c r="Q43" s="152">
        <v>22.88</v>
      </c>
      <c r="R43" s="210"/>
      <c r="S43" s="153">
        <f t="shared" si="0"/>
        <v>1194.09</v>
      </c>
      <c r="T43" s="151">
        <v>4575</v>
      </c>
      <c r="U43" s="208">
        <v>366</v>
      </c>
      <c r="V43" s="152"/>
      <c r="W43" s="151">
        <v>4575</v>
      </c>
      <c r="X43" s="152">
        <v>91.5</v>
      </c>
      <c r="Y43" s="207"/>
      <c r="Z43" s="151">
        <v>4575</v>
      </c>
      <c r="AA43" s="152">
        <v>22.88</v>
      </c>
      <c r="AB43" s="153"/>
      <c r="AC43" s="151">
        <v>4575</v>
      </c>
      <c r="AD43" s="152">
        <v>22.88</v>
      </c>
      <c r="AE43" s="153"/>
      <c r="AF43" s="153">
        <f t="shared" si="1"/>
        <v>503.26</v>
      </c>
      <c r="AG43" s="153">
        <f t="shared" si="2"/>
        <v>1697.35</v>
      </c>
    </row>
    <row r="44" s="133" customFormat="1" ht="29" customHeight="1" spans="1:33">
      <c r="A44" s="149">
        <v>41</v>
      </c>
      <c r="B44" s="222" t="s">
        <v>55</v>
      </c>
      <c r="C44" s="149" t="s">
        <v>15</v>
      </c>
      <c r="D44" s="151">
        <v>4575</v>
      </c>
      <c r="E44" s="149">
        <v>732</v>
      </c>
      <c r="F44" s="153"/>
      <c r="G44" s="149">
        <v>4575</v>
      </c>
      <c r="H44" s="152">
        <v>375.15</v>
      </c>
      <c r="I44" s="153"/>
      <c r="J44" s="149">
        <v>4575</v>
      </c>
      <c r="K44" s="152">
        <v>4.58</v>
      </c>
      <c r="L44" s="153"/>
      <c r="M44" s="151">
        <v>4575</v>
      </c>
      <c r="N44" s="149">
        <v>59.48</v>
      </c>
      <c r="O44" s="208"/>
      <c r="P44" s="151">
        <v>4575</v>
      </c>
      <c r="Q44" s="152">
        <v>22.88</v>
      </c>
      <c r="R44" s="210"/>
      <c r="S44" s="153">
        <f t="shared" si="0"/>
        <v>1194.09</v>
      </c>
      <c r="T44" s="151">
        <v>4575</v>
      </c>
      <c r="U44" s="208">
        <v>366</v>
      </c>
      <c r="V44" s="152"/>
      <c r="W44" s="149">
        <v>4575</v>
      </c>
      <c r="X44" s="149">
        <v>91.5</v>
      </c>
      <c r="Y44" s="207"/>
      <c r="Z44" s="149">
        <v>4575</v>
      </c>
      <c r="AA44" s="152">
        <v>22.88</v>
      </c>
      <c r="AB44" s="153"/>
      <c r="AC44" s="151">
        <v>4575</v>
      </c>
      <c r="AD44" s="152">
        <v>22.88</v>
      </c>
      <c r="AE44" s="153"/>
      <c r="AF44" s="153">
        <f t="shared" si="1"/>
        <v>503.26</v>
      </c>
      <c r="AG44" s="153">
        <f t="shared" si="2"/>
        <v>1697.35</v>
      </c>
    </row>
    <row r="45" s="133" customFormat="1" ht="29" customHeight="1" spans="1:37">
      <c r="A45" s="149">
        <v>42</v>
      </c>
      <c r="B45" s="223" t="s">
        <v>56</v>
      </c>
      <c r="C45" s="149" t="s">
        <v>15</v>
      </c>
      <c r="D45" s="151">
        <v>4575</v>
      </c>
      <c r="E45" s="149">
        <v>732</v>
      </c>
      <c r="F45" s="153"/>
      <c r="G45" s="151">
        <v>4575</v>
      </c>
      <c r="H45" s="152">
        <v>375.15</v>
      </c>
      <c r="I45" s="153"/>
      <c r="J45" s="151">
        <v>4575</v>
      </c>
      <c r="K45" s="152">
        <v>4.58</v>
      </c>
      <c r="L45" s="153"/>
      <c r="M45" s="151">
        <v>4575</v>
      </c>
      <c r="N45" s="208">
        <v>59.48</v>
      </c>
      <c r="O45" s="208"/>
      <c r="P45" s="151">
        <v>4575</v>
      </c>
      <c r="Q45" s="152">
        <v>22.88</v>
      </c>
      <c r="R45" s="210"/>
      <c r="S45" s="153">
        <f t="shared" si="0"/>
        <v>1194.09</v>
      </c>
      <c r="T45" s="151">
        <v>4575</v>
      </c>
      <c r="U45" s="208">
        <v>366</v>
      </c>
      <c r="V45" s="152"/>
      <c r="W45" s="151">
        <v>4575</v>
      </c>
      <c r="X45" s="152">
        <v>91.5</v>
      </c>
      <c r="Y45" s="207"/>
      <c r="Z45" s="151">
        <v>4575</v>
      </c>
      <c r="AA45" s="152">
        <v>22.88</v>
      </c>
      <c r="AB45" s="153"/>
      <c r="AC45" s="151">
        <v>4575</v>
      </c>
      <c r="AD45" s="152">
        <v>22.88</v>
      </c>
      <c r="AE45" s="153"/>
      <c r="AF45" s="153">
        <f t="shared" si="1"/>
        <v>503.26</v>
      </c>
      <c r="AG45" s="153">
        <f t="shared" si="2"/>
        <v>1697.35</v>
      </c>
      <c r="AI45" s="201"/>
      <c r="AJ45" s="201"/>
      <c r="AK45" s="201"/>
    </row>
    <row r="46" s="133" customFormat="1" ht="29" customHeight="1" spans="1:33">
      <c r="A46" s="149">
        <v>43</v>
      </c>
      <c r="B46" s="222" t="s">
        <v>57</v>
      </c>
      <c r="C46" s="149" t="s">
        <v>15</v>
      </c>
      <c r="D46" s="151">
        <v>4575</v>
      </c>
      <c r="E46" s="149">
        <v>732</v>
      </c>
      <c r="F46" s="149"/>
      <c r="G46" s="151">
        <v>4575</v>
      </c>
      <c r="H46" s="152">
        <v>375.15</v>
      </c>
      <c r="I46" s="153"/>
      <c r="J46" s="151">
        <v>4575</v>
      </c>
      <c r="K46" s="152">
        <v>4.58</v>
      </c>
      <c r="L46" s="153"/>
      <c r="M46" s="151">
        <v>4575</v>
      </c>
      <c r="N46" s="208">
        <v>59.48</v>
      </c>
      <c r="O46" s="207"/>
      <c r="P46" s="151">
        <v>4575</v>
      </c>
      <c r="Q46" s="152">
        <v>22.88</v>
      </c>
      <c r="R46" s="207"/>
      <c r="S46" s="153">
        <f t="shared" si="0"/>
        <v>1194.09</v>
      </c>
      <c r="T46" s="151">
        <v>4575</v>
      </c>
      <c r="U46" s="208">
        <v>366</v>
      </c>
      <c r="V46" s="208"/>
      <c r="W46" s="151">
        <v>4575</v>
      </c>
      <c r="X46" s="152">
        <v>91.5</v>
      </c>
      <c r="Y46" s="153"/>
      <c r="Z46" s="151">
        <v>4575</v>
      </c>
      <c r="AA46" s="152">
        <v>22.88</v>
      </c>
      <c r="AB46" s="153"/>
      <c r="AC46" s="151">
        <v>4575</v>
      </c>
      <c r="AD46" s="152">
        <v>22.88</v>
      </c>
      <c r="AE46" s="153"/>
      <c r="AF46" s="153">
        <f t="shared" si="1"/>
        <v>503.26</v>
      </c>
      <c r="AG46" s="153">
        <f t="shared" si="2"/>
        <v>1697.35</v>
      </c>
    </row>
    <row r="47" s="133" customFormat="1" ht="29" customHeight="1" spans="1:33">
      <c r="A47" s="149">
        <v>44</v>
      </c>
      <c r="B47" s="222" t="s">
        <v>58</v>
      </c>
      <c r="C47" s="149" t="s">
        <v>15</v>
      </c>
      <c r="D47" s="151">
        <v>4800</v>
      </c>
      <c r="E47" s="149">
        <v>732</v>
      </c>
      <c r="F47" s="149">
        <v>36</v>
      </c>
      <c r="G47" s="151">
        <v>4800</v>
      </c>
      <c r="H47" s="152">
        <v>375.15</v>
      </c>
      <c r="I47" s="153">
        <v>18.45</v>
      </c>
      <c r="J47" s="151">
        <v>4800</v>
      </c>
      <c r="K47" s="152">
        <v>4.58</v>
      </c>
      <c r="L47" s="153">
        <v>0.23</v>
      </c>
      <c r="M47" s="151">
        <v>4800</v>
      </c>
      <c r="N47" s="208">
        <v>59.48</v>
      </c>
      <c r="O47" s="207">
        <v>2.93</v>
      </c>
      <c r="P47" s="151">
        <v>4800</v>
      </c>
      <c r="Q47" s="152">
        <v>22.88</v>
      </c>
      <c r="R47" s="153">
        <v>1.13</v>
      </c>
      <c r="S47" s="153">
        <f t="shared" si="0"/>
        <v>1252.83</v>
      </c>
      <c r="T47" s="151">
        <v>4800</v>
      </c>
      <c r="U47" s="208">
        <v>366</v>
      </c>
      <c r="V47" s="208">
        <v>18</v>
      </c>
      <c r="W47" s="151">
        <v>4800</v>
      </c>
      <c r="X47" s="152">
        <v>91.5</v>
      </c>
      <c r="Y47" s="114">
        <v>4.5</v>
      </c>
      <c r="Z47" s="151">
        <v>4800</v>
      </c>
      <c r="AA47" s="152">
        <v>22.88</v>
      </c>
      <c r="AB47" s="153">
        <v>1.13</v>
      </c>
      <c r="AC47" s="151">
        <v>4800</v>
      </c>
      <c r="AD47" s="152">
        <v>22.88</v>
      </c>
      <c r="AE47" s="153">
        <v>1.13</v>
      </c>
      <c r="AF47" s="153">
        <f t="shared" si="1"/>
        <v>528.02</v>
      </c>
      <c r="AG47" s="153">
        <f t="shared" si="2"/>
        <v>1780.85</v>
      </c>
    </row>
    <row r="48" s="133" customFormat="1" ht="29" customHeight="1" spans="1:33">
      <c r="A48" s="149">
        <v>45</v>
      </c>
      <c r="B48" s="223" t="s">
        <v>59</v>
      </c>
      <c r="C48" s="149" t="s">
        <v>15</v>
      </c>
      <c r="D48" s="151">
        <v>4575</v>
      </c>
      <c r="E48" s="149">
        <v>732</v>
      </c>
      <c r="F48" s="153"/>
      <c r="G48" s="151">
        <v>4575</v>
      </c>
      <c r="H48" s="152">
        <v>375.15</v>
      </c>
      <c r="I48" s="153"/>
      <c r="J48" s="151">
        <v>4575</v>
      </c>
      <c r="K48" s="152">
        <v>4.58</v>
      </c>
      <c r="L48" s="153"/>
      <c r="M48" s="151">
        <v>4575</v>
      </c>
      <c r="N48" s="208">
        <v>59.48</v>
      </c>
      <c r="O48" s="208"/>
      <c r="P48" s="151">
        <v>4575</v>
      </c>
      <c r="Q48" s="152">
        <v>22.88</v>
      </c>
      <c r="R48" s="210"/>
      <c r="S48" s="153">
        <f t="shared" si="0"/>
        <v>1194.09</v>
      </c>
      <c r="T48" s="151">
        <v>4575</v>
      </c>
      <c r="U48" s="208">
        <v>366</v>
      </c>
      <c r="V48" s="152"/>
      <c r="W48" s="151">
        <v>4575</v>
      </c>
      <c r="X48" s="152">
        <v>91.5</v>
      </c>
      <c r="Y48" s="207"/>
      <c r="Z48" s="151">
        <v>4575</v>
      </c>
      <c r="AA48" s="152">
        <v>22.88</v>
      </c>
      <c r="AB48" s="153"/>
      <c r="AC48" s="151">
        <v>4575</v>
      </c>
      <c r="AD48" s="152">
        <v>22.88</v>
      </c>
      <c r="AE48" s="153"/>
      <c r="AF48" s="153">
        <f t="shared" si="1"/>
        <v>503.26</v>
      </c>
      <c r="AG48" s="153">
        <f t="shared" si="2"/>
        <v>1697.35</v>
      </c>
    </row>
    <row r="49" s="133" customFormat="1" ht="29" customHeight="1" spans="1:33">
      <c r="A49" s="149">
        <v>46</v>
      </c>
      <c r="B49" s="222" t="s">
        <v>60</v>
      </c>
      <c r="C49" s="149" t="s">
        <v>15</v>
      </c>
      <c r="D49" s="151">
        <v>4576</v>
      </c>
      <c r="E49" s="149">
        <v>732</v>
      </c>
      <c r="F49" s="153"/>
      <c r="G49" s="151">
        <v>4575</v>
      </c>
      <c r="H49" s="152">
        <v>375.15</v>
      </c>
      <c r="I49" s="153"/>
      <c r="J49" s="151">
        <v>4575</v>
      </c>
      <c r="K49" s="152">
        <v>4.58</v>
      </c>
      <c r="L49" s="153"/>
      <c r="M49" s="151">
        <v>4575</v>
      </c>
      <c r="N49" s="208">
        <v>59.48</v>
      </c>
      <c r="O49" s="208"/>
      <c r="P49" s="151">
        <v>4575</v>
      </c>
      <c r="Q49" s="152">
        <v>22.88</v>
      </c>
      <c r="R49" s="210"/>
      <c r="S49" s="153">
        <f t="shared" si="0"/>
        <v>1194.09</v>
      </c>
      <c r="T49" s="151">
        <v>4575</v>
      </c>
      <c r="U49" s="208">
        <v>366</v>
      </c>
      <c r="V49" s="152"/>
      <c r="W49" s="151">
        <v>4575</v>
      </c>
      <c r="X49" s="152">
        <v>91.5</v>
      </c>
      <c r="Y49" s="207"/>
      <c r="Z49" s="151">
        <v>4575</v>
      </c>
      <c r="AA49" s="152">
        <v>22.88</v>
      </c>
      <c r="AB49" s="153"/>
      <c r="AC49" s="151">
        <v>4575</v>
      </c>
      <c r="AD49" s="152">
        <v>22.88</v>
      </c>
      <c r="AE49" s="153"/>
      <c r="AF49" s="153">
        <f t="shared" si="1"/>
        <v>503.26</v>
      </c>
      <c r="AG49" s="153">
        <f t="shared" si="2"/>
        <v>1697.35</v>
      </c>
    </row>
    <row r="50" s="133" customFormat="1" ht="29" customHeight="1" spans="1:33">
      <c r="A50" s="149">
        <v>47</v>
      </c>
      <c r="B50" s="222" t="s">
        <v>61</v>
      </c>
      <c r="C50" s="149" t="s">
        <v>15</v>
      </c>
      <c r="D50" s="151">
        <v>4577</v>
      </c>
      <c r="E50" s="149">
        <v>732</v>
      </c>
      <c r="F50" s="153"/>
      <c r="G50" s="151">
        <v>4575</v>
      </c>
      <c r="H50" s="152">
        <v>375.15</v>
      </c>
      <c r="I50" s="153"/>
      <c r="J50" s="151">
        <v>4575</v>
      </c>
      <c r="K50" s="152">
        <v>4.58</v>
      </c>
      <c r="L50" s="153"/>
      <c r="M50" s="151">
        <v>4575</v>
      </c>
      <c r="N50" s="208">
        <v>59.48</v>
      </c>
      <c r="O50" s="208"/>
      <c r="P50" s="151">
        <v>4575</v>
      </c>
      <c r="Q50" s="152">
        <v>22.88</v>
      </c>
      <c r="R50" s="210"/>
      <c r="S50" s="153">
        <f t="shared" si="0"/>
        <v>1194.09</v>
      </c>
      <c r="T50" s="151">
        <v>4575</v>
      </c>
      <c r="U50" s="208">
        <v>366</v>
      </c>
      <c r="V50" s="152"/>
      <c r="W50" s="151">
        <v>4575</v>
      </c>
      <c r="X50" s="152">
        <v>91.5</v>
      </c>
      <c r="Y50" s="207"/>
      <c r="Z50" s="151">
        <v>4575</v>
      </c>
      <c r="AA50" s="152">
        <v>22.88</v>
      </c>
      <c r="AB50" s="153"/>
      <c r="AC50" s="151">
        <v>4575</v>
      </c>
      <c r="AD50" s="152">
        <v>22.88</v>
      </c>
      <c r="AE50" s="153"/>
      <c r="AF50" s="153">
        <f t="shared" si="1"/>
        <v>503.26</v>
      </c>
      <c r="AG50" s="153">
        <f t="shared" si="2"/>
        <v>1697.35</v>
      </c>
    </row>
    <row r="51" s="133" customFormat="1" ht="29" customHeight="1" spans="1:33">
      <c r="A51" s="149">
        <v>48</v>
      </c>
      <c r="B51" s="222" t="s">
        <v>62</v>
      </c>
      <c r="C51" s="149" t="s">
        <v>15</v>
      </c>
      <c r="D51" s="151">
        <v>4578</v>
      </c>
      <c r="E51" s="149">
        <v>732</v>
      </c>
      <c r="F51" s="153"/>
      <c r="G51" s="149">
        <v>4575</v>
      </c>
      <c r="H51" s="152">
        <v>375.15</v>
      </c>
      <c r="I51" s="153"/>
      <c r="J51" s="149">
        <v>4575</v>
      </c>
      <c r="K51" s="152">
        <v>4.58</v>
      </c>
      <c r="L51" s="153"/>
      <c r="M51" s="151">
        <v>4575</v>
      </c>
      <c r="N51" s="208">
        <v>59.48</v>
      </c>
      <c r="O51" s="208"/>
      <c r="P51" s="151">
        <v>4575</v>
      </c>
      <c r="Q51" s="152">
        <v>22.88</v>
      </c>
      <c r="R51" s="210"/>
      <c r="S51" s="153">
        <f t="shared" si="0"/>
        <v>1194.09</v>
      </c>
      <c r="T51" s="151">
        <v>4575</v>
      </c>
      <c r="U51" s="208">
        <v>366</v>
      </c>
      <c r="V51" s="152"/>
      <c r="W51" s="149">
        <v>4575</v>
      </c>
      <c r="X51" s="149">
        <v>91.5</v>
      </c>
      <c r="Y51" s="207"/>
      <c r="Z51" s="149">
        <v>4575</v>
      </c>
      <c r="AA51" s="152">
        <v>22.88</v>
      </c>
      <c r="AB51" s="153"/>
      <c r="AC51" s="151">
        <v>4575</v>
      </c>
      <c r="AD51" s="152">
        <v>22.88</v>
      </c>
      <c r="AE51" s="153"/>
      <c r="AF51" s="153">
        <f t="shared" si="1"/>
        <v>503.26</v>
      </c>
      <c r="AG51" s="153">
        <f t="shared" si="2"/>
        <v>1697.35</v>
      </c>
    </row>
    <row r="52" s="133" customFormat="1" ht="29" customHeight="1" spans="1:33">
      <c r="A52" s="149">
        <v>49</v>
      </c>
      <c r="B52" s="222" t="s">
        <v>63</v>
      </c>
      <c r="C52" s="149" t="s">
        <v>15</v>
      </c>
      <c r="D52" s="151">
        <v>4579</v>
      </c>
      <c r="E52" s="149">
        <v>732</v>
      </c>
      <c r="F52" s="153">
        <v>25.44</v>
      </c>
      <c r="G52" s="151">
        <v>4734</v>
      </c>
      <c r="H52" s="152">
        <v>375.15</v>
      </c>
      <c r="I52" s="153">
        <v>13.04</v>
      </c>
      <c r="J52" s="151">
        <v>4734</v>
      </c>
      <c r="K52" s="149">
        <v>4.58</v>
      </c>
      <c r="L52" s="153">
        <v>0.16</v>
      </c>
      <c r="M52" s="151">
        <v>4734</v>
      </c>
      <c r="N52" s="208">
        <v>59.48</v>
      </c>
      <c r="O52" s="208">
        <v>2.07</v>
      </c>
      <c r="P52" s="151">
        <v>4734</v>
      </c>
      <c r="Q52" s="152">
        <v>22.88</v>
      </c>
      <c r="R52" s="210">
        <v>0.8</v>
      </c>
      <c r="S52" s="153">
        <f t="shared" si="0"/>
        <v>1235.6</v>
      </c>
      <c r="T52" s="151">
        <v>4734</v>
      </c>
      <c r="U52" s="208">
        <v>366</v>
      </c>
      <c r="V52" s="152">
        <v>12.72</v>
      </c>
      <c r="W52" s="151">
        <v>4734</v>
      </c>
      <c r="X52" s="152">
        <v>91.5</v>
      </c>
      <c r="Y52" s="207">
        <v>3.18</v>
      </c>
      <c r="Z52" s="151">
        <v>4734</v>
      </c>
      <c r="AA52" s="152">
        <v>22.88</v>
      </c>
      <c r="AB52" s="153">
        <v>0.8</v>
      </c>
      <c r="AC52" s="151">
        <v>4734</v>
      </c>
      <c r="AD52" s="152">
        <v>22.88</v>
      </c>
      <c r="AE52" s="153">
        <v>0.8</v>
      </c>
      <c r="AF52" s="153">
        <f t="shared" si="1"/>
        <v>520.76</v>
      </c>
      <c r="AG52" s="153">
        <f t="shared" si="2"/>
        <v>1756.36</v>
      </c>
    </row>
    <row r="53" s="133" customFormat="1" ht="29" customHeight="1" spans="1:33">
      <c r="A53" s="149">
        <v>50</v>
      </c>
      <c r="B53" s="222" t="s">
        <v>64</v>
      </c>
      <c r="C53" s="149" t="s">
        <v>15</v>
      </c>
      <c r="D53" s="151">
        <v>4580</v>
      </c>
      <c r="E53" s="149">
        <v>732</v>
      </c>
      <c r="F53" s="153"/>
      <c r="G53" s="151">
        <v>4575</v>
      </c>
      <c r="H53" s="152">
        <v>375.15</v>
      </c>
      <c r="I53" s="153"/>
      <c r="J53" s="151">
        <v>4575</v>
      </c>
      <c r="K53" s="152">
        <v>4.58</v>
      </c>
      <c r="L53" s="153"/>
      <c r="M53" s="151">
        <v>4575</v>
      </c>
      <c r="N53" s="208">
        <v>59.48</v>
      </c>
      <c r="O53" s="208"/>
      <c r="P53" s="151">
        <v>4575</v>
      </c>
      <c r="Q53" s="152">
        <v>22.88</v>
      </c>
      <c r="R53" s="210"/>
      <c r="S53" s="153">
        <f t="shared" si="0"/>
        <v>1194.09</v>
      </c>
      <c r="T53" s="151">
        <v>4575</v>
      </c>
      <c r="U53" s="208">
        <v>366</v>
      </c>
      <c r="V53" s="152"/>
      <c r="W53" s="151">
        <v>4575</v>
      </c>
      <c r="X53" s="152">
        <v>91.5</v>
      </c>
      <c r="Y53" s="207"/>
      <c r="Z53" s="151">
        <v>4575</v>
      </c>
      <c r="AA53" s="152">
        <v>22.88</v>
      </c>
      <c r="AB53" s="153"/>
      <c r="AC53" s="151">
        <v>4575</v>
      </c>
      <c r="AD53" s="152">
        <v>22.88</v>
      </c>
      <c r="AE53" s="153"/>
      <c r="AF53" s="153">
        <f t="shared" si="1"/>
        <v>503.26</v>
      </c>
      <c r="AG53" s="153">
        <f t="shared" si="2"/>
        <v>1697.35</v>
      </c>
    </row>
    <row r="54" s="133" customFormat="1" ht="29" customHeight="1" spans="1:33">
      <c r="A54" s="149">
        <v>51</v>
      </c>
      <c r="B54" s="222" t="s">
        <v>65</v>
      </c>
      <c r="C54" s="149" t="s">
        <v>15</v>
      </c>
      <c r="D54" s="151">
        <v>4581</v>
      </c>
      <c r="E54" s="149">
        <v>732</v>
      </c>
      <c r="F54" s="153"/>
      <c r="G54" s="151">
        <v>4575</v>
      </c>
      <c r="H54" s="152">
        <v>375.15</v>
      </c>
      <c r="I54" s="153"/>
      <c r="J54" s="151">
        <v>4575</v>
      </c>
      <c r="K54" s="152">
        <v>4.58</v>
      </c>
      <c r="L54" s="153"/>
      <c r="M54" s="151">
        <v>4575</v>
      </c>
      <c r="N54" s="208">
        <v>59.48</v>
      </c>
      <c r="O54" s="208"/>
      <c r="P54" s="151">
        <v>4575</v>
      </c>
      <c r="Q54" s="152">
        <v>22.88</v>
      </c>
      <c r="R54" s="210"/>
      <c r="S54" s="153">
        <f t="shared" si="0"/>
        <v>1194.09</v>
      </c>
      <c r="T54" s="151">
        <v>4575</v>
      </c>
      <c r="U54" s="208">
        <v>366</v>
      </c>
      <c r="V54" s="152"/>
      <c r="W54" s="151">
        <v>4575</v>
      </c>
      <c r="X54" s="152">
        <v>91.5</v>
      </c>
      <c r="Y54" s="207"/>
      <c r="Z54" s="151">
        <v>4575</v>
      </c>
      <c r="AA54" s="152">
        <v>22.88</v>
      </c>
      <c r="AB54" s="153"/>
      <c r="AC54" s="151">
        <v>4575</v>
      </c>
      <c r="AD54" s="152">
        <v>22.88</v>
      </c>
      <c r="AE54" s="153"/>
      <c r="AF54" s="153">
        <f t="shared" si="1"/>
        <v>503.26</v>
      </c>
      <c r="AG54" s="153">
        <f t="shared" si="2"/>
        <v>1697.35</v>
      </c>
    </row>
    <row r="55" s="133" customFormat="1" ht="29" customHeight="1" spans="1:33">
      <c r="A55" s="149">
        <v>52</v>
      </c>
      <c r="B55" s="222" t="s">
        <v>66</v>
      </c>
      <c r="C55" s="149" t="s">
        <v>15</v>
      </c>
      <c r="D55" s="151">
        <v>4582</v>
      </c>
      <c r="E55" s="149">
        <v>732</v>
      </c>
      <c r="F55" s="153"/>
      <c r="G55" s="151">
        <v>4575</v>
      </c>
      <c r="H55" s="152">
        <v>375.15</v>
      </c>
      <c r="I55" s="153"/>
      <c r="J55" s="152">
        <v>4.58</v>
      </c>
      <c r="K55" s="152">
        <v>4.58</v>
      </c>
      <c r="L55" s="153"/>
      <c r="M55" s="151">
        <v>4575</v>
      </c>
      <c r="N55" s="208">
        <v>59.48</v>
      </c>
      <c r="O55" s="208"/>
      <c r="P55" s="151">
        <v>4575</v>
      </c>
      <c r="Q55" s="152">
        <v>22.88</v>
      </c>
      <c r="R55" s="210"/>
      <c r="S55" s="153">
        <f t="shared" si="0"/>
        <v>1194.09</v>
      </c>
      <c r="T55" s="151">
        <v>4575</v>
      </c>
      <c r="U55" s="208">
        <v>366</v>
      </c>
      <c r="V55" s="152"/>
      <c r="W55" s="151">
        <v>4575</v>
      </c>
      <c r="X55" s="152">
        <v>91.5</v>
      </c>
      <c r="Y55" s="207"/>
      <c r="Z55" s="151">
        <v>4575</v>
      </c>
      <c r="AA55" s="152">
        <v>22.88</v>
      </c>
      <c r="AB55" s="153"/>
      <c r="AC55" s="151">
        <v>4575</v>
      </c>
      <c r="AD55" s="152">
        <v>22.88</v>
      </c>
      <c r="AE55" s="153"/>
      <c r="AF55" s="153">
        <f t="shared" si="1"/>
        <v>503.26</v>
      </c>
      <c r="AG55" s="153">
        <f t="shared" si="2"/>
        <v>1697.35</v>
      </c>
    </row>
    <row r="56" s="133" customFormat="1" ht="29" customHeight="1" spans="1:33">
      <c r="A56" s="149">
        <v>53</v>
      </c>
      <c r="B56" s="222" t="s">
        <v>67</v>
      </c>
      <c r="C56" s="149" t="s">
        <v>15</v>
      </c>
      <c r="D56" s="151">
        <v>4583</v>
      </c>
      <c r="E56" s="149">
        <v>732</v>
      </c>
      <c r="F56" s="153"/>
      <c r="G56" s="151">
        <v>4575</v>
      </c>
      <c r="H56" s="152">
        <v>375.15</v>
      </c>
      <c r="I56" s="153"/>
      <c r="J56" s="152">
        <v>4.58</v>
      </c>
      <c r="K56" s="152">
        <v>4.58</v>
      </c>
      <c r="L56" s="153"/>
      <c r="M56" s="151">
        <v>4575</v>
      </c>
      <c r="N56" s="208">
        <v>59.48</v>
      </c>
      <c r="O56" s="208"/>
      <c r="P56" s="151">
        <v>4575</v>
      </c>
      <c r="Q56" s="152">
        <v>22.88</v>
      </c>
      <c r="R56" s="210"/>
      <c r="S56" s="153">
        <f t="shared" si="0"/>
        <v>1194.09</v>
      </c>
      <c r="T56" s="151">
        <v>4575</v>
      </c>
      <c r="U56" s="208">
        <v>366</v>
      </c>
      <c r="V56" s="152"/>
      <c r="W56" s="151">
        <v>4575</v>
      </c>
      <c r="X56" s="152">
        <v>91.5</v>
      </c>
      <c r="Y56" s="207"/>
      <c r="Z56" s="151">
        <v>4575</v>
      </c>
      <c r="AA56" s="152">
        <v>22.88</v>
      </c>
      <c r="AB56" s="153"/>
      <c r="AC56" s="151">
        <v>4575</v>
      </c>
      <c r="AD56" s="152">
        <v>22.88</v>
      </c>
      <c r="AE56" s="153"/>
      <c r="AF56" s="153">
        <f t="shared" si="1"/>
        <v>503.26</v>
      </c>
      <c r="AG56" s="153">
        <f t="shared" si="2"/>
        <v>1697.35</v>
      </c>
    </row>
    <row r="57" s="133" customFormat="1" ht="29" customHeight="1" spans="1:33">
      <c r="A57" s="149">
        <v>54</v>
      </c>
      <c r="B57" s="222" t="s">
        <v>68</v>
      </c>
      <c r="C57" s="149" t="s">
        <v>15</v>
      </c>
      <c r="D57" s="151">
        <v>4584</v>
      </c>
      <c r="E57" s="149">
        <v>732</v>
      </c>
      <c r="F57" s="153"/>
      <c r="G57" s="151">
        <v>4575</v>
      </c>
      <c r="H57" s="152">
        <v>375.15</v>
      </c>
      <c r="I57" s="153"/>
      <c r="J57" s="152">
        <v>4.58</v>
      </c>
      <c r="K57" s="152">
        <v>4.58</v>
      </c>
      <c r="L57" s="153"/>
      <c r="M57" s="151">
        <v>4575</v>
      </c>
      <c r="N57" s="208">
        <v>59.48</v>
      </c>
      <c r="O57" s="208"/>
      <c r="P57" s="151">
        <v>4575</v>
      </c>
      <c r="Q57" s="152">
        <v>22.88</v>
      </c>
      <c r="R57" s="210"/>
      <c r="S57" s="153">
        <f t="shared" si="0"/>
        <v>1194.09</v>
      </c>
      <c r="T57" s="151">
        <v>4575</v>
      </c>
      <c r="U57" s="208">
        <v>366</v>
      </c>
      <c r="V57" s="152"/>
      <c r="W57" s="151">
        <v>4575</v>
      </c>
      <c r="X57" s="152">
        <v>91.5</v>
      </c>
      <c r="Y57" s="207"/>
      <c r="Z57" s="151">
        <v>4575</v>
      </c>
      <c r="AA57" s="152">
        <v>22.88</v>
      </c>
      <c r="AB57" s="153"/>
      <c r="AC57" s="151">
        <v>4575</v>
      </c>
      <c r="AD57" s="152">
        <v>22.88</v>
      </c>
      <c r="AE57" s="153"/>
      <c r="AF57" s="153">
        <f t="shared" si="1"/>
        <v>503.26</v>
      </c>
      <c r="AG57" s="153">
        <f t="shared" si="2"/>
        <v>1697.35</v>
      </c>
    </row>
    <row r="58" s="133" customFormat="1" ht="29" customHeight="1" spans="1:33">
      <c r="A58" s="149">
        <v>55</v>
      </c>
      <c r="B58" s="222" t="s">
        <v>69</v>
      </c>
      <c r="C58" s="149" t="s">
        <v>15</v>
      </c>
      <c r="D58" s="151">
        <v>4585</v>
      </c>
      <c r="E58" s="149">
        <v>732</v>
      </c>
      <c r="F58" s="153"/>
      <c r="G58" s="151">
        <v>4575</v>
      </c>
      <c r="H58" s="152">
        <v>375.15</v>
      </c>
      <c r="I58" s="153"/>
      <c r="J58" s="152">
        <v>4.58</v>
      </c>
      <c r="K58" s="152">
        <v>4.58</v>
      </c>
      <c r="L58" s="153"/>
      <c r="M58" s="151">
        <v>4575</v>
      </c>
      <c r="N58" s="208">
        <v>59.48</v>
      </c>
      <c r="O58" s="208"/>
      <c r="P58" s="151">
        <v>4575</v>
      </c>
      <c r="Q58" s="152">
        <v>22.88</v>
      </c>
      <c r="R58" s="210"/>
      <c r="S58" s="153">
        <f t="shared" si="0"/>
        <v>1194.09</v>
      </c>
      <c r="T58" s="151">
        <v>4575</v>
      </c>
      <c r="U58" s="208">
        <v>366</v>
      </c>
      <c r="V58" s="152"/>
      <c r="W58" s="151">
        <v>4575</v>
      </c>
      <c r="X58" s="152">
        <v>91.5</v>
      </c>
      <c r="Y58" s="207"/>
      <c r="Z58" s="151">
        <v>4575</v>
      </c>
      <c r="AA58" s="152">
        <v>22.88</v>
      </c>
      <c r="AB58" s="153"/>
      <c r="AC58" s="151">
        <v>4575</v>
      </c>
      <c r="AD58" s="152">
        <v>22.88</v>
      </c>
      <c r="AE58" s="153"/>
      <c r="AF58" s="153">
        <f t="shared" si="1"/>
        <v>503.26</v>
      </c>
      <c r="AG58" s="153">
        <f t="shared" si="2"/>
        <v>1697.35</v>
      </c>
    </row>
    <row r="59" s="133" customFormat="1" ht="29" customHeight="1" spans="1:33">
      <c r="A59" s="149">
        <v>56</v>
      </c>
      <c r="B59" s="222" t="s">
        <v>70</v>
      </c>
      <c r="C59" s="149" t="s">
        <v>15</v>
      </c>
      <c r="D59" s="151">
        <v>4586</v>
      </c>
      <c r="E59" s="149">
        <v>732</v>
      </c>
      <c r="F59" s="153"/>
      <c r="G59" s="151">
        <v>4575</v>
      </c>
      <c r="H59" s="152">
        <v>375.15</v>
      </c>
      <c r="I59" s="153"/>
      <c r="J59" s="152">
        <v>4.58</v>
      </c>
      <c r="K59" s="152">
        <v>4.58</v>
      </c>
      <c r="L59" s="153"/>
      <c r="M59" s="151">
        <v>4575</v>
      </c>
      <c r="N59" s="208">
        <v>59.48</v>
      </c>
      <c r="O59" s="208"/>
      <c r="P59" s="151">
        <v>4575</v>
      </c>
      <c r="Q59" s="152">
        <v>22.88</v>
      </c>
      <c r="R59" s="210"/>
      <c r="S59" s="153">
        <f t="shared" si="0"/>
        <v>1194.09</v>
      </c>
      <c r="T59" s="151">
        <v>4575</v>
      </c>
      <c r="U59" s="208">
        <v>366</v>
      </c>
      <c r="V59" s="152"/>
      <c r="W59" s="151">
        <v>4575</v>
      </c>
      <c r="X59" s="152">
        <v>91.5</v>
      </c>
      <c r="Y59" s="207"/>
      <c r="Z59" s="151">
        <v>4575</v>
      </c>
      <c r="AA59" s="152">
        <v>22.88</v>
      </c>
      <c r="AB59" s="153"/>
      <c r="AC59" s="151">
        <v>4575</v>
      </c>
      <c r="AD59" s="152">
        <v>22.88</v>
      </c>
      <c r="AE59" s="153"/>
      <c r="AF59" s="153">
        <f t="shared" si="1"/>
        <v>503.26</v>
      </c>
      <c r="AG59" s="153">
        <f t="shared" si="2"/>
        <v>1697.35</v>
      </c>
    </row>
    <row r="60" s="133" customFormat="1" ht="29" customHeight="1" spans="1:37">
      <c r="A60" s="149">
        <v>57</v>
      </c>
      <c r="B60" s="222" t="s">
        <v>71</v>
      </c>
      <c r="C60" s="149" t="s">
        <v>15</v>
      </c>
      <c r="D60" s="151">
        <v>4587</v>
      </c>
      <c r="E60" s="149">
        <v>732</v>
      </c>
      <c r="F60" s="153">
        <v>93.28</v>
      </c>
      <c r="G60" s="151">
        <v>5158</v>
      </c>
      <c r="H60" s="152">
        <v>375.15</v>
      </c>
      <c r="I60" s="153">
        <v>47.81</v>
      </c>
      <c r="J60" s="151">
        <v>5158</v>
      </c>
      <c r="K60" s="152">
        <v>4.58</v>
      </c>
      <c r="L60" s="153">
        <v>0.58</v>
      </c>
      <c r="M60" s="151">
        <v>5158</v>
      </c>
      <c r="N60" s="208">
        <v>59.48</v>
      </c>
      <c r="O60" s="208">
        <v>7.58</v>
      </c>
      <c r="P60" s="151">
        <v>5158</v>
      </c>
      <c r="Q60" s="152">
        <v>22.88</v>
      </c>
      <c r="R60" s="210">
        <v>2.92</v>
      </c>
      <c r="S60" s="153">
        <f t="shared" si="0"/>
        <v>1346.26</v>
      </c>
      <c r="T60" s="151">
        <v>5158</v>
      </c>
      <c r="U60" s="208">
        <v>366</v>
      </c>
      <c r="V60" s="152">
        <v>46.64</v>
      </c>
      <c r="W60" s="151">
        <v>5158</v>
      </c>
      <c r="X60" s="152">
        <v>91.5</v>
      </c>
      <c r="Y60" s="207">
        <v>11.66</v>
      </c>
      <c r="Z60" s="151">
        <v>5158</v>
      </c>
      <c r="AA60" s="152">
        <v>22.88</v>
      </c>
      <c r="AB60" s="153">
        <v>2.92</v>
      </c>
      <c r="AC60" s="151">
        <v>5158</v>
      </c>
      <c r="AD60" s="152">
        <v>22.88</v>
      </c>
      <c r="AE60" s="153">
        <v>2.92</v>
      </c>
      <c r="AF60" s="153">
        <f t="shared" si="1"/>
        <v>567.4</v>
      </c>
      <c r="AG60" s="153">
        <f t="shared" si="2"/>
        <v>1913.66</v>
      </c>
      <c r="AI60" s="201"/>
      <c r="AJ60" s="201"/>
      <c r="AK60" s="201"/>
    </row>
    <row r="61" s="133" customFormat="1" ht="29" customHeight="1" spans="1:37">
      <c r="A61" s="149">
        <v>58</v>
      </c>
      <c r="B61" s="222" t="s">
        <v>72</v>
      </c>
      <c r="C61" s="149" t="s">
        <v>15</v>
      </c>
      <c r="D61" s="151">
        <v>4588</v>
      </c>
      <c r="E61" s="149">
        <v>732</v>
      </c>
      <c r="F61" s="153"/>
      <c r="G61" s="151">
        <v>4575</v>
      </c>
      <c r="H61" s="152">
        <v>375.15</v>
      </c>
      <c r="I61" s="153"/>
      <c r="J61" s="151">
        <v>4575</v>
      </c>
      <c r="K61" s="152">
        <v>4.58</v>
      </c>
      <c r="L61" s="153"/>
      <c r="M61" s="151">
        <v>4575</v>
      </c>
      <c r="N61" s="208">
        <v>59.48</v>
      </c>
      <c r="O61" s="208"/>
      <c r="P61" s="151">
        <v>4575</v>
      </c>
      <c r="Q61" s="152">
        <v>22.88</v>
      </c>
      <c r="R61" s="210"/>
      <c r="S61" s="153">
        <f t="shared" si="0"/>
        <v>1194.09</v>
      </c>
      <c r="T61" s="151">
        <v>4575</v>
      </c>
      <c r="U61" s="208">
        <v>366</v>
      </c>
      <c r="V61" s="152"/>
      <c r="W61" s="151">
        <v>4575</v>
      </c>
      <c r="X61" s="152">
        <v>91.5</v>
      </c>
      <c r="Y61" s="207"/>
      <c r="Z61" s="151">
        <v>4575</v>
      </c>
      <c r="AA61" s="152">
        <v>22.88</v>
      </c>
      <c r="AB61" s="153"/>
      <c r="AC61" s="151">
        <v>4575</v>
      </c>
      <c r="AD61" s="152">
        <v>22.88</v>
      </c>
      <c r="AE61" s="153"/>
      <c r="AF61" s="153">
        <f t="shared" si="1"/>
        <v>503.26</v>
      </c>
      <c r="AG61" s="153">
        <f t="shared" si="2"/>
        <v>1697.35</v>
      </c>
      <c r="AI61" s="201"/>
      <c r="AJ61" s="201"/>
      <c r="AK61" s="201"/>
    </row>
    <row r="62" s="133" customFormat="1" ht="29" customHeight="1" spans="1:33">
      <c r="A62" s="149">
        <v>59</v>
      </c>
      <c r="B62" s="222" t="s">
        <v>73</v>
      </c>
      <c r="C62" s="149" t="s">
        <v>15</v>
      </c>
      <c r="D62" s="151">
        <v>4589</v>
      </c>
      <c r="E62" s="149">
        <v>732</v>
      </c>
      <c r="F62" s="153"/>
      <c r="G62" s="151">
        <v>4575</v>
      </c>
      <c r="H62" s="152">
        <v>375.15</v>
      </c>
      <c r="I62" s="153"/>
      <c r="J62" s="151">
        <v>4575</v>
      </c>
      <c r="K62" s="152">
        <v>4.58</v>
      </c>
      <c r="L62" s="153"/>
      <c r="M62" s="151">
        <v>4575</v>
      </c>
      <c r="N62" s="208">
        <v>59.48</v>
      </c>
      <c r="O62" s="208"/>
      <c r="P62" s="151">
        <v>4575</v>
      </c>
      <c r="Q62" s="152">
        <v>22.88</v>
      </c>
      <c r="R62" s="210"/>
      <c r="S62" s="153">
        <f t="shared" si="0"/>
        <v>1194.09</v>
      </c>
      <c r="T62" s="151">
        <v>4575</v>
      </c>
      <c r="U62" s="208">
        <v>366</v>
      </c>
      <c r="V62" s="152"/>
      <c r="W62" s="151">
        <v>4575</v>
      </c>
      <c r="X62" s="152">
        <v>91.5</v>
      </c>
      <c r="Y62" s="207"/>
      <c r="Z62" s="151">
        <v>4575</v>
      </c>
      <c r="AA62" s="152">
        <v>22.88</v>
      </c>
      <c r="AB62" s="153"/>
      <c r="AC62" s="151">
        <v>4575</v>
      </c>
      <c r="AD62" s="152">
        <v>22.88</v>
      </c>
      <c r="AE62" s="153"/>
      <c r="AF62" s="153">
        <f t="shared" si="1"/>
        <v>503.26</v>
      </c>
      <c r="AG62" s="153">
        <f t="shared" si="2"/>
        <v>1697.35</v>
      </c>
    </row>
    <row r="63" s="133" customFormat="1" ht="29" customHeight="1" spans="1:33">
      <c r="A63" s="149">
        <v>60</v>
      </c>
      <c r="B63" s="222" t="s">
        <v>74</v>
      </c>
      <c r="C63" s="149" t="s">
        <v>15</v>
      </c>
      <c r="D63" s="151">
        <v>4590</v>
      </c>
      <c r="E63" s="149">
        <v>732</v>
      </c>
      <c r="F63" s="153"/>
      <c r="G63" s="151">
        <v>4575</v>
      </c>
      <c r="H63" s="152">
        <v>375.15</v>
      </c>
      <c r="I63" s="153"/>
      <c r="J63" s="151">
        <v>4575</v>
      </c>
      <c r="K63" s="152">
        <v>4.58</v>
      </c>
      <c r="L63" s="153"/>
      <c r="M63" s="151">
        <v>4575</v>
      </c>
      <c r="N63" s="208">
        <v>59.48</v>
      </c>
      <c r="O63" s="208"/>
      <c r="P63" s="151">
        <v>4575</v>
      </c>
      <c r="Q63" s="152">
        <v>22.88</v>
      </c>
      <c r="R63" s="210"/>
      <c r="S63" s="153">
        <f t="shared" si="0"/>
        <v>1194.09</v>
      </c>
      <c r="T63" s="151">
        <v>4575</v>
      </c>
      <c r="U63" s="208">
        <v>366</v>
      </c>
      <c r="V63" s="152"/>
      <c r="W63" s="151">
        <v>4575</v>
      </c>
      <c r="X63" s="152">
        <v>91.5</v>
      </c>
      <c r="Y63" s="207"/>
      <c r="Z63" s="151">
        <v>4575</v>
      </c>
      <c r="AA63" s="152">
        <v>22.88</v>
      </c>
      <c r="AB63" s="153"/>
      <c r="AC63" s="151">
        <v>4575</v>
      </c>
      <c r="AD63" s="152">
        <v>22.88</v>
      </c>
      <c r="AE63" s="153"/>
      <c r="AF63" s="153">
        <f t="shared" si="1"/>
        <v>503.26</v>
      </c>
      <c r="AG63" s="153">
        <f t="shared" si="2"/>
        <v>1697.35</v>
      </c>
    </row>
    <row r="64" s="133" customFormat="1" ht="29" customHeight="1" spans="1:33">
      <c r="A64" s="149">
        <v>61</v>
      </c>
      <c r="B64" s="222" t="s">
        <v>75</v>
      </c>
      <c r="C64" s="149" t="s">
        <v>15</v>
      </c>
      <c r="D64" s="151">
        <v>4591</v>
      </c>
      <c r="E64" s="149">
        <v>732</v>
      </c>
      <c r="F64" s="153"/>
      <c r="G64" s="151">
        <v>4575</v>
      </c>
      <c r="H64" s="152">
        <v>375.15</v>
      </c>
      <c r="I64" s="153"/>
      <c r="J64" s="151">
        <v>4575</v>
      </c>
      <c r="K64" s="152">
        <v>4.58</v>
      </c>
      <c r="L64" s="153"/>
      <c r="M64" s="151">
        <v>4575</v>
      </c>
      <c r="N64" s="208">
        <v>59.48</v>
      </c>
      <c r="O64" s="153"/>
      <c r="P64" s="151">
        <v>4575</v>
      </c>
      <c r="Q64" s="152">
        <v>22.88</v>
      </c>
      <c r="R64" s="153"/>
      <c r="S64" s="153">
        <f t="shared" si="0"/>
        <v>1194.09</v>
      </c>
      <c r="T64" s="151">
        <v>4575</v>
      </c>
      <c r="U64" s="208">
        <v>366</v>
      </c>
      <c r="V64" s="152"/>
      <c r="W64" s="151">
        <v>4575</v>
      </c>
      <c r="X64" s="152">
        <v>91.5</v>
      </c>
      <c r="Y64" s="153"/>
      <c r="Z64" s="151">
        <v>4575</v>
      </c>
      <c r="AA64" s="152">
        <v>22.88</v>
      </c>
      <c r="AB64" s="153"/>
      <c r="AC64" s="151">
        <v>4575</v>
      </c>
      <c r="AD64" s="152">
        <v>22.88</v>
      </c>
      <c r="AE64" s="153"/>
      <c r="AF64" s="153">
        <f t="shared" si="1"/>
        <v>503.26</v>
      </c>
      <c r="AG64" s="153">
        <f t="shared" si="2"/>
        <v>1697.35</v>
      </c>
    </row>
    <row r="65" s="133" customFormat="1" ht="29" customHeight="1" spans="1:33">
      <c r="A65" s="149">
        <v>62</v>
      </c>
      <c r="B65" s="222" t="s">
        <v>76</v>
      </c>
      <c r="C65" s="149" t="s">
        <v>15</v>
      </c>
      <c r="D65" s="151">
        <v>4592</v>
      </c>
      <c r="E65" s="149">
        <v>732</v>
      </c>
      <c r="F65" s="153"/>
      <c r="G65" s="151">
        <v>4575</v>
      </c>
      <c r="H65" s="152">
        <v>375.15</v>
      </c>
      <c r="I65" s="207"/>
      <c r="J65" s="151">
        <v>4575</v>
      </c>
      <c r="K65" s="152">
        <v>4.58</v>
      </c>
      <c r="L65" s="207"/>
      <c r="M65" s="151">
        <v>4575</v>
      </c>
      <c r="N65" s="208">
        <v>59.48</v>
      </c>
      <c r="O65" s="208"/>
      <c r="P65" s="151">
        <v>4575</v>
      </c>
      <c r="Q65" s="152">
        <v>22.88</v>
      </c>
      <c r="R65" s="210"/>
      <c r="S65" s="153">
        <f t="shared" si="0"/>
        <v>1194.09</v>
      </c>
      <c r="T65" s="151">
        <v>4575</v>
      </c>
      <c r="U65" s="208">
        <v>366</v>
      </c>
      <c r="V65" s="152"/>
      <c r="W65" s="151">
        <v>4575</v>
      </c>
      <c r="X65" s="152">
        <v>91.5</v>
      </c>
      <c r="Y65" s="207"/>
      <c r="Z65" s="151">
        <v>4575</v>
      </c>
      <c r="AA65" s="152">
        <v>22.88</v>
      </c>
      <c r="AB65" s="207"/>
      <c r="AC65" s="151">
        <v>4575</v>
      </c>
      <c r="AD65" s="152">
        <v>22.88</v>
      </c>
      <c r="AE65" s="153"/>
      <c r="AF65" s="153">
        <f t="shared" si="1"/>
        <v>503.26</v>
      </c>
      <c r="AG65" s="153">
        <f t="shared" si="2"/>
        <v>1697.35</v>
      </c>
    </row>
    <row r="66" s="133" customFormat="1" ht="37" customHeight="1" spans="1:33">
      <c r="A66" s="149">
        <v>63</v>
      </c>
      <c r="B66" s="222" t="s">
        <v>77</v>
      </c>
      <c r="C66" s="149" t="s">
        <v>15</v>
      </c>
      <c r="D66" s="151">
        <v>4593</v>
      </c>
      <c r="E66" s="149">
        <v>732</v>
      </c>
      <c r="F66" s="153"/>
      <c r="G66" s="151">
        <v>4575</v>
      </c>
      <c r="H66" s="152">
        <v>375.15</v>
      </c>
      <c r="I66" s="153"/>
      <c r="J66" s="151">
        <v>4575</v>
      </c>
      <c r="K66" s="152">
        <v>4.58</v>
      </c>
      <c r="L66" s="153"/>
      <c r="M66" s="151">
        <v>4575</v>
      </c>
      <c r="N66" s="208">
        <v>59.48</v>
      </c>
      <c r="O66" s="208"/>
      <c r="P66" s="151">
        <v>4575</v>
      </c>
      <c r="Q66" s="152">
        <v>22.88</v>
      </c>
      <c r="R66" s="210"/>
      <c r="S66" s="153">
        <f t="shared" si="0"/>
        <v>1194.09</v>
      </c>
      <c r="T66" s="151">
        <v>4575</v>
      </c>
      <c r="U66" s="208">
        <v>366</v>
      </c>
      <c r="V66" s="152"/>
      <c r="W66" s="151">
        <v>4575</v>
      </c>
      <c r="X66" s="152">
        <v>91.5</v>
      </c>
      <c r="Y66" s="207"/>
      <c r="Z66" s="151">
        <v>4575</v>
      </c>
      <c r="AA66" s="152">
        <v>22.88</v>
      </c>
      <c r="AB66" s="153"/>
      <c r="AC66" s="151">
        <v>4575</v>
      </c>
      <c r="AD66" s="152">
        <v>22.88</v>
      </c>
      <c r="AE66" s="153"/>
      <c r="AF66" s="153">
        <f t="shared" si="1"/>
        <v>503.26</v>
      </c>
      <c r="AG66" s="153">
        <f t="shared" si="2"/>
        <v>1697.35</v>
      </c>
    </row>
    <row r="67" s="133" customFormat="1" ht="29" customHeight="1" spans="1:33">
      <c r="A67" s="149">
        <v>64</v>
      </c>
      <c r="B67" s="222" t="s">
        <v>78</v>
      </c>
      <c r="C67" s="149" t="s">
        <v>15</v>
      </c>
      <c r="D67" s="151">
        <v>4594</v>
      </c>
      <c r="E67" s="149">
        <v>732</v>
      </c>
      <c r="F67" s="153"/>
      <c r="G67" s="151">
        <v>4575</v>
      </c>
      <c r="H67" s="152">
        <v>375.15</v>
      </c>
      <c r="I67" s="153"/>
      <c r="J67" s="151">
        <v>4575</v>
      </c>
      <c r="K67" s="152">
        <v>4.58</v>
      </c>
      <c r="L67" s="153"/>
      <c r="M67" s="151">
        <v>4575</v>
      </c>
      <c r="N67" s="208">
        <v>59.48</v>
      </c>
      <c r="O67" s="208"/>
      <c r="P67" s="151">
        <v>4575</v>
      </c>
      <c r="Q67" s="152">
        <v>22.88</v>
      </c>
      <c r="R67" s="210"/>
      <c r="S67" s="153">
        <f t="shared" si="0"/>
        <v>1194.09</v>
      </c>
      <c r="T67" s="151">
        <v>4575</v>
      </c>
      <c r="U67" s="208">
        <v>366</v>
      </c>
      <c r="V67" s="152"/>
      <c r="W67" s="151">
        <v>4575</v>
      </c>
      <c r="X67" s="152">
        <v>91.5</v>
      </c>
      <c r="Y67" s="207"/>
      <c r="Z67" s="151">
        <v>4575</v>
      </c>
      <c r="AA67" s="152">
        <v>22.88</v>
      </c>
      <c r="AB67" s="153"/>
      <c r="AC67" s="151">
        <v>4575</v>
      </c>
      <c r="AD67" s="152">
        <v>22.88</v>
      </c>
      <c r="AE67" s="153"/>
      <c r="AF67" s="153">
        <f t="shared" si="1"/>
        <v>503.26</v>
      </c>
      <c r="AG67" s="153">
        <f t="shared" si="2"/>
        <v>1697.35</v>
      </c>
    </row>
    <row r="68" s="133" customFormat="1" ht="29" customHeight="1" spans="1:33">
      <c r="A68" s="149">
        <v>65</v>
      </c>
      <c r="B68" s="222" t="s">
        <v>79</v>
      </c>
      <c r="C68" s="149" t="s">
        <v>15</v>
      </c>
      <c r="D68" s="151">
        <v>4595</v>
      </c>
      <c r="E68" s="149">
        <v>732</v>
      </c>
      <c r="F68" s="153"/>
      <c r="G68" s="151">
        <v>4575</v>
      </c>
      <c r="H68" s="152">
        <v>375.15</v>
      </c>
      <c r="I68" s="153"/>
      <c r="J68" s="151">
        <v>4575</v>
      </c>
      <c r="K68" s="152">
        <v>4.58</v>
      </c>
      <c r="L68" s="153"/>
      <c r="M68" s="151">
        <v>4575</v>
      </c>
      <c r="N68" s="208">
        <v>59.48</v>
      </c>
      <c r="O68" s="208"/>
      <c r="P68" s="151">
        <v>4575</v>
      </c>
      <c r="Q68" s="152">
        <v>22.88</v>
      </c>
      <c r="R68" s="210"/>
      <c r="S68" s="153">
        <f t="shared" ref="S68:S131" si="3">E68+F68+H68+I68+K68+L68+N68+O68+Q68+R68</f>
        <v>1194.09</v>
      </c>
      <c r="T68" s="151">
        <v>4575</v>
      </c>
      <c r="U68" s="208">
        <v>366</v>
      </c>
      <c r="V68" s="152"/>
      <c r="W68" s="151">
        <v>4575</v>
      </c>
      <c r="X68" s="152">
        <v>91.5</v>
      </c>
      <c r="Y68" s="207"/>
      <c r="Z68" s="151">
        <v>4575</v>
      </c>
      <c r="AA68" s="152">
        <v>22.88</v>
      </c>
      <c r="AB68" s="153"/>
      <c r="AC68" s="151">
        <v>4575</v>
      </c>
      <c r="AD68" s="152">
        <v>22.88</v>
      </c>
      <c r="AE68" s="153"/>
      <c r="AF68" s="153">
        <f t="shared" ref="AF68:AF131" si="4">U68+V68+X68+Y68+AA68+AB68+AD68+AE68</f>
        <v>503.26</v>
      </c>
      <c r="AG68" s="153">
        <f t="shared" ref="AG68:AG131" si="5">S68+AF68</f>
        <v>1697.35</v>
      </c>
    </row>
    <row r="69" s="133" customFormat="1" ht="29" customHeight="1" spans="1:33">
      <c r="A69" s="149">
        <v>66</v>
      </c>
      <c r="B69" s="222" t="s">
        <v>80</v>
      </c>
      <c r="C69" s="149" t="s">
        <v>15</v>
      </c>
      <c r="D69" s="151">
        <v>4596</v>
      </c>
      <c r="E69" s="149">
        <v>732</v>
      </c>
      <c r="F69" s="149"/>
      <c r="G69" s="151">
        <v>4575</v>
      </c>
      <c r="H69" s="152">
        <v>375.15</v>
      </c>
      <c r="I69" s="153"/>
      <c r="J69" s="151">
        <v>4575</v>
      </c>
      <c r="K69" s="152">
        <v>4.58</v>
      </c>
      <c r="L69" s="153"/>
      <c r="M69" s="151">
        <v>4575</v>
      </c>
      <c r="N69" s="208">
        <v>59.48</v>
      </c>
      <c r="O69" s="207"/>
      <c r="P69" s="151">
        <v>4575</v>
      </c>
      <c r="Q69" s="152">
        <v>22.88</v>
      </c>
      <c r="R69" s="207"/>
      <c r="S69" s="153">
        <f t="shared" si="3"/>
        <v>1194.09</v>
      </c>
      <c r="T69" s="151">
        <v>4575</v>
      </c>
      <c r="U69" s="208">
        <v>366</v>
      </c>
      <c r="V69" s="208"/>
      <c r="W69" s="151">
        <v>4575</v>
      </c>
      <c r="X69" s="152">
        <v>91.5</v>
      </c>
      <c r="Y69" s="207"/>
      <c r="Z69" s="151">
        <v>4575</v>
      </c>
      <c r="AA69" s="152">
        <v>22.88</v>
      </c>
      <c r="AB69" s="153"/>
      <c r="AC69" s="151">
        <v>4575</v>
      </c>
      <c r="AD69" s="152">
        <v>22.88</v>
      </c>
      <c r="AE69" s="153"/>
      <c r="AF69" s="153">
        <f t="shared" si="4"/>
        <v>503.26</v>
      </c>
      <c r="AG69" s="153">
        <f t="shared" si="5"/>
        <v>1697.35</v>
      </c>
    </row>
    <row r="70" s="133" customFormat="1" ht="29" customHeight="1" spans="1:33">
      <c r="A70" s="149">
        <v>67</v>
      </c>
      <c r="B70" s="222" t="s">
        <v>81</v>
      </c>
      <c r="C70" s="149" t="s">
        <v>15</v>
      </c>
      <c r="D70" s="151">
        <v>4597</v>
      </c>
      <c r="E70" s="149">
        <v>732</v>
      </c>
      <c r="F70" s="153"/>
      <c r="G70" s="151">
        <v>4575</v>
      </c>
      <c r="H70" s="152">
        <v>375.15</v>
      </c>
      <c r="I70" s="153"/>
      <c r="J70" s="151">
        <v>4575</v>
      </c>
      <c r="K70" s="152">
        <v>4.58</v>
      </c>
      <c r="L70" s="153"/>
      <c r="M70" s="151">
        <v>4575</v>
      </c>
      <c r="N70" s="208">
        <v>59.48</v>
      </c>
      <c r="O70" s="208"/>
      <c r="P70" s="151">
        <v>4575</v>
      </c>
      <c r="Q70" s="152">
        <v>22.88</v>
      </c>
      <c r="R70" s="210"/>
      <c r="S70" s="153">
        <f t="shared" si="3"/>
        <v>1194.09</v>
      </c>
      <c r="T70" s="151">
        <v>4575</v>
      </c>
      <c r="U70" s="208">
        <v>366</v>
      </c>
      <c r="V70" s="152"/>
      <c r="W70" s="151">
        <v>4575</v>
      </c>
      <c r="X70" s="152">
        <v>91.5</v>
      </c>
      <c r="Y70" s="207"/>
      <c r="Z70" s="151">
        <v>4575</v>
      </c>
      <c r="AA70" s="152">
        <v>22.88</v>
      </c>
      <c r="AB70" s="153"/>
      <c r="AC70" s="151">
        <v>4575</v>
      </c>
      <c r="AD70" s="152">
        <v>22.88</v>
      </c>
      <c r="AE70" s="153"/>
      <c r="AF70" s="153">
        <f t="shared" si="4"/>
        <v>503.26</v>
      </c>
      <c r="AG70" s="153">
        <f t="shared" si="5"/>
        <v>1697.35</v>
      </c>
    </row>
    <row r="71" s="133" customFormat="1" ht="29" customHeight="1" spans="1:33">
      <c r="A71" s="149">
        <v>68</v>
      </c>
      <c r="B71" s="222" t="s">
        <v>82</v>
      </c>
      <c r="C71" s="149" t="s">
        <v>15</v>
      </c>
      <c r="D71" s="151">
        <v>4598</v>
      </c>
      <c r="E71" s="149">
        <v>732</v>
      </c>
      <c r="F71" s="153"/>
      <c r="G71" s="149">
        <v>4575</v>
      </c>
      <c r="H71" s="152">
        <v>375.15</v>
      </c>
      <c r="I71" s="153"/>
      <c r="J71" s="149">
        <v>4575</v>
      </c>
      <c r="K71" s="152">
        <v>4.58</v>
      </c>
      <c r="L71" s="153"/>
      <c r="M71" s="151">
        <v>4575</v>
      </c>
      <c r="N71" s="208">
        <v>59.48</v>
      </c>
      <c r="O71" s="208"/>
      <c r="P71" s="151">
        <v>4575</v>
      </c>
      <c r="Q71" s="152">
        <v>22.88</v>
      </c>
      <c r="R71" s="210"/>
      <c r="S71" s="153">
        <f t="shared" si="3"/>
        <v>1194.09</v>
      </c>
      <c r="T71" s="151">
        <v>4575</v>
      </c>
      <c r="U71" s="208">
        <v>366</v>
      </c>
      <c r="V71" s="152"/>
      <c r="W71" s="149">
        <v>4575</v>
      </c>
      <c r="X71" s="149">
        <v>91.5</v>
      </c>
      <c r="Y71" s="207"/>
      <c r="Z71" s="149">
        <v>4575</v>
      </c>
      <c r="AA71" s="152">
        <v>22.88</v>
      </c>
      <c r="AB71" s="153"/>
      <c r="AC71" s="151">
        <v>4575</v>
      </c>
      <c r="AD71" s="152">
        <v>22.88</v>
      </c>
      <c r="AE71" s="153"/>
      <c r="AF71" s="153">
        <f t="shared" si="4"/>
        <v>503.26</v>
      </c>
      <c r="AG71" s="153">
        <f t="shared" si="5"/>
        <v>1697.35</v>
      </c>
    </row>
    <row r="72" s="133" customFormat="1" ht="29" customHeight="1" spans="1:33">
      <c r="A72" s="149">
        <v>69</v>
      </c>
      <c r="B72" s="222" t="s">
        <v>83</v>
      </c>
      <c r="C72" s="149" t="s">
        <v>15</v>
      </c>
      <c r="D72" s="151">
        <v>4599</v>
      </c>
      <c r="E72" s="149">
        <v>732</v>
      </c>
      <c r="F72" s="153"/>
      <c r="G72" s="151">
        <v>4575</v>
      </c>
      <c r="H72" s="152">
        <v>375.15</v>
      </c>
      <c r="I72" s="153"/>
      <c r="J72" s="151">
        <v>4575</v>
      </c>
      <c r="K72" s="152">
        <v>4.58</v>
      </c>
      <c r="L72" s="153"/>
      <c r="M72" s="151">
        <v>4575</v>
      </c>
      <c r="N72" s="208">
        <v>59.48</v>
      </c>
      <c r="O72" s="153"/>
      <c r="P72" s="151">
        <v>4575</v>
      </c>
      <c r="Q72" s="152">
        <v>22.88</v>
      </c>
      <c r="R72" s="153"/>
      <c r="S72" s="153">
        <f t="shared" si="3"/>
        <v>1194.09</v>
      </c>
      <c r="T72" s="151">
        <v>4575</v>
      </c>
      <c r="U72" s="208">
        <v>366</v>
      </c>
      <c r="V72" s="152"/>
      <c r="W72" s="151">
        <v>4575</v>
      </c>
      <c r="X72" s="152">
        <v>91.5</v>
      </c>
      <c r="Y72" s="153"/>
      <c r="Z72" s="151">
        <v>4575</v>
      </c>
      <c r="AA72" s="152">
        <v>22.88</v>
      </c>
      <c r="AB72" s="153"/>
      <c r="AC72" s="151">
        <v>4575</v>
      </c>
      <c r="AD72" s="152">
        <v>22.88</v>
      </c>
      <c r="AE72" s="153"/>
      <c r="AF72" s="153">
        <f t="shared" si="4"/>
        <v>503.26</v>
      </c>
      <c r="AG72" s="153">
        <f t="shared" si="5"/>
        <v>1697.35</v>
      </c>
    </row>
    <row r="73" s="133" customFormat="1" ht="29" customHeight="1" spans="1:33">
      <c r="A73" s="149">
        <v>70</v>
      </c>
      <c r="B73" s="223" t="s">
        <v>84</v>
      </c>
      <c r="C73" s="149" t="s">
        <v>15</v>
      </c>
      <c r="D73" s="151">
        <v>4600</v>
      </c>
      <c r="E73" s="149">
        <v>732</v>
      </c>
      <c r="F73" s="153"/>
      <c r="G73" s="151">
        <v>4575</v>
      </c>
      <c r="H73" s="152">
        <v>375.15</v>
      </c>
      <c r="I73" s="153"/>
      <c r="J73" s="151">
        <v>4575</v>
      </c>
      <c r="K73" s="152">
        <v>4.58</v>
      </c>
      <c r="L73" s="153"/>
      <c r="M73" s="151">
        <v>4575</v>
      </c>
      <c r="N73" s="208">
        <v>59.48</v>
      </c>
      <c r="O73" s="208"/>
      <c r="P73" s="151">
        <v>4575</v>
      </c>
      <c r="Q73" s="152">
        <v>22.88</v>
      </c>
      <c r="R73" s="207"/>
      <c r="S73" s="153">
        <f t="shared" si="3"/>
        <v>1194.09</v>
      </c>
      <c r="T73" s="151">
        <v>4575</v>
      </c>
      <c r="U73" s="208">
        <v>366</v>
      </c>
      <c r="V73" s="152"/>
      <c r="W73" s="151">
        <v>4575</v>
      </c>
      <c r="X73" s="152">
        <v>91.5</v>
      </c>
      <c r="Y73" s="207"/>
      <c r="Z73" s="151">
        <v>4575</v>
      </c>
      <c r="AA73" s="152">
        <v>22.88</v>
      </c>
      <c r="AB73" s="153"/>
      <c r="AC73" s="151">
        <v>4575</v>
      </c>
      <c r="AD73" s="152">
        <v>22.88</v>
      </c>
      <c r="AE73" s="153"/>
      <c r="AF73" s="153">
        <f t="shared" si="4"/>
        <v>503.26</v>
      </c>
      <c r="AG73" s="153">
        <f t="shared" si="5"/>
        <v>1697.35</v>
      </c>
    </row>
    <row r="74" s="133" customFormat="1" ht="29" customHeight="1" spans="1:33">
      <c r="A74" s="149">
        <v>71</v>
      </c>
      <c r="B74" s="222" t="s">
        <v>85</v>
      </c>
      <c r="C74" s="149" t="s">
        <v>15</v>
      </c>
      <c r="D74" s="151">
        <v>4601</v>
      </c>
      <c r="E74" s="149">
        <v>732</v>
      </c>
      <c r="F74" s="153"/>
      <c r="G74" s="151">
        <v>4575</v>
      </c>
      <c r="H74" s="152">
        <v>375.15</v>
      </c>
      <c r="I74" s="153"/>
      <c r="J74" s="151">
        <v>4575</v>
      </c>
      <c r="K74" s="152">
        <v>4.58</v>
      </c>
      <c r="L74" s="153"/>
      <c r="M74" s="151">
        <v>4575</v>
      </c>
      <c r="N74" s="208">
        <v>59.48</v>
      </c>
      <c r="O74" s="208"/>
      <c r="P74" s="151">
        <v>4575</v>
      </c>
      <c r="Q74" s="152">
        <v>22.88</v>
      </c>
      <c r="R74" s="210"/>
      <c r="S74" s="153">
        <f t="shared" si="3"/>
        <v>1194.09</v>
      </c>
      <c r="T74" s="151">
        <v>4575</v>
      </c>
      <c r="U74" s="208">
        <v>366</v>
      </c>
      <c r="V74" s="152"/>
      <c r="W74" s="151">
        <v>4575</v>
      </c>
      <c r="X74" s="152">
        <v>91.5</v>
      </c>
      <c r="Y74" s="207"/>
      <c r="Z74" s="151">
        <v>4575</v>
      </c>
      <c r="AA74" s="152">
        <v>22.88</v>
      </c>
      <c r="AB74" s="153"/>
      <c r="AC74" s="151">
        <v>4575</v>
      </c>
      <c r="AD74" s="152">
        <v>22.88</v>
      </c>
      <c r="AE74" s="153"/>
      <c r="AF74" s="153">
        <f t="shared" si="4"/>
        <v>503.26</v>
      </c>
      <c r="AG74" s="153">
        <f t="shared" si="5"/>
        <v>1697.35</v>
      </c>
    </row>
    <row r="75" s="133" customFormat="1" ht="29" customHeight="1" spans="1:33">
      <c r="A75" s="149">
        <v>72</v>
      </c>
      <c r="B75" s="222" t="s">
        <v>86</v>
      </c>
      <c r="C75" s="149" t="s">
        <v>15</v>
      </c>
      <c r="D75" s="151">
        <v>4602</v>
      </c>
      <c r="E75" s="149">
        <v>732</v>
      </c>
      <c r="F75" s="153">
        <v>52</v>
      </c>
      <c r="G75" s="151">
        <v>4900</v>
      </c>
      <c r="H75" s="152">
        <v>375.15</v>
      </c>
      <c r="I75" s="153">
        <v>26.65</v>
      </c>
      <c r="J75" s="151">
        <v>4900</v>
      </c>
      <c r="K75" s="152">
        <v>4.58</v>
      </c>
      <c r="L75" s="153">
        <v>0.33</v>
      </c>
      <c r="M75" s="151">
        <v>4900</v>
      </c>
      <c r="N75" s="208">
        <v>59.48</v>
      </c>
      <c r="O75" s="208">
        <v>4.23</v>
      </c>
      <c r="P75" s="151">
        <v>4900</v>
      </c>
      <c r="Q75" s="152">
        <v>22.88</v>
      </c>
      <c r="R75" s="210">
        <v>1.63</v>
      </c>
      <c r="S75" s="153">
        <f t="shared" si="3"/>
        <v>1278.93</v>
      </c>
      <c r="T75" s="151">
        <v>4900</v>
      </c>
      <c r="U75" s="208">
        <v>366</v>
      </c>
      <c r="V75" s="152">
        <v>26</v>
      </c>
      <c r="W75" s="151">
        <v>4900</v>
      </c>
      <c r="X75" s="152">
        <v>91.5</v>
      </c>
      <c r="Y75" s="207">
        <v>6.5</v>
      </c>
      <c r="Z75" s="151">
        <v>4900</v>
      </c>
      <c r="AA75" s="152">
        <v>22.88</v>
      </c>
      <c r="AB75" s="153">
        <v>1.63</v>
      </c>
      <c r="AC75" s="151">
        <v>4900</v>
      </c>
      <c r="AD75" s="152">
        <v>22.88</v>
      </c>
      <c r="AE75" s="153">
        <v>1.63</v>
      </c>
      <c r="AF75" s="153">
        <f t="shared" si="4"/>
        <v>539.02</v>
      </c>
      <c r="AG75" s="153">
        <f t="shared" si="5"/>
        <v>1817.95</v>
      </c>
    </row>
    <row r="76" s="133" customFormat="1" ht="29" customHeight="1" spans="1:33">
      <c r="A76" s="149">
        <v>73</v>
      </c>
      <c r="B76" s="222" t="s">
        <v>87</v>
      </c>
      <c r="C76" s="149" t="s">
        <v>15</v>
      </c>
      <c r="D76" s="151">
        <v>4603</v>
      </c>
      <c r="E76" s="149">
        <v>732</v>
      </c>
      <c r="F76" s="153"/>
      <c r="G76" s="151">
        <v>4575</v>
      </c>
      <c r="H76" s="152">
        <v>375.15</v>
      </c>
      <c r="I76" s="153"/>
      <c r="J76" s="151">
        <v>4575</v>
      </c>
      <c r="K76" s="152">
        <v>4.58</v>
      </c>
      <c r="L76" s="153"/>
      <c r="M76" s="151">
        <v>4575</v>
      </c>
      <c r="N76" s="208">
        <v>59.48</v>
      </c>
      <c r="O76" s="208"/>
      <c r="P76" s="151">
        <v>4575</v>
      </c>
      <c r="Q76" s="152">
        <v>22.88</v>
      </c>
      <c r="R76" s="210"/>
      <c r="S76" s="153">
        <f t="shared" si="3"/>
        <v>1194.09</v>
      </c>
      <c r="T76" s="151">
        <v>4575</v>
      </c>
      <c r="U76" s="208">
        <v>366</v>
      </c>
      <c r="V76" s="152"/>
      <c r="W76" s="151">
        <v>4575</v>
      </c>
      <c r="X76" s="152">
        <v>91.5</v>
      </c>
      <c r="Y76" s="207"/>
      <c r="Z76" s="151">
        <v>4575</v>
      </c>
      <c r="AA76" s="152">
        <v>22.88</v>
      </c>
      <c r="AB76" s="153"/>
      <c r="AC76" s="151">
        <v>4575</v>
      </c>
      <c r="AD76" s="152">
        <v>22.88</v>
      </c>
      <c r="AE76" s="153"/>
      <c r="AF76" s="153">
        <f t="shared" si="4"/>
        <v>503.26</v>
      </c>
      <c r="AG76" s="153">
        <f t="shared" si="5"/>
        <v>1697.35</v>
      </c>
    </row>
    <row r="77" s="133" customFormat="1" ht="29" customHeight="1" spans="1:33">
      <c r="A77" s="149">
        <v>74</v>
      </c>
      <c r="B77" s="222" t="s">
        <v>88</v>
      </c>
      <c r="C77" s="149" t="s">
        <v>15</v>
      </c>
      <c r="D77" s="151">
        <v>4604</v>
      </c>
      <c r="E77" s="149">
        <v>732</v>
      </c>
      <c r="F77" s="153"/>
      <c r="G77" s="151">
        <v>4575</v>
      </c>
      <c r="H77" s="152">
        <v>375.15</v>
      </c>
      <c r="I77" s="153"/>
      <c r="J77" s="151">
        <v>4575</v>
      </c>
      <c r="K77" s="152">
        <v>4.58</v>
      </c>
      <c r="L77" s="153"/>
      <c r="M77" s="151">
        <v>4575</v>
      </c>
      <c r="N77" s="208">
        <v>59.48</v>
      </c>
      <c r="O77" s="208"/>
      <c r="P77" s="151">
        <v>4575</v>
      </c>
      <c r="Q77" s="152">
        <v>22.88</v>
      </c>
      <c r="R77" s="210"/>
      <c r="S77" s="153">
        <f t="shared" si="3"/>
        <v>1194.09</v>
      </c>
      <c r="T77" s="151">
        <v>4575</v>
      </c>
      <c r="U77" s="208">
        <v>366</v>
      </c>
      <c r="V77" s="152"/>
      <c r="W77" s="151">
        <v>4575</v>
      </c>
      <c r="X77" s="152">
        <v>91.5</v>
      </c>
      <c r="Y77" s="207"/>
      <c r="Z77" s="151">
        <v>4575</v>
      </c>
      <c r="AA77" s="152">
        <v>22.88</v>
      </c>
      <c r="AB77" s="153"/>
      <c r="AC77" s="151">
        <v>4575</v>
      </c>
      <c r="AD77" s="152">
        <v>22.88</v>
      </c>
      <c r="AE77" s="153"/>
      <c r="AF77" s="153">
        <f t="shared" si="4"/>
        <v>503.26</v>
      </c>
      <c r="AG77" s="153">
        <f t="shared" si="5"/>
        <v>1697.35</v>
      </c>
    </row>
    <row r="78" s="133" customFormat="1" ht="29" customHeight="1" spans="1:33">
      <c r="A78" s="149">
        <v>75</v>
      </c>
      <c r="B78" s="222" t="s">
        <v>89</v>
      </c>
      <c r="C78" s="149" t="s">
        <v>15</v>
      </c>
      <c r="D78" s="151">
        <v>4605</v>
      </c>
      <c r="E78" s="149">
        <v>732</v>
      </c>
      <c r="F78" s="153"/>
      <c r="G78" s="151">
        <v>4575</v>
      </c>
      <c r="H78" s="152">
        <v>375.15</v>
      </c>
      <c r="I78" s="153"/>
      <c r="J78" s="151">
        <v>4575</v>
      </c>
      <c r="K78" s="152">
        <v>4.58</v>
      </c>
      <c r="L78" s="153"/>
      <c r="M78" s="151">
        <v>4575</v>
      </c>
      <c r="N78" s="208">
        <v>59.48</v>
      </c>
      <c r="O78" s="208"/>
      <c r="P78" s="151">
        <v>4575</v>
      </c>
      <c r="Q78" s="152">
        <v>22.88</v>
      </c>
      <c r="R78" s="210"/>
      <c r="S78" s="153">
        <f t="shared" si="3"/>
        <v>1194.09</v>
      </c>
      <c r="T78" s="151">
        <v>4575</v>
      </c>
      <c r="U78" s="208">
        <v>366</v>
      </c>
      <c r="V78" s="152"/>
      <c r="W78" s="151">
        <v>4575</v>
      </c>
      <c r="X78" s="152">
        <v>91.5</v>
      </c>
      <c r="Y78" s="207"/>
      <c r="Z78" s="151">
        <v>4575</v>
      </c>
      <c r="AA78" s="152">
        <v>22.88</v>
      </c>
      <c r="AB78" s="153"/>
      <c r="AC78" s="151">
        <v>4575</v>
      </c>
      <c r="AD78" s="152">
        <v>22.88</v>
      </c>
      <c r="AE78" s="153"/>
      <c r="AF78" s="153">
        <f t="shared" si="4"/>
        <v>503.26</v>
      </c>
      <c r="AG78" s="153">
        <f t="shared" si="5"/>
        <v>1697.35</v>
      </c>
    </row>
    <row r="79" s="133" customFormat="1" ht="29" customHeight="1" spans="1:33">
      <c r="A79" s="149">
        <v>76</v>
      </c>
      <c r="B79" s="222" t="s">
        <v>90</v>
      </c>
      <c r="C79" s="149" t="s">
        <v>15</v>
      </c>
      <c r="D79" s="151">
        <v>4606</v>
      </c>
      <c r="E79" s="149">
        <v>732</v>
      </c>
      <c r="F79" s="153"/>
      <c r="G79" s="149">
        <v>4575</v>
      </c>
      <c r="H79" s="152">
        <v>375.15</v>
      </c>
      <c r="I79" s="153"/>
      <c r="J79" s="149">
        <v>4575</v>
      </c>
      <c r="K79" s="152">
        <v>4.58</v>
      </c>
      <c r="L79" s="153"/>
      <c r="M79" s="151">
        <v>4575</v>
      </c>
      <c r="N79" s="208">
        <v>59.48</v>
      </c>
      <c r="O79" s="208"/>
      <c r="P79" s="151">
        <v>4575</v>
      </c>
      <c r="Q79" s="152">
        <v>22.88</v>
      </c>
      <c r="R79" s="210"/>
      <c r="S79" s="153">
        <f t="shared" si="3"/>
        <v>1194.09</v>
      </c>
      <c r="T79" s="151">
        <v>4575</v>
      </c>
      <c r="U79" s="208">
        <v>366</v>
      </c>
      <c r="V79" s="152"/>
      <c r="W79" s="149">
        <v>4575</v>
      </c>
      <c r="X79" s="149">
        <v>91.5</v>
      </c>
      <c r="Y79" s="207"/>
      <c r="Z79" s="149">
        <v>4575</v>
      </c>
      <c r="AA79" s="152">
        <v>22.88</v>
      </c>
      <c r="AB79" s="153"/>
      <c r="AC79" s="151">
        <v>4575</v>
      </c>
      <c r="AD79" s="152">
        <v>22.88</v>
      </c>
      <c r="AE79" s="153"/>
      <c r="AF79" s="153">
        <f t="shared" si="4"/>
        <v>503.26</v>
      </c>
      <c r="AG79" s="153">
        <f t="shared" si="5"/>
        <v>1697.35</v>
      </c>
    </row>
    <row r="80" s="133" customFormat="1" ht="29" customHeight="1" spans="1:33">
      <c r="A80" s="149">
        <v>77</v>
      </c>
      <c r="B80" s="223" t="s">
        <v>91</v>
      </c>
      <c r="C80" s="149" t="s">
        <v>15</v>
      </c>
      <c r="D80" s="151">
        <v>4607</v>
      </c>
      <c r="E80" s="149">
        <v>732</v>
      </c>
      <c r="F80" s="153">
        <v>180</v>
      </c>
      <c r="G80" s="151">
        <v>5700</v>
      </c>
      <c r="H80" s="152">
        <v>375.15</v>
      </c>
      <c r="I80" s="153">
        <v>92.25</v>
      </c>
      <c r="J80" s="151">
        <v>5700</v>
      </c>
      <c r="K80" s="152">
        <v>4.58</v>
      </c>
      <c r="L80" s="153">
        <v>1.13</v>
      </c>
      <c r="M80" s="151">
        <v>5700</v>
      </c>
      <c r="N80" s="208">
        <v>59.48</v>
      </c>
      <c r="O80" s="208">
        <v>14.63</v>
      </c>
      <c r="P80" s="151">
        <v>5700</v>
      </c>
      <c r="Q80" s="152">
        <v>22.88</v>
      </c>
      <c r="R80" s="210">
        <v>5.63</v>
      </c>
      <c r="S80" s="153">
        <f t="shared" si="3"/>
        <v>1487.73</v>
      </c>
      <c r="T80" s="151">
        <v>5700</v>
      </c>
      <c r="U80" s="208">
        <v>366</v>
      </c>
      <c r="V80" s="152">
        <v>90</v>
      </c>
      <c r="W80" s="151">
        <v>5700</v>
      </c>
      <c r="X80" s="152">
        <v>91.5</v>
      </c>
      <c r="Y80" s="207">
        <v>22.5</v>
      </c>
      <c r="Z80" s="151">
        <v>5700</v>
      </c>
      <c r="AA80" s="152">
        <v>22.88</v>
      </c>
      <c r="AB80" s="153">
        <v>5.63</v>
      </c>
      <c r="AC80" s="151">
        <v>5700</v>
      </c>
      <c r="AD80" s="152">
        <v>22.88</v>
      </c>
      <c r="AE80" s="153">
        <v>5.63</v>
      </c>
      <c r="AF80" s="153">
        <f t="shared" si="4"/>
        <v>627.02</v>
      </c>
      <c r="AG80" s="153">
        <f t="shared" si="5"/>
        <v>2114.75</v>
      </c>
    </row>
    <row r="81" s="133" customFormat="1" ht="29" customHeight="1" spans="1:33">
      <c r="A81" s="149">
        <v>78</v>
      </c>
      <c r="B81" s="222" t="s">
        <v>92</v>
      </c>
      <c r="C81" s="149" t="s">
        <v>15</v>
      </c>
      <c r="D81" s="151">
        <v>4608</v>
      </c>
      <c r="E81" s="149">
        <v>732</v>
      </c>
      <c r="F81" s="149"/>
      <c r="G81" s="151">
        <v>4575</v>
      </c>
      <c r="H81" s="152">
        <v>375.15</v>
      </c>
      <c r="I81" s="153"/>
      <c r="J81" s="151">
        <v>4575</v>
      </c>
      <c r="K81" s="152">
        <v>4.58</v>
      </c>
      <c r="L81" s="153"/>
      <c r="M81" s="151">
        <v>4575</v>
      </c>
      <c r="N81" s="208">
        <v>59.48</v>
      </c>
      <c r="O81" s="207"/>
      <c r="P81" s="151">
        <v>4575</v>
      </c>
      <c r="Q81" s="152">
        <v>22.88</v>
      </c>
      <c r="R81" s="153"/>
      <c r="S81" s="153">
        <f t="shared" si="3"/>
        <v>1194.09</v>
      </c>
      <c r="T81" s="151">
        <v>4575</v>
      </c>
      <c r="U81" s="208">
        <v>366</v>
      </c>
      <c r="V81" s="208"/>
      <c r="W81" s="151">
        <v>4575</v>
      </c>
      <c r="X81" s="152">
        <v>91.5</v>
      </c>
      <c r="Y81" s="114"/>
      <c r="Z81" s="151">
        <v>4575</v>
      </c>
      <c r="AA81" s="152">
        <v>22.88</v>
      </c>
      <c r="AB81" s="153"/>
      <c r="AC81" s="151">
        <v>4575</v>
      </c>
      <c r="AD81" s="152">
        <v>22.88</v>
      </c>
      <c r="AE81" s="153"/>
      <c r="AF81" s="153">
        <f t="shared" si="4"/>
        <v>503.26</v>
      </c>
      <c r="AG81" s="153">
        <f t="shared" si="5"/>
        <v>1697.35</v>
      </c>
    </row>
    <row r="82" s="133" customFormat="1" ht="29" customHeight="1" spans="1:33">
      <c r="A82" s="149">
        <v>79</v>
      </c>
      <c r="B82" s="222" t="s">
        <v>93</v>
      </c>
      <c r="C82" s="149" t="s">
        <v>15</v>
      </c>
      <c r="D82" s="151">
        <v>4609</v>
      </c>
      <c r="E82" s="149">
        <v>732</v>
      </c>
      <c r="F82" s="149"/>
      <c r="G82" s="151">
        <v>4575</v>
      </c>
      <c r="H82" s="152">
        <v>375.15</v>
      </c>
      <c r="I82" s="153"/>
      <c r="J82" s="151">
        <v>4575</v>
      </c>
      <c r="K82" s="152">
        <v>4.58</v>
      </c>
      <c r="L82" s="153"/>
      <c r="M82" s="151">
        <v>4575</v>
      </c>
      <c r="N82" s="208">
        <v>59.48</v>
      </c>
      <c r="O82" s="207"/>
      <c r="P82" s="151">
        <v>4575</v>
      </c>
      <c r="Q82" s="152">
        <v>22.88</v>
      </c>
      <c r="R82" s="153"/>
      <c r="S82" s="153">
        <f t="shared" si="3"/>
        <v>1194.09</v>
      </c>
      <c r="T82" s="151">
        <v>4575</v>
      </c>
      <c r="U82" s="208">
        <v>366</v>
      </c>
      <c r="V82" s="208"/>
      <c r="W82" s="151">
        <v>4575</v>
      </c>
      <c r="X82" s="152">
        <v>91.5</v>
      </c>
      <c r="Y82" s="114"/>
      <c r="Z82" s="151">
        <v>4575</v>
      </c>
      <c r="AA82" s="152">
        <v>22.88</v>
      </c>
      <c r="AB82" s="153"/>
      <c r="AC82" s="151">
        <v>4575</v>
      </c>
      <c r="AD82" s="152">
        <v>22.88</v>
      </c>
      <c r="AE82" s="153"/>
      <c r="AF82" s="153">
        <f t="shared" si="4"/>
        <v>503.26</v>
      </c>
      <c r="AG82" s="153">
        <f t="shared" si="5"/>
        <v>1697.35</v>
      </c>
    </row>
    <row r="83" s="133" customFormat="1" ht="29" customHeight="1" spans="1:33">
      <c r="A83" s="149">
        <v>80</v>
      </c>
      <c r="B83" s="222" t="s">
        <v>94</v>
      </c>
      <c r="C83" s="149" t="s">
        <v>15</v>
      </c>
      <c r="D83" s="151">
        <v>4610</v>
      </c>
      <c r="E83" s="149">
        <v>732</v>
      </c>
      <c r="F83" s="149"/>
      <c r="G83" s="149">
        <v>4575</v>
      </c>
      <c r="H83" s="152">
        <v>375.15</v>
      </c>
      <c r="I83" s="153"/>
      <c r="J83" s="149">
        <v>4575</v>
      </c>
      <c r="K83" s="152">
        <v>4.58</v>
      </c>
      <c r="L83" s="153"/>
      <c r="M83" s="151">
        <v>4575</v>
      </c>
      <c r="N83" s="208">
        <v>59.48</v>
      </c>
      <c r="O83" s="207"/>
      <c r="P83" s="151">
        <v>4575</v>
      </c>
      <c r="Q83" s="152">
        <v>22.88</v>
      </c>
      <c r="R83" s="153"/>
      <c r="S83" s="153">
        <f t="shared" si="3"/>
        <v>1194.09</v>
      </c>
      <c r="T83" s="151">
        <v>4575</v>
      </c>
      <c r="U83" s="208">
        <v>366</v>
      </c>
      <c r="V83" s="208"/>
      <c r="W83" s="149">
        <v>4575</v>
      </c>
      <c r="X83" s="149">
        <v>91.5</v>
      </c>
      <c r="Y83" s="114"/>
      <c r="Z83" s="149">
        <v>4575</v>
      </c>
      <c r="AA83" s="152">
        <v>22.88</v>
      </c>
      <c r="AB83" s="153"/>
      <c r="AC83" s="151">
        <v>4575</v>
      </c>
      <c r="AD83" s="152">
        <v>22.88</v>
      </c>
      <c r="AE83" s="153"/>
      <c r="AF83" s="153">
        <f t="shared" si="4"/>
        <v>503.26</v>
      </c>
      <c r="AG83" s="153">
        <f t="shared" si="5"/>
        <v>1697.35</v>
      </c>
    </row>
    <row r="84" s="133" customFormat="1" ht="29" customHeight="1" spans="1:33">
      <c r="A84" s="149">
        <v>81</v>
      </c>
      <c r="B84" s="222" t="s">
        <v>95</v>
      </c>
      <c r="C84" s="149" t="s">
        <v>15</v>
      </c>
      <c r="D84" s="151">
        <v>4611</v>
      </c>
      <c r="E84" s="149">
        <v>732</v>
      </c>
      <c r="F84" s="153"/>
      <c r="G84" s="151">
        <v>4575</v>
      </c>
      <c r="H84" s="152">
        <v>375.15</v>
      </c>
      <c r="I84" s="153"/>
      <c r="J84" s="151">
        <v>4575</v>
      </c>
      <c r="K84" s="152">
        <v>4.58</v>
      </c>
      <c r="L84" s="153"/>
      <c r="M84" s="151">
        <v>4575</v>
      </c>
      <c r="N84" s="208">
        <v>59.48</v>
      </c>
      <c r="O84" s="208"/>
      <c r="P84" s="151">
        <v>4575</v>
      </c>
      <c r="Q84" s="152">
        <v>22.88</v>
      </c>
      <c r="R84" s="210"/>
      <c r="S84" s="153">
        <f t="shared" si="3"/>
        <v>1194.09</v>
      </c>
      <c r="T84" s="151">
        <v>4575</v>
      </c>
      <c r="U84" s="208">
        <v>366</v>
      </c>
      <c r="V84" s="152"/>
      <c r="W84" s="151">
        <v>4575</v>
      </c>
      <c r="X84" s="152">
        <v>91.5</v>
      </c>
      <c r="Y84" s="207"/>
      <c r="Z84" s="151">
        <v>4575</v>
      </c>
      <c r="AA84" s="152">
        <v>22.88</v>
      </c>
      <c r="AB84" s="153"/>
      <c r="AC84" s="151">
        <v>4575</v>
      </c>
      <c r="AD84" s="152">
        <v>22.88</v>
      </c>
      <c r="AE84" s="153"/>
      <c r="AF84" s="153">
        <f t="shared" si="4"/>
        <v>503.26</v>
      </c>
      <c r="AG84" s="153">
        <f t="shared" si="5"/>
        <v>1697.35</v>
      </c>
    </row>
    <row r="85" s="133" customFormat="1" ht="45" customHeight="1" spans="1:33">
      <c r="A85" s="149">
        <v>82</v>
      </c>
      <c r="B85" s="222" t="s">
        <v>96</v>
      </c>
      <c r="C85" s="149" t="s">
        <v>15</v>
      </c>
      <c r="D85" s="151">
        <v>4612</v>
      </c>
      <c r="E85" s="149">
        <v>732</v>
      </c>
      <c r="F85" s="207"/>
      <c r="G85" s="151">
        <v>4575</v>
      </c>
      <c r="H85" s="152">
        <v>375.15</v>
      </c>
      <c r="I85" s="153"/>
      <c r="J85" s="151">
        <v>4575</v>
      </c>
      <c r="K85" s="152">
        <v>4.58</v>
      </c>
      <c r="L85" s="153"/>
      <c r="M85" s="151">
        <v>4575</v>
      </c>
      <c r="N85" s="208">
        <v>59.48</v>
      </c>
      <c r="O85" s="208"/>
      <c r="P85" s="151">
        <v>4575</v>
      </c>
      <c r="Q85" s="152">
        <v>22.88</v>
      </c>
      <c r="R85" s="210"/>
      <c r="S85" s="153">
        <f t="shared" si="3"/>
        <v>1194.09</v>
      </c>
      <c r="T85" s="151">
        <v>4575</v>
      </c>
      <c r="U85" s="208">
        <v>366</v>
      </c>
      <c r="V85" s="152"/>
      <c r="W85" s="151">
        <v>4575</v>
      </c>
      <c r="X85" s="152">
        <v>91.5</v>
      </c>
      <c r="Y85" s="207"/>
      <c r="Z85" s="151">
        <v>4575</v>
      </c>
      <c r="AA85" s="152">
        <v>22.88</v>
      </c>
      <c r="AB85" s="153"/>
      <c r="AC85" s="151">
        <v>4575</v>
      </c>
      <c r="AD85" s="152">
        <v>22.88</v>
      </c>
      <c r="AE85" s="153"/>
      <c r="AF85" s="153">
        <f t="shared" si="4"/>
        <v>503.26</v>
      </c>
      <c r="AG85" s="153">
        <f t="shared" si="5"/>
        <v>1697.35</v>
      </c>
    </row>
    <row r="86" s="133" customFormat="1" ht="29" customHeight="1" spans="1:33">
      <c r="A86" s="149">
        <v>83</v>
      </c>
      <c r="B86" s="223" t="s">
        <v>97</v>
      </c>
      <c r="C86" s="149" t="s">
        <v>15</v>
      </c>
      <c r="D86" s="151">
        <v>4613</v>
      </c>
      <c r="E86" s="149">
        <v>732</v>
      </c>
      <c r="F86" s="207"/>
      <c r="G86" s="151">
        <v>4575</v>
      </c>
      <c r="H86" s="152">
        <v>375.15</v>
      </c>
      <c r="I86" s="153"/>
      <c r="J86" s="151">
        <v>4575</v>
      </c>
      <c r="K86" s="152">
        <v>4.58</v>
      </c>
      <c r="L86" s="153"/>
      <c r="M86" s="151">
        <v>4575</v>
      </c>
      <c r="N86" s="208">
        <v>59.48</v>
      </c>
      <c r="O86" s="208"/>
      <c r="P86" s="151">
        <v>4575</v>
      </c>
      <c r="Q86" s="152">
        <v>22.88</v>
      </c>
      <c r="R86" s="210"/>
      <c r="S86" s="153">
        <f t="shared" si="3"/>
        <v>1194.09</v>
      </c>
      <c r="T86" s="151">
        <v>4575</v>
      </c>
      <c r="U86" s="208">
        <v>366</v>
      </c>
      <c r="V86" s="152"/>
      <c r="W86" s="151">
        <v>4575</v>
      </c>
      <c r="X86" s="152">
        <v>91.5</v>
      </c>
      <c r="Y86" s="207"/>
      <c r="Z86" s="151">
        <v>4575</v>
      </c>
      <c r="AA86" s="152">
        <v>22.88</v>
      </c>
      <c r="AB86" s="153"/>
      <c r="AC86" s="151">
        <v>4575</v>
      </c>
      <c r="AD86" s="152">
        <v>22.88</v>
      </c>
      <c r="AE86" s="153"/>
      <c r="AF86" s="153">
        <f t="shared" si="4"/>
        <v>503.26</v>
      </c>
      <c r="AG86" s="153">
        <f t="shared" si="5"/>
        <v>1697.35</v>
      </c>
    </row>
    <row r="87" s="133" customFormat="1" ht="29" customHeight="1" spans="1:33">
      <c r="A87" s="149">
        <v>84</v>
      </c>
      <c r="B87" s="222" t="s">
        <v>98</v>
      </c>
      <c r="C87" s="149" t="s">
        <v>15</v>
      </c>
      <c r="D87" s="151">
        <v>4614</v>
      </c>
      <c r="E87" s="149">
        <v>732</v>
      </c>
      <c r="F87" s="153"/>
      <c r="G87" s="151">
        <v>4575</v>
      </c>
      <c r="H87" s="152">
        <v>375.15</v>
      </c>
      <c r="I87" s="153"/>
      <c r="J87" s="151">
        <v>4575</v>
      </c>
      <c r="K87" s="152">
        <v>4.58</v>
      </c>
      <c r="L87" s="153"/>
      <c r="M87" s="151">
        <v>4575</v>
      </c>
      <c r="N87" s="208">
        <v>59.48</v>
      </c>
      <c r="O87" s="208"/>
      <c r="P87" s="151">
        <v>4575</v>
      </c>
      <c r="Q87" s="152">
        <v>22.88</v>
      </c>
      <c r="R87" s="210"/>
      <c r="S87" s="153">
        <f t="shared" si="3"/>
        <v>1194.09</v>
      </c>
      <c r="T87" s="151">
        <v>4575</v>
      </c>
      <c r="U87" s="208">
        <v>366</v>
      </c>
      <c r="V87" s="152"/>
      <c r="W87" s="151">
        <v>4575</v>
      </c>
      <c r="X87" s="152">
        <v>91.5</v>
      </c>
      <c r="Y87" s="207"/>
      <c r="Z87" s="151">
        <v>4575</v>
      </c>
      <c r="AA87" s="152">
        <v>22.88</v>
      </c>
      <c r="AB87" s="153"/>
      <c r="AC87" s="151">
        <v>4575</v>
      </c>
      <c r="AD87" s="152">
        <v>22.88</v>
      </c>
      <c r="AE87" s="153"/>
      <c r="AF87" s="153">
        <f t="shared" si="4"/>
        <v>503.26</v>
      </c>
      <c r="AG87" s="153">
        <f t="shared" si="5"/>
        <v>1697.35</v>
      </c>
    </row>
    <row r="88" s="133" customFormat="1" ht="29" customHeight="1" spans="1:37">
      <c r="A88" s="149">
        <v>85</v>
      </c>
      <c r="B88" s="222" t="s">
        <v>99</v>
      </c>
      <c r="C88" s="149" t="s">
        <v>15</v>
      </c>
      <c r="D88" s="151">
        <v>4615</v>
      </c>
      <c r="E88" s="149">
        <v>732</v>
      </c>
      <c r="F88" s="149"/>
      <c r="G88" s="151">
        <v>4575</v>
      </c>
      <c r="H88" s="152">
        <v>375.15</v>
      </c>
      <c r="I88" s="153"/>
      <c r="J88" s="151">
        <v>4575</v>
      </c>
      <c r="K88" s="152">
        <v>4.58</v>
      </c>
      <c r="L88" s="153"/>
      <c r="M88" s="151">
        <v>4575</v>
      </c>
      <c r="N88" s="208">
        <v>59.48</v>
      </c>
      <c r="O88" s="207"/>
      <c r="P88" s="151">
        <v>4575</v>
      </c>
      <c r="Q88" s="152">
        <v>22.88</v>
      </c>
      <c r="R88" s="153"/>
      <c r="S88" s="153">
        <f t="shared" si="3"/>
        <v>1194.09</v>
      </c>
      <c r="T88" s="151">
        <v>4575</v>
      </c>
      <c r="U88" s="208">
        <v>366</v>
      </c>
      <c r="V88" s="208"/>
      <c r="W88" s="151">
        <v>4575</v>
      </c>
      <c r="X88" s="152">
        <v>91.5</v>
      </c>
      <c r="Y88" s="114"/>
      <c r="Z88" s="151">
        <v>4575</v>
      </c>
      <c r="AA88" s="152">
        <v>22.88</v>
      </c>
      <c r="AB88" s="153"/>
      <c r="AC88" s="151">
        <v>4575</v>
      </c>
      <c r="AD88" s="152">
        <v>22.88</v>
      </c>
      <c r="AE88" s="153"/>
      <c r="AF88" s="153">
        <f t="shared" si="4"/>
        <v>503.26</v>
      </c>
      <c r="AG88" s="153">
        <f t="shared" si="5"/>
        <v>1697.35</v>
      </c>
      <c r="AI88" s="201"/>
      <c r="AJ88" s="201"/>
      <c r="AK88" s="201"/>
    </row>
    <row r="89" s="133" customFormat="1" ht="29" customHeight="1" spans="1:37">
      <c r="A89" s="149">
        <v>86</v>
      </c>
      <c r="B89" s="223" t="s">
        <v>100</v>
      </c>
      <c r="C89" s="149" t="s">
        <v>15</v>
      </c>
      <c r="D89" s="151">
        <v>4616</v>
      </c>
      <c r="E89" s="149">
        <v>732</v>
      </c>
      <c r="F89" s="149"/>
      <c r="G89" s="151">
        <v>4575</v>
      </c>
      <c r="H89" s="152">
        <v>375.15</v>
      </c>
      <c r="I89" s="153"/>
      <c r="J89" s="151">
        <v>4575</v>
      </c>
      <c r="K89" s="152">
        <v>4.58</v>
      </c>
      <c r="L89" s="153"/>
      <c r="M89" s="151">
        <v>4575</v>
      </c>
      <c r="N89" s="208">
        <v>59.48</v>
      </c>
      <c r="O89" s="207"/>
      <c r="P89" s="151">
        <v>4575</v>
      </c>
      <c r="Q89" s="152">
        <v>22.88</v>
      </c>
      <c r="R89" s="153"/>
      <c r="S89" s="153">
        <f t="shared" si="3"/>
        <v>1194.09</v>
      </c>
      <c r="T89" s="151">
        <v>4575</v>
      </c>
      <c r="U89" s="208">
        <v>366</v>
      </c>
      <c r="V89" s="208"/>
      <c r="W89" s="151">
        <v>4575</v>
      </c>
      <c r="X89" s="152">
        <v>91.5</v>
      </c>
      <c r="Y89" s="114"/>
      <c r="Z89" s="151">
        <v>4575</v>
      </c>
      <c r="AA89" s="152">
        <v>22.88</v>
      </c>
      <c r="AB89" s="153"/>
      <c r="AC89" s="151">
        <v>4575</v>
      </c>
      <c r="AD89" s="152">
        <v>22.88</v>
      </c>
      <c r="AE89" s="153"/>
      <c r="AF89" s="153">
        <f t="shared" si="4"/>
        <v>503.26</v>
      </c>
      <c r="AG89" s="153">
        <f t="shared" si="5"/>
        <v>1697.35</v>
      </c>
      <c r="AI89" s="201"/>
      <c r="AJ89" s="201"/>
      <c r="AK89" s="201"/>
    </row>
    <row r="90" s="133" customFormat="1" ht="29" customHeight="1" spans="1:37">
      <c r="A90" s="149">
        <v>87</v>
      </c>
      <c r="B90" s="222" t="s">
        <v>101</v>
      </c>
      <c r="C90" s="149" t="s">
        <v>15</v>
      </c>
      <c r="D90" s="151">
        <v>4617</v>
      </c>
      <c r="E90" s="149">
        <v>732</v>
      </c>
      <c r="F90" s="149"/>
      <c r="G90" s="151">
        <v>4575</v>
      </c>
      <c r="H90" s="152">
        <v>375.15</v>
      </c>
      <c r="I90" s="153"/>
      <c r="J90" s="151">
        <v>4575</v>
      </c>
      <c r="K90" s="152">
        <v>4.58</v>
      </c>
      <c r="L90" s="153"/>
      <c r="M90" s="151">
        <v>4575</v>
      </c>
      <c r="N90" s="208">
        <v>59.48</v>
      </c>
      <c r="O90" s="207"/>
      <c r="P90" s="151">
        <v>4575</v>
      </c>
      <c r="Q90" s="152">
        <v>22.88</v>
      </c>
      <c r="R90" s="153"/>
      <c r="S90" s="153">
        <f t="shared" si="3"/>
        <v>1194.09</v>
      </c>
      <c r="T90" s="151">
        <v>4575</v>
      </c>
      <c r="U90" s="208">
        <v>366</v>
      </c>
      <c r="V90" s="208"/>
      <c r="W90" s="151">
        <v>4575</v>
      </c>
      <c r="X90" s="152">
        <v>91.5</v>
      </c>
      <c r="Y90" s="114"/>
      <c r="Z90" s="151">
        <v>4575</v>
      </c>
      <c r="AA90" s="152">
        <v>22.88</v>
      </c>
      <c r="AB90" s="153"/>
      <c r="AC90" s="151">
        <v>4575</v>
      </c>
      <c r="AD90" s="152">
        <v>22.88</v>
      </c>
      <c r="AE90" s="153"/>
      <c r="AF90" s="153">
        <f t="shared" si="4"/>
        <v>503.26</v>
      </c>
      <c r="AG90" s="153">
        <f t="shared" si="5"/>
        <v>1697.35</v>
      </c>
      <c r="AI90" s="201"/>
      <c r="AJ90" s="201"/>
      <c r="AK90" s="201"/>
    </row>
    <row r="91" s="133" customFormat="1" ht="52" customHeight="1" spans="1:37">
      <c r="A91" s="149">
        <v>88</v>
      </c>
      <c r="B91" s="222" t="s">
        <v>102</v>
      </c>
      <c r="C91" s="149" t="s">
        <v>15</v>
      </c>
      <c r="D91" s="151">
        <v>4618</v>
      </c>
      <c r="E91" s="149">
        <v>732</v>
      </c>
      <c r="F91" s="149"/>
      <c r="G91" s="151">
        <v>4575</v>
      </c>
      <c r="H91" s="152">
        <v>375.15</v>
      </c>
      <c r="I91" s="153"/>
      <c r="J91" s="151">
        <v>4575</v>
      </c>
      <c r="K91" s="152">
        <v>4.58</v>
      </c>
      <c r="L91" s="153"/>
      <c r="M91" s="151">
        <v>4575</v>
      </c>
      <c r="N91" s="208">
        <v>59.48</v>
      </c>
      <c r="O91" s="207"/>
      <c r="P91" s="151">
        <v>4575</v>
      </c>
      <c r="Q91" s="152">
        <v>22.88</v>
      </c>
      <c r="R91" s="153"/>
      <c r="S91" s="153">
        <f t="shared" si="3"/>
        <v>1194.09</v>
      </c>
      <c r="T91" s="151">
        <v>4575</v>
      </c>
      <c r="U91" s="208">
        <v>366</v>
      </c>
      <c r="V91" s="208"/>
      <c r="W91" s="151">
        <v>4575</v>
      </c>
      <c r="X91" s="152">
        <v>91.5</v>
      </c>
      <c r="Y91" s="114"/>
      <c r="Z91" s="151">
        <v>4575</v>
      </c>
      <c r="AA91" s="152">
        <v>22.88</v>
      </c>
      <c r="AB91" s="153"/>
      <c r="AC91" s="151">
        <v>4575</v>
      </c>
      <c r="AD91" s="152">
        <v>22.88</v>
      </c>
      <c r="AE91" s="153"/>
      <c r="AF91" s="153">
        <f t="shared" si="4"/>
        <v>503.26</v>
      </c>
      <c r="AG91" s="153">
        <f t="shared" si="5"/>
        <v>1697.35</v>
      </c>
      <c r="AI91" s="201"/>
      <c r="AJ91" s="201"/>
      <c r="AK91" s="201"/>
    </row>
    <row r="92" s="133" customFormat="1" ht="29" customHeight="1" spans="1:37">
      <c r="A92" s="149">
        <v>89</v>
      </c>
      <c r="B92" s="222" t="s">
        <v>103</v>
      </c>
      <c r="C92" s="149" t="s">
        <v>15</v>
      </c>
      <c r="D92" s="151">
        <v>4619</v>
      </c>
      <c r="E92" s="149">
        <v>732</v>
      </c>
      <c r="F92" s="149"/>
      <c r="G92" s="151">
        <v>4575</v>
      </c>
      <c r="H92" s="152">
        <v>375.15</v>
      </c>
      <c r="I92" s="153"/>
      <c r="J92" s="151">
        <v>4575</v>
      </c>
      <c r="K92" s="152">
        <v>4.58</v>
      </c>
      <c r="L92" s="153"/>
      <c r="M92" s="151">
        <v>4575</v>
      </c>
      <c r="N92" s="208">
        <v>59.48</v>
      </c>
      <c r="O92" s="207"/>
      <c r="P92" s="151">
        <v>4575</v>
      </c>
      <c r="Q92" s="152">
        <v>22.88</v>
      </c>
      <c r="R92" s="153"/>
      <c r="S92" s="153">
        <f t="shared" si="3"/>
        <v>1194.09</v>
      </c>
      <c r="T92" s="151">
        <v>4575</v>
      </c>
      <c r="U92" s="208">
        <v>366</v>
      </c>
      <c r="V92" s="152"/>
      <c r="W92" s="151">
        <v>4575</v>
      </c>
      <c r="X92" s="152">
        <v>91.5</v>
      </c>
      <c r="Y92" s="114"/>
      <c r="Z92" s="151">
        <v>4575</v>
      </c>
      <c r="AA92" s="152">
        <v>22.88</v>
      </c>
      <c r="AB92" s="153"/>
      <c r="AC92" s="151">
        <v>4575</v>
      </c>
      <c r="AD92" s="152">
        <v>22.88</v>
      </c>
      <c r="AE92" s="153"/>
      <c r="AF92" s="153">
        <f t="shared" si="4"/>
        <v>503.26</v>
      </c>
      <c r="AG92" s="153">
        <f t="shared" si="5"/>
        <v>1697.35</v>
      </c>
      <c r="AI92" s="201"/>
      <c r="AJ92" s="201"/>
      <c r="AK92" s="201"/>
    </row>
    <row r="93" s="133" customFormat="1" ht="29" customHeight="1" spans="1:37">
      <c r="A93" s="149">
        <v>90</v>
      </c>
      <c r="B93" s="222" t="s">
        <v>104</v>
      </c>
      <c r="C93" s="149" t="s">
        <v>15</v>
      </c>
      <c r="D93" s="151">
        <v>4620</v>
      </c>
      <c r="E93" s="149">
        <v>732</v>
      </c>
      <c r="F93" s="149"/>
      <c r="G93" s="151">
        <v>4575</v>
      </c>
      <c r="H93" s="152">
        <v>375.15</v>
      </c>
      <c r="I93" s="153"/>
      <c r="J93" s="151">
        <v>4575</v>
      </c>
      <c r="K93" s="152">
        <v>4.58</v>
      </c>
      <c r="L93" s="153"/>
      <c r="M93" s="151">
        <v>4575</v>
      </c>
      <c r="N93" s="208">
        <v>59.48</v>
      </c>
      <c r="O93" s="207"/>
      <c r="P93" s="151">
        <v>4575</v>
      </c>
      <c r="Q93" s="152">
        <v>22.88</v>
      </c>
      <c r="R93" s="153"/>
      <c r="S93" s="153">
        <f t="shared" si="3"/>
        <v>1194.09</v>
      </c>
      <c r="T93" s="151">
        <v>4575</v>
      </c>
      <c r="U93" s="208">
        <v>366</v>
      </c>
      <c r="V93" s="152"/>
      <c r="W93" s="151">
        <v>4575</v>
      </c>
      <c r="X93" s="152">
        <v>91.5</v>
      </c>
      <c r="Y93" s="114"/>
      <c r="Z93" s="151">
        <v>4575</v>
      </c>
      <c r="AA93" s="152">
        <v>22.88</v>
      </c>
      <c r="AB93" s="153"/>
      <c r="AC93" s="151">
        <v>4575</v>
      </c>
      <c r="AD93" s="152">
        <v>22.88</v>
      </c>
      <c r="AE93" s="153"/>
      <c r="AF93" s="153">
        <f t="shared" si="4"/>
        <v>503.26</v>
      </c>
      <c r="AG93" s="153">
        <f t="shared" si="5"/>
        <v>1697.35</v>
      </c>
      <c r="AI93" s="201"/>
      <c r="AJ93" s="201"/>
      <c r="AK93" s="201"/>
    </row>
    <row r="94" s="133" customFormat="1" ht="29" customHeight="1" spans="1:33">
      <c r="A94" s="149">
        <v>91</v>
      </c>
      <c r="B94" s="222" t="s">
        <v>105</v>
      </c>
      <c r="C94" s="149" t="s">
        <v>15</v>
      </c>
      <c r="D94" s="151">
        <v>4621</v>
      </c>
      <c r="E94" s="149">
        <v>732</v>
      </c>
      <c r="F94" s="153"/>
      <c r="G94" s="151">
        <v>4575</v>
      </c>
      <c r="H94" s="152">
        <v>375.15</v>
      </c>
      <c r="I94" s="153"/>
      <c r="J94" s="151">
        <v>4575</v>
      </c>
      <c r="K94" s="152">
        <v>4.58</v>
      </c>
      <c r="L94" s="153"/>
      <c r="M94" s="151">
        <v>4575</v>
      </c>
      <c r="N94" s="208">
        <v>59.48</v>
      </c>
      <c r="O94" s="208"/>
      <c r="P94" s="151">
        <v>4575</v>
      </c>
      <c r="Q94" s="152">
        <v>22.88</v>
      </c>
      <c r="R94" s="210"/>
      <c r="S94" s="153">
        <f t="shared" si="3"/>
        <v>1194.09</v>
      </c>
      <c r="T94" s="151">
        <v>4575</v>
      </c>
      <c r="U94" s="208">
        <v>366</v>
      </c>
      <c r="V94" s="152"/>
      <c r="W94" s="151">
        <v>4575</v>
      </c>
      <c r="X94" s="152">
        <v>91.5</v>
      </c>
      <c r="Y94" s="207"/>
      <c r="Z94" s="151">
        <v>4575</v>
      </c>
      <c r="AA94" s="152">
        <v>22.88</v>
      </c>
      <c r="AB94" s="153"/>
      <c r="AC94" s="151">
        <v>4575</v>
      </c>
      <c r="AD94" s="152">
        <v>22.88</v>
      </c>
      <c r="AE94" s="153"/>
      <c r="AF94" s="153">
        <f t="shared" si="4"/>
        <v>503.26</v>
      </c>
      <c r="AG94" s="153">
        <f t="shared" si="5"/>
        <v>1697.35</v>
      </c>
    </row>
    <row r="95" s="133" customFormat="1" ht="29" customHeight="1" spans="1:33">
      <c r="A95" s="149">
        <v>92</v>
      </c>
      <c r="B95" s="222" t="s">
        <v>106</v>
      </c>
      <c r="C95" s="149" t="s">
        <v>15</v>
      </c>
      <c r="D95" s="151">
        <v>4622</v>
      </c>
      <c r="E95" s="149">
        <v>732</v>
      </c>
      <c r="F95" s="153"/>
      <c r="G95" s="149">
        <v>4575</v>
      </c>
      <c r="H95" s="152">
        <v>375.15</v>
      </c>
      <c r="I95" s="153"/>
      <c r="J95" s="149">
        <v>4575</v>
      </c>
      <c r="K95" s="152">
        <v>4.58</v>
      </c>
      <c r="L95" s="153"/>
      <c r="M95" s="151">
        <v>4575</v>
      </c>
      <c r="N95" s="149">
        <v>59.48</v>
      </c>
      <c r="O95" s="208"/>
      <c r="P95" s="151">
        <v>4575</v>
      </c>
      <c r="Q95" s="152">
        <v>22.88</v>
      </c>
      <c r="R95" s="210"/>
      <c r="S95" s="153">
        <f t="shared" si="3"/>
        <v>1194.09</v>
      </c>
      <c r="T95" s="151">
        <v>4575</v>
      </c>
      <c r="U95" s="208">
        <v>366</v>
      </c>
      <c r="V95" s="152"/>
      <c r="W95" s="149">
        <v>4575</v>
      </c>
      <c r="X95" s="149">
        <v>91.5</v>
      </c>
      <c r="Y95" s="207"/>
      <c r="Z95" s="149">
        <v>4575</v>
      </c>
      <c r="AA95" s="152">
        <v>22.88</v>
      </c>
      <c r="AB95" s="153"/>
      <c r="AC95" s="151">
        <v>4575</v>
      </c>
      <c r="AD95" s="152">
        <v>22.88</v>
      </c>
      <c r="AE95" s="153"/>
      <c r="AF95" s="153">
        <f t="shared" si="4"/>
        <v>503.26</v>
      </c>
      <c r="AG95" s="153">
        <f t="shared" si="5"/>
        <v>1697.35</v>
      </c>
    </row>
    <row r="96" s="133" customFormat="1" ht="29" customHeight="1" spans="1:33">
      <c r="A96" s="149">
        <v>93</v>
      </c>
      <c r="B96" s="222" t="s">
        <v>107</v>
      </c>
      <c r="C96" s="149" t="s">
        <v>15</v>
      </c>
      <c r="D96" s="151">
        <v>4623</v>
      </c>
      <c r="E96" s="149">
        <v>732</v>
      </c>
      <c r="F96" s="153"/>
      <c r="G96" s="151">
        <v>4575</v>
      </c>
      <c r="H96" s="152">
        <v>375.15</v>
      </c>
      <c r="I96" s="153"/>
      <c r="J96" s="151">
        <v>4575</v>
      </c>
      <c r="K96" s="152">
        <v>4.58</v>
      </c>
      <c r="L96" s="153"/>
      <c r="M96" s="151">
        <v>4575</v>
      </c>
      <c r="N96" s="208">
        <v>59.48</v>
      </c>
      <c r="O96" s="153"/>
      <c r="P96" s="151">
        <v>4575</v>
      </c>
      <c r="Q96" s="152">
        <v>22.88</v>
      </c>
      <c r="R96" s="153"/>
      <c r="S96" s="153">
        <f t="shared" si="3"/>
        <v>1194.09</v>
      </c>
      <c r="T96" s="151">
        <v>4575</v>
      </c>
      <c r="U96" s="208">
        <v>366</v>
      </c>
      <c r="V96" s="152"/>
      <c r="W96" s="151">
        <v>4575</v>
      </c>
      <c r="X96" s="152">
        <v>91.5</v>
      </c>
      <c r="Y96" s="153"/>
      <c r="Z96" s="151">
        <v>4575</v>
      </c>
      <c r="AA96" s="152">
        <v>22.88</v>
      </c>
      <c r="AB96" s="153"/>
      <c r="AC96" s="151">
        <v>4575</v>
      </c>
      <c r="AD96" s="152">
        <v>22.88</v>
      </c>
      <c r="AE96" s="153"/>
      <c r="AF96" s="153">
        <f t="shared" si="4"/>
        <v>503.26</v>
      </c>
      <c r="AG96" s="153">
        <f t="shared" si="5"/>
        <v>1697.35</v>
      </c>
    </row>
    <row r="97" s="133" customFormat="1" ht="29" customHeight="1" spans="1:37">
      <c r="A97" s="149">
        <v>94</v>
      </c>
      <c r="B97" s="222" t="s">
        <v>108</v>
      </c>
      <c r="C97" s="149" t="s">
        <v>15</v>
      </c>
      <c r="D97" s="151">
        <v>4624</v>
      </c>
      <c r="E97" s="149">
        <v>732</v>
      </c>
      <c r="F97" s="149"/>
      <c r="G97" s="151">
        <v>4575</v>
      </c>
      <c r="H97" s="152">
        <v>375.15</v>
      </c>
      <c r="I97" s="153"/>
      <c r="J97" s="151">
        <v>4575</v>
      </c>
      <c r="K97" s="152">
        <v>4.58</v>
      </c>
      <c r="L97" s="153"/>
      <c r="M97" s="151">
        <v>4575</v>
      </c>
      <c r="N97" s="208">
        <v>59.48</v>
      </c>
      <c r="O97" s="207"/>
      <c r="P97" s="151">
        <v>4575</v>
      </c>
      <c r="Q97" s="152">
        <v>22.88</v>
      </c>
      <c r="R97" s="153"/>
      <c r="S97" s="153">
        <f t="shared" si="3"/>
        <v>1194.09</v>
      </c>
      <c r="T97" s="151">
        <v>4575</v>
      </c>
      <c r="U97" s="208">
        <v>366</v>
      </c>
      <c r="V97" s="152"/>
      <c r="W97" s="151">
        <v>4575</v>
      </c>
      <c r="X97" s="152">
        <v>91.5</v>
      </c>
      <c r="Y97" s="114"/>
      <c r="Z97" s="151">
        <v>4575</v>
      </c>
      <c r="AA97" s="152">
        <v>22.88</v>
      </c>
      <c r="AB97" s="153"/>
      <c r="AC97" s="151">
        <v>4575</v>
      </c>
      <c r="AD97" s="152">
        <v>22.88</v>
      </c>
      <c r="AE97" s="153"/>
      <c r="AF97" s="153">
        <f t="shared" si="4"/>
        <v>503.26</v>
      </c>
      <c r="AG97" s="153">
        <f t="shared" si="5"/>
        <v>1697.35</v>
      </c>
      <c r="AI97" s="201"/>
      <c r="AJ97" s="201"/>
      <c r="AK97" s="201"/>
    </row>
    <row r="98" s="133" customFormat="1" ht="29" customHeight="1" spans="1:37">
      <c r="A98" s="149">
        <v>95</v>
      </c>
      <c r="B98" s="222" t="s">
        <v>109</v>
      </c>
      <c r="C98" s="149" t="s">
        <v>15</v>
      </c>
      <c r="D98" s="151">
        <v>4625</v>
      </c>
      <c r="E98" s="149">
        <v>732</v>
      </c>
      <c r="F98" s="149"/>
      <c r="G98" s="149">
        <v>4575</v>
      </c>
      <c r="H98" s="152">
        <v>375.15</v>
      </c>
      <c r="I98" s="153"/>
      <c r="J98" s="149">
        <v>4575</v>
      </c>
      <c r="K98" s="152">
        <v>4.58</v>
      </c>
      <c r="L98" s="153"/>
      <c r="M98" s="151">
        <v>4575</v>
      </c>
      <c r="N98" s="208">
        <v>59.48</v>
      </c>
      <c r="O98" s="207"/>
      <c r="P98" s="151">
        <v>4575</v>
      </c>
      <c r="Q98" s="152">
        <v>22.88</v>
      </c>
      <c r="R98" s="153"/>
      <c r="S98" s="153">
        <f t="shared" si="3"/>
        <v>1194.09</v>
      </c>
      <c r="T98" s="151">
        <v>4575</v>
      </c>
      <c r="U98" s="208">
        <v>366</v>
      </c>
      <c r="V98" s="208"/>
      <c r="W98" s="149">
        <v>4575</v>
      </c>
      <c r="X98" s="149">
        <v>91.5</v>
      </c>
      <c r="Y98" s="114"/>
      <c r="Z98" s="149">
        <v>4575</v>
      </c>
      <c r="AA98" s="152">
        <v>22.88</v>
      </c>
      <c r="AB98" s="153"/>
      <c r="AC98" s="151">
        <v>4575</v>
      </c>
      <c r="AD98" s="152">
        <v>22.88</v>
      </c>
      <c r="AE98" s="153"/>
      <c r="AF98" s="153">
        <f t="shared" si="4"/>
        <v>503.26</v>
      </c>
      <c r="AG98" s="153">
        <f t="shared" si="5"/>
        <v>1697.35</v>
      </c>
      <c r="AI98" s="201"/>
      <c r="AJ98" s="201"/>
      <c r="AK98" s="201"/>
    </row>
    <row r="99" s="133" customFormat="1" ht="29" customHeight="1" spans="1:37">
      <c r="A99" s="149">
        <v>96</v>
      </c>
      <c r="B99" s="222" t="s">
        <v>110</v>
      </c>
      <c r="C99" s="149" t="s">
        <v>15</v>
      </c>
      <c r="D99" s="151">
        <v>4626</v>
      </c>
      <c r="E99" s="149">
        <v>732</v>
      </c>
      <c r="F99" s="149"/>
      <c r="G99" s="151">
        <v>4575</v>
      </c>
      <c r="H99" s="152">
        <v>375.15</v>
      </c>
      <c r="I99" s="153"/>
      <c r="J99" s="151">
        <v>4575</v>
      </c>
      <c r="K99" s="149">
        <v>4.58</v>
      </c>
      <c r="L99" s="153"/>
      <c r="M99" s="151">
        <v>4575</v>
      </c>
      <c r="N99" s="208">
        <v>59.48</v>
      </c>
      <c r="O99" s="207"/>
      <c r="P99" s="151">
        <v>4575</v>
      </c>
      <c r="Q99" s="152">
        <v>22.88</v>
      </c>
      <c r="R99" s="153"/>
      <c r="S99" s="153">
        <f t="shared" si="3"/>
        <v>1194.09</v>
      </c>
      <c r="T99" s="151">
        <v>4575</v>
      </c>
      <c r="U99" s="208">
        <v>366</v>
      </c>
      <c r="V99" s="208"/>
      <c r="W99" s="151">
        <v>4575</v>
      </c>
      <c r="X99" s="152">
        <v>91.5</v>
      </c>
      <c r="Y99" s="114"/>
      <c r="Z99" s="151">
        <v>4575</v>
      </c>
      <c r="AA99" s="152">
        <v>22.88</v>
      </c>
      <c r="AB99" s="153"/>
      <c r="AC99" s="151">
        <v>4575</v>
      </c>
      <c r="AD99" s="152">
        <v>22.88</v>
      </c>
      <c r="AE99" s="153"/>
      <c r="AF99" s="153">
        <f t="shared" si="4"/>
        <v>503.26</v>
      </c>
      <c r="AG99" s="153">
        <f t="shared" si="5"/>
        <v>1697.35</v>
      </c>
      <c r="AI99" s="201"/>
      <c r="AJ99" s="201"/>
      <c r="AK99" s="201"/>
    </row>
    <row r="100" s="133" customFormat="1" ht="29" customHeight="1" spans="1:37">
      <c r="A100" s="149">
        <v>97</v>
      </c>
      <c r="B100" s="222" t="s">
        <v>111</v>
      </c>
      <c r="C100" s="149" t="s">
        <v>15</v>
      </c>
      <c r="D100" s="151">
        <v>4627</v>
      </c>
      <c r="E100" s="149">
        <v>732</v>
      </c>
      <c r="F100" s="149"/>
      <c r="G100" s="151">
        <v>4575</v>
      </c>
      <c r="H100" s="152">
        <v>375.15</v>
      </c>
      <c r="I100" s="153"/>
      <c r="J100" s="151">
        <v>4575</v>
      </c>
      <c r="K100" s="152">
        <v>4.58</v>
      </c>
      <c r="L100" s="153"/>
      <c r="M100" s="151">
        <v>4575</v>
      </c>
      <c r="N100" s="208">
        <v>59.48</v>
      </c>
      <c r="O100" s="207"/>
      <c r="P100" s="151">
        <v>4575</v>
      </c>
      <c r="Q100" s="152">
        <v>22.88</v>
      </c>
      <c r="R100" s="153"/>
      <c r="S100" s="153">
        <f t="shared" si="3"/>
        <v>1194.09</v>
      </c>
      <c r="T100" s="151">
        <v>4575</v>
      </c>
      <c r="U100" s="208">
        <v>366</v>
      </c>
      <c r="V100" s="208"/>
      <c r="W100" s="151">
        <v>4575</v>
      </c>
      <c r="X100" s="152">
        <v>91.5</v>
      </c>
      <c r="Y100" s="114"/>
      <c r="Z100" s="151">
        <v>4575</v>
      </c>
      <c r="AA100" s="152">
        <v>22.88</v>
      </c>
      <c r="AB100" s="153"/>
      <c r="AC100" s="151">
        <v>4575</v>
      </c>
      <c r="AD100" s="152">
        <v>22.88</v>
      </c>
      <c r="AE100" s="153"/>
      <c r="AF100" s="153">
        <f t="shared" si="4"/>
        <v>503.26</v>
      </c>
      <c r="AG100" s="153">
        <f t="shared" si="5"/>
        <v>1697.35</v>
      </c>
      <c r="AI100" s="201"/>
      <c r="AJ100" s="201"/>
      <c r="AK100" s="201"/>
    </row>
    <row r="101" s="133" customFormat="1" ht="29" customHeight="1" spans="1:37">
      <c r="A101" s="149">
        <v>98</v>
      </c>
      <c r="B101" s="222" t="s">
        <v>112</v>
      </c>
      <c r="C101" s="149" t="s">
        <v>15</v>
      </c>
      <c r="D101" s="151">
        <v>4628</v>
      </c>
      <c r="E101" s="149">
        <v>732</v>
      </c>
      <c r="F101" s="149"/>
      <c r="G101" s="151">
        <v>4575</v>
      </c>
      <c r="H101" s="152">
        <v>375.15</v>
      </c>
      <c r="I101" s="153"/>
      <c r="J101" s="151">
        <v>4575</v>
      </c>
      <c r="K101" s="152">
        <v>4.58</v>
      </c>
      <c r="L101" s="153"/>
      <c r="M101" s="151">
        <v>4575</v>
      </c>
      <c r="N101" s="208">
        <v>59.48</v>
      </c>
      <c r="O101" s="207"/>
      <c r="P101" s="151">
        <v>4575</v>
      </c>
      <c r="Q101" s="152">
        <v>22.88</v>
      </c>
      <c r="R101" s="153"/>
      <c r="S101" s="153">
        <f t="shared" si="3"/>
        <v>1194.09</v>
      </c>
      <c r="T101" s="151">
        <v>4575</v>
      </c>
      <c r="U101" s="208">
        <v>366</v>
      </c>
      <c r="V101" s="152"/>
      <c r="W101" s="151">
        <v>4575</v>
      </c>
      <c r="X101" s="152">
        <v>91.5</v>
      </c>
      <c r="Y101" s="114"/>
      <c r="Z101" s="151">
        <v>4575</v>
      </c>
      <c r="AA101" s="152">
        <v>22.88</v>
      </c>
      <c r="AB101" s="153"/>
      <c r="AC101" s="151">
        <v>4575</v>
      </c>
      <c r="AD101" s="152">
        <v>22.88</v>
      </c>
      <c r="AE101" s="153"/>
      <c r="AF101" s="153">
        <f t="shared" si="4"/>
        <v>503.26</v>
      </c>
      <c r="AG101" s="153">
        <f t="shared" si="5"/>
        <v>1697.35</v>
      </c>
      <c r="AI101" s="201"/>
      <c r="AJ101" s="201"/>
      <c r="AK101" s="201"/>
    </row>
    <row r="102" s="133" customFormat="1" ht="29" customHeight="1" spans="1:37">
      <c r="A102" s="149">
        <v>99</v>
      </c>
      <c r="B102" s="222" t="s">
        <v>113</v>
      </c>
      <c r="C102" s="149" t="s">
        <v>15</v>
      </c>
      <c r="D102" s="151">
        <v>4629</v>
      </c>
      <c r="E102" s="149">
        <v>732</v>
      </c>
      <c r="F102" s="149"/>
      <c r="G102" s="151">
        <v>4575</v>
      </c>
      <c r="H102" s="152">
        <v>375.15</v>
      </c>
      <c r="I102" s="153"/>
      <c r="J102" s="151">
        <v>4575</v>
      </c>
      <c r="K102" s="152">
        <v>4.58</v>
      </c>
      <c r="L102" s="153"/>
      <c r="M102" s="151">
        <v>4575</v>
      </c>
      <c r="N102" s="208">
        <v>59.48</v>
      </c>
      <c r="O102" s="207"/>
      <c r="P102" s="151">
        <v>4575</v>
      </c>
      <c r="Q102" s="152">
        <v>22.88</v>
      </c>
      <c r="R102" s="153"/>
      <c r="S102" s="153">
        <f t="shared" si="3"/>
        <v>1194.09</v>
      </c>
      <c r="T102" s="151">
        <v>4575</v>
      </c>
      <c r="U102" s="208">
        <v>366</v>
      </c>
      <c r="V102" s="152"/>
      <c r="W102" s="151">
        <v>4575</v>
      </c>
      <c r="X102" s="152">
        <v>91.5</v>
      </c>
      <c r="Y102" s="114"/>
      <c r="Z102" s="151">
        <v>4575</v>
      </c>
      <c r="AA102" s="152">
        <v>22.88</v>
      </c>
      <c r="AB102" s="153"/>
      <c r="AC102" s="151">
        <v>4575</v>
      </c>
      <c r="AD102" s="152">
        <v>22.88</v>
      </c>
      <c r="AE102" s="153"/>
      <c r="AF102" s="153">
        <f t="shared" si="4"/>
        <v>503.26</v>
      </c>
      <c r="AG102" s="153">
        <f t="shared" si="5"/>
        <v>1697.35</v>
      </c>
      <c r="AI102" s="201"/>
      <c r="AJ102" s="201"/>
      <c r="AK102" s="201"/>
    </row>
    <row r="103" s="133" customFormat="1" ht="29" customHeight="1" spans="1:37">
      <c r="A103" s="149">
        <v>100</v>
      </c>
      <c r="B103" s="222" t="s">
        <v>114</v>
      </c>
      <c r="C103" s="149" t="s">
        <v>15</v>
      </c>
      <c r="D103" s="151">
        <v>4630</v>
      </c>
      <c r="E103" s="149">
        <v>732</v>
      </c>
      <c r="F103" s="149"/>
      <c r="G103" s="151">
        <v>4575</v>
      </c>
      <c r="H103" s="152">
        <v>375.15</v>
      </c>
      <c r="I103" s="153"/>
      <c r="J103" s="151">
        <v>4575</v>
      </c>
      <c r="K103" s="152">
        <v>4.58</v>
      </c>
      <c r="L103" s="153"/>
      <c r="M103" s="151">
        <v>4575</v>
      </c>
      <c r="N103" s="208">
        <v>59.48</v>
      </c>
      <c r="O103" s="207"/>
      <c r="P103" s="151">
        <v>4575</v>
      </c>
      <c r="Q103" s="152">
        <v>22.88</v>
      </c>
      <c r="R103" s="153"/>
      <c r="S103" s="153">
        <f t="shared" si="3"/>
        <v>1194.09</v>
      </c>
      <c r="T103" s="151">
        <v>4575</v>
      </c>
      <c r="U103" s="208">
        <v>366</v>
      </c>
      <c r="V103" s="152"/>
      <c r="W103" s="151">
        <v>4575</v>
      </c>
      <c r="X103" s="152">
        <v>91.5</v>
      </c>
      <c r="Y103" s="114"/>
      <c r="Z103" s="151">
        <v>4575</v>
      </c>
      <c r="AA103" s="152">
        <v>22.88</v>
      </c>
      <c r="AB103" s="153"/>
      <c r="AC103" s="151">
        <v>4575</v>
      </c>
      <c r="AD103" s="152">
        <v>22.88</v>
      </c>
      <c r="AE103" s="153"/>
      <c r="AF103" s="153">
        <f t="shared" si="4"/>
        <v>503.26</v>
      </c>
      <c r="AG103" s="153">
        <f t="shared" si="5"/>
        <v>1697.35</v>
      </c>
      <c r="AI103" s="201"/>
      <c r="AJ103" s="201"/>
      <c r="AK103" s="201"/>
    </row>
    <row r="104" s="133" customFormat="1" ht="29" customHeight="1" spans="1:37">
      <c r="A104" s="149">
        <v>101</v>
      </c>
      <c r="B104" s="222" t="s">
        <v>115</v>
      </c>
      <c r="C104" s="149" t="s">
        <v>15</v>
      </c>
      <c r="D104" s="151">
        <v>4631</v>
      </c>
      <c r="E104" s="149">
        <v>732</v>
      </c>
      <c r="F104" s="149"/>
      <c r="G104" s="151">
        <v>4575</v>
      </c>
      <c r="H104" s="152">
        <v>375.15</v>
      </c>
      <c r="I104" s="153"/>
      <c r="J104" s="151">
        <v>4575</v>
      </c>
      <c r="K104" s="152">
        <v>4.58</v>
      </c>
      <c r="L104" s="153"/>
      <c r="M104" s="151">
        <v>4575</v>
      </c>
      <c r="N104" s="208">
        <v>59.48</v>
      </c>
      <c r="O104" s="207"/>
      <c r="P104" s="151">
        <v>4575</v>
      </c>
      <c r="Q104" s="152">
        <v>22.88</v>
      </c>
      <c r="R104" s="153"/>
      <c r="S104" s="153">
        <f t="shared" si="3"/>
        <v>1194.09</v>
      </c>
      <c r="T104" s="151">
        <v>4575</v>
      </c>
      <c r="U104" s="208">
        <v>366</v>
      </c>
      <c r="V104" s="152"/>
      <c r="W104" s="151">
        <v>4575</v>
      </c>
      <c r="X104" s="152">
        <v>91.5</v>
      </c>
      <c r="Y104" s="114"/>
      <c r="Z104" s="151">
        <v>4575</v>
      </c>
      <c r="AA104" s="152">
        <v>22.88</v>
      </c>
      <c r="AB104" s="153"/>
      <c r="AC104" s="151">
        <v>4575</v>
      </c>
      <c r="AD104" s="152">
        <v>22.88</v>
      </c>
      <c r="AE104" s="153"/>
      <c r="AF104" s="153">
        <f t="shared" si="4"/>
        <v>503.26</v>
      </c>
      <c r="AG104" s="153">
        <f t="shared" si="5"/>
        <v>1697.35</v>
      </c>
      <c r="AI104" s="201"/>
      <c r="AJ104" s="201"/>
      <c r="AK104" s="201"/>
    </row>
    <row r="105" s="133" customFormat="1" ht="29" customHeight="1" spans="1:37">
      <c r="A105" s="149">
        <v>102</v>
      </c>
      <c r="B105" s="222" t="s">
        <v>116</v>
      </c>
      <c r="C105" s="149" t="s">
        <v>15</v>
      </c>
      <c r="D105" s="151">
        <v>4632</v>
      </c>
      <c r="E105" s="149">
        <v>732</v>
      </c>
      <c r="F105" s="149"/>
      <c r="G105" s="151">
        <v>4575</v>
      </c>
      <c r="H105" s="152">
        <v>375.15</v>
      </c>
      <c r="I105" s="153"/>
      <c r="J105" s="151">
        <v>4575</v>
      </c>
      <c r="K105" s="152">
        <v>4.58</v>
      </c>
      <c r="L105" s="153"/>
      <c r="M105" s="151">
        <v>4575</v>
      </c>
      <c r="N105" s="208">
        <v>59.48</v>
      </c>
      <c r="O105" s="207"/>
      <c r="P105" s="151">
        <v>4575</v>
      </c>
      <c r="Q105" s="152">
        <v>22.88</v>
      </c>
      <c r="R105" s="153"/>
      <c r="S105" s="153">
        <f t="shared" si="3"/>
        <v>1194.09</v>
      </c>
      <c r="T105" s="151">
        <v>4575</v>
      </c>
      <c r="U105" s="208">
        <v>366</v>
      </c>
      <c r="V105" s="208"/>
      <c r="W105" s="151">
        <v>4575</v>
      </c>
      <c r="X105" s="152">
        <v>91.5</v>
      </c>
      <c r="Y105" s="114"/>
      <c r="Z105" s="151">
        <v>4575</v>
      </c>
      <c r="AA105" s="152">
        <v>22.88</v>
      </c>
      <c r="AB105" s="153"/>
      <c r="AC105" s="151">
        <v>4575</v>
      </c>
      <c r="AD105" s="152">
        <v>22.88</v>
      </c>
      <c r="AE105" s="153"/>
      <c r="AF105" s="153">
        <f t="shared" si="4"/>
        <v>503.26</v>
      </c>
      <c r="AG105" s="153">
        <f t="shared" si="5"/>
        <v>1697.35</v>
      </c>
      <c r="AI105" s="201"/>
      <c r="AJ105" s="201"/>
      <c r="AK105" s="201"/>
    </row>
    <row r="106" s="133" customFormat="1" ht="29" customHeight="1" spans="1:37">
      <c r="A106" s="149">
        <v>103</v>
      </c>
      <c r="B106" s="222" t="s">
        <v>117</v>
      </c>
      <c r="C106" s="149" t="s">
        <v>15</v>
      </c>
      <c r="D106" s="151">
        <v>4633</v>
      </c>
      <c r="E106" s="149">
        <v>732</v>
      </c>
      <c r="F106" s="149"/>
      <c r="G106" s="151">
        <v>4575</v>
      </c>
      <c r="H106" s="152">
        <v>375.15</v>
      </c>
      <c r="I106" s="153"/>
      <c r="J106" s="151">
        <v>4575</v>
      </c>
      <c r="K106" s="152">
        <v>4.58</v>
      </c>
      <c r="L106" s="153"/>
      <c r="M106" s="151">
        <v>4575</v>
      </c>
      <c r="N106" s="208">
        <v>59.48</v>
      </c>
      <c r="O106" s="207"/>
      <c r="P106" s="151">
        <v>4575</v>
      </c>
      <c r="Q106" s="152">
        <v>22.88</v>
      </c>
      <c r="R106" s="153"/>
      <c r="S106" s="153">
        <f t="shared" si="3"/>
        <v>1194.09</v>
      </c>
      <c r="T106" s="151">
        <v>4575</v>
      </c>
      <c r="U106" s="208">
        <v>366</v>
      </c>
      <c r="V106" s="208"/>
      <c r="W106" s="151">
        <v>4575</v>
      </c>
      <c r="X106" s="152">
        <v>91.5</v>
      </c>
      <c r="Y106" s="114"/>
      <c r="Z106" s="151">
        <v>4575</v>
      </c>
      <c r="AA106" s="152">
        <v>22.88</v>
      </c>
      <c r="AB106" s="153"/>
      <c r="AC106" s="151">
        <v>4575</v>
      </c>
      <c r="AD106" s="152">
        <v>22.88</v>
      </c>
      <c r="AE106" s="153"/>
      <c r="AF106" s="153">
        <f t="shared" si="4"/>
        <v>503.26</v>
      </c>
      <c r="AG106" s="153">
        <f t="shared" si="5"/>
        <v>1697.35</v>
      </c>
      <c r="AI106" s="201"/>
      <c r="AJ106" s="201"/>
      <c r="AK106" s="201"/>
    </row>
    <row r="107" s="133" customFormat="1" ht="29" customHeight="1" spans="1:37">
      <c r="A107" s="149">
        <v>104</v>
      </c>
      <c r="B107" s="222" t="s">
        <v>118</v>
      </c>
      <c r="C107" s="149" t="s">
        <v>15</v>
      </c>
      <c r="D107" s="151">
        <v>4634</v>
      </c>
      <c r="E107" s="149">
        <v>732</v>
      </c>
      <c r="F107" s="149"/>
      <c r="G107" s="149">
        <v>4575</v>
      </c>
      <c r="H107" s="152">
        <v>375.15</v>
      </c>
      <c r="I107" s="153"/>
      <c r="J107" s="149">
        <v>4575</v>
      </c>
      <c r="K107" s="152">
        <v>4.58</v>
      </c>
      <c r="L107" s="153"/>
      <c r="M107" s="151">
        <v>4575</v>
      </c>
      <c r="N107" s="149">
        <v>59.48</v>
      </c>
      <c r="O107" s="207"/>
      <c r="P107" s="151">
        <v>4575</v>
      </c>
      <c r="Q107" s="152">
        <v>22.88</v>
      </c>
      <c r="R107" s="153"/>
      <c r="S107" s="153">
        <f t="shared" si="3"/>
        <v>1194.09</v>
      </c>
      <c r="T107" s="151">
        <v>4575</v>
      </c>
      <c r="U107" s="208">
        <v>366</v>
      </c>
      <c r="V107" s="152"/>
      <c r="W107" s="149">
        <v>4575</v>
      </c>
      <c r="X107" s="149">
        <v>91.5</v>
      </c>
      <c r="Y107" s="114"/>
      <c r="Z107" s="149">
        <v>4575</v>
      </c>
      <c r="AA107" s="152">
        <v>22.88</v>
      </c>
      <c r="AB107" s="153"/>
      <c r="AC107" s="151">
        <v>4575</v>
      </c>
      <c r="AD107" s="152">
        <v>22.88</v>
      </c>
      <c r="AE107" s="153"/>
      <c r="AF107" s="153">
        <f t="shared" si="4"/>
        <v>503.26</v>
      </c>
      <c r="AG107" s="153">
        <f t="shared" si="5"/>
        <v>1697.35</v>
      </c>
      <c r="AI107" s="201"/>
      <c r="AJ107" s="201"/>
      <c r="AK107" s="201"/>
    </row>
    <row r="108" s="133" customFormat="1" ht="29" customHeight="1" spans="1:37">
      <c r="A108" s="149">
        <v>105</v>
      </c>
      <c r="B108" s="223" t="s">
        <v>119</v>
      </c>
      <c r="C108" s="149" t="s">
        <v>15</v>
      </c>
      <c r="D108" s="151">
        <v>4635</v>
      </c>
      <c r="E108" s="149">
        <v>732</v>
      </c>
      <c r="F108" s="149"/>
      <c r="G108" s="151">
        <v>4575</v>
      </c>
      <c r="H108" s="152">
        <v>375.15</v>
      </c>
      <c r="I108" s="153"/>
      <c r="J108" s="151">
        <v>4575</v>
      </c>
      <c r="K108" s="152">
        <v>4.58</v>
      </c>
      <c r="L108" s="153"/>
      <c r="M108" s="151">
        <v>4575</v>
      </c>
      <c r="N108" s="208">
        <v>59.48</v>
      </c>
      <c r="O108" s="207"/>
      <c r="P108" s="151">
        <v>4575</v>
      </c>
      <c r="Q108" s="152">
        <v>22.88</v>
      </c>
      <c r="R108" s="153"/>
      <c r="S108" s="153">
        <f t="shared" si="3"/>
        <v>1194.09</v>
      </c>
      <c r="T108" s="151">
        <v>4575</v>
      </c>
      <c r="U108" s="208">
        <v>366</v>
      </c>
      <c r="V108" s="152"/>
      <c r="W108" s="151">
        <v>4575</v>
      </c>
      <c r="X108" s="152">
        <v>91.5</v>
      </c>
      <c r="Y108" s="114"/>
      <c r="Z108" s="151">
        <v>4575</v>
      </c>
      <c r="AA108" s="152">
        <v>22.88</v>
      </c>
      <c r="AB108" s="153"/>
      <c r="AC108" s="151">
        <v>4575</v>
      </c>
      <c r="AD108" s="152">
        <v>22.88</v>
      </c>
      <c r="AE108" s="153"/>
      <c r="AF108" s="153">
        <f t="shared" si="4"/>
        <v>503.26</v>
      </c>
      <c r="AG108" s="153">
        <f t="shared" si="5"/>
        <v>1697.35</v>
      </c>
      <c r="AI108" s="201"/>
      <c r="AJ108" s="201"/>
      <c r="AK108" s="201"/>
    </row>
    <row r="109" s="133" customFormat="1" ht="45" customHeight="1" spans="1:37">
      <c r="A109" s="149">
        <v>106</v>
      </c>
      <c r="B109" s="222" t="s">
        <v>120</v>
      </c>
      <c r="C109" s="149" t="s">
        <v>15</v>
      </c>
      <c r="D109" s="151">
        <v>4636</v>
      </c>
      <c r="E109" s="149">
        <v>732</v>
      </c>
      <c r="F109" s="149"/>
      <c r="G109" s="151">
        <v>4575</v>
      </c>
      <c r="H109" s="152">
        <v>375.15</v>
      </c>
      <c r="I109" s="153"/>
      <c r="J109" s="151">
        <v>4575</v>
      </c>
      <c r="K109" s="152">
        <v>4.58</v>
      </c>
      <c r="L109" s="153"/>
      <c r="M109" s="151">
        <v>4575</v>
      </c>
      <c r="N109" s="208">
        <v>59.48</v>
      </c>
      <c r="O109" s="207"/>
      <c r="P109" s="151">
        <v>4575</v>
      </c>
      <c r="Q109" s="152">
        <v>22.88</v>
      </c>
      <c r="R109" s="152"/>
      <c r="S109" s="153">
        <f t="shared" si="3"/>
        <v>1194.09</v>
      </c>
      <c r="T109" s="151">
        <v>4575</v>
      </c>
      <c r="U109" s="208">
        <v>366</v>
      </c>
      <c r="V109" s="152"/>
      <c r="W109" s="151">
        <v>4575</v>
      </c>
      <c r="X109" s="152">
        <v>91.5</v>
      </c>
      <c r="Y109" s="114"/>
      <c r="Z109" s="151">
        <v>4575</v>
      </c>
      <c r="AA109" s="152">
        <v>22.88</v>
      </c>
      <c r="AB109" s="153"/>
      <c r="AC109" s="151">
        <v>4575</v>
      </c>
      <c r="AD109" s="152">
        <v>22.88</v>
      </c>
      <c r="AE109" s="153"/>
      <c r="AF109" s="153">
        <f t="shared" si="4"/>
        <v>503.26</v>
      </c>
      <c r="AG109" s="153">
        <f t="shared" si="5"/>
        <v>1697.35</v>
      </c>
      <c r="AI109" s="201"/>
      <c r="AJ109" s="201"/>
      <c r="AK109" s="201"/>
    </row>
    <row r="110" s="133" customFormat="1" ht="29" customHeight="1" spans="1:37">
      <c r="A110" s="149">
        <v>107</v>
      </c>
      <c r="B110" s="222" t="s">
        <v>121</v>
      </c>
      <c r="C110" s="149" t="s">
        <v>15</v>
      </c>
      <c r="D110" s="151">
        <v>4637</v>
      </c>
      <c r="E110" s="149">
        <v>732</v>
      </c>
      <c r="F110" s="149"/>
      <c r="G110" s="151">
        <v>4575</v>
      </c>
      <c r="H110" s="152">
        <v>375.15</v>
      </c>
      <c r="I110" s="153"/>
      <c r="J110" s="151">
        <v>4575</v>
      </c>
      <c r="K110" s="152">
        <v>4.58</v>
      </c>
      <c r="L110" s="153"/>
      <c r="M110" s="151">
        <v>4575</v>
      </c>
      <c r="N110" s="208">
        <v>59.48</v>
      </c>
      <c r="O110" s="207"/>
      <c r="P110" s="151">
        <v>4575</v>
      </c>
      <c r="Q110" s="152">
        <v>22.88</v>
      </c>
      <c r="R110" s="153"/>
      <c r="S110" s="153">
        <f t="shared" si="3"/>
        <v>1194.09</v>
      </c>
      <c r="T110" s="151">
        <v>4575</v>
      </c>
      <c r="U110" s="208">
        <v>366</v>
      </c>
      <c r="V110" s="208"/>
      <c r="W110" s="151">
        <v>4575</v>
      </c>
      <c r="X110" s="152">
        <v>91.5</v>
      </c>
      <c r="Y110" s="114"/>
      <c r="Z110" s="151">
        <v>4575</v>
      </c>
      <c r="AA110" s="152">
        <v>22.88</v>
      </c>
      <c r="AB110" s="153"/>
      <c r="AC110" s="151">
        <v>4575</v>
      </c>
      <c r="AD110" s="152">
        <v>22.88</v>
      </c>
      <c r="AE110" s="153"/>
      <c r="AF110" s="153">
        <f t="shared" si="4"/>
        <v>503.26</v>
      </c>
      <c r="AG110" s="153">
        <f t="shared" si="5"/>
        <v>1697.35</v>
      </c>
      <c r="AI110" s="201"/>
      <c r="AJ110" s="201"/>
      <c r="AK110" s="201"/>
    </row>
    <row r="111" s="133" customFormat="1" ht="29" customHeight="1" spans="1:37">
      <c r="A111" s="149">
        <v>108</v>
      </c>
      <c r="B111" s="222" t="s">
        <v>122</v>
      </c>
      <c r="C111" s="149" t="s">
        <v>15</v>
      </c>
      <c r="D111" s="151">
        <v>4638</v>
      </c>
      <c r="E111" s="149">
        <v>732</v>
      </c>
      <c r="F111" s="149"/>
      <c r="G111" s="151">
        <v>4575</v>
      </c>
      <c r="H111" s="152">
        <v>375.15</v>
      </c>
      <c r="I111" s="153"/>
      <c r="J111" s="151">
        <v>4575</v>
      </c>
      <c r="K111" s="152">
        <v>4.58</v>
      </c>
      <c r="L111" s="153"/>
      <c r="M111" s="151">
        <v>4575</v>
      </c>
      <c r="N111" s="208">
        <v>59.48</v>
      </c>
      <c r="O111" s="207"/>
      <c r="P111" s="151">
        <v>4575</v>
      </c>
      <c r="Q111" s="152">
        <v>22.88</v>
      </c>
      <c r="R111" s="153"/>
      <c r="S111" s="153">
        <f t="shared" si="3"/>
        <v>1194.09</v>
      </c>
      <c r="T111" s="151">
        <v>4575</v>
      </c>
      <c r="U111" s="208">
        <v>366</v>
      </c>
      <c r="V111" s="208"/>
      <c r="W111" s="151">
        <v>4575</v>
      </c>
      <c r="X111" s="152">
        <v>91.5</v>
      </c>
      <c r="Y111" s="114"/>
      <c r="Z111" s="151">
        <v>4575</v>
      </c>
      <c r="AA111" s="152">
        <v>22.88</v>
      </c>
      <c r="AB111" s="153"/>
      <c r="AC111" s="151">
        <v>4575</v>
      </c>
      <c r="AD111" s="152">
        <v>22.88</v>
      </c>
      <c r="AE111" s="153"/>
      <c r="AF111" s="153">
        <f t="shared" si="4"/>
        <v>503.26</v>
      </c>
      <c r="AG111" s="153">
        <f t="shared" si="5"/>
        <v>1697.35</v>
      </c>
      <c r="AI111" s="201"/>
      <c r="AJ111" s="201"/>
      <c r="AK111" s="201"/>
    </row>
    <row r="112" s="133" customFormat="1" ht="29" customHeight="1" spans="1:37">
      <c r="A112" s="149">
        <v>109</v>
      </c>
      <c r="B112" s="222" t="s">
        <v>123</v>
      </c>
      <c r="C112" s="149" t="s">
        <v>15</v>
      </c>
      <c r="D112" s="151">
        <v>4639</v>
      </c>
      <c r="E112" s="149">
        <v>732</v>
      </c>
      <c r="F112" s="149"/>
      <c r="G112" s="151">
        <v>4575</v>
      </c>
      <c r="H112" s="152">
        <v>375.15</v>
      </c>
      <c r="I112" s="153"/>
      <c r="J112" s="151">
        <v>4575</v>
      </c>
      <c r="K112" s="152">
        <v>4.58</v>
      </c>
      <c r="L112" s="153"/>
      <c r="M112" s="151">
        <v>4575</v>
      </c>
      <c r="N112" s="208">
        <v>59.48</v>
      </c>
      <c r="O112" s="207"/>
      <c r="P112" s="151">
        <v>4575</v>
      </c>
      <c r="Q112" s="152">
        <v>22.88</v>
      </c>
      <c r="R112" s="153"/>
      <c r="S112" s="153">
        <f t="shared" si="3"/>
        <v>1194.09</v>
      </c>
      <c r="T112" s="151">
        <v>4575</v>
      </c>
      <c r="U112" s="208">
        <v>366</v>
      </c>
      <c r="V112" s="208"/>
      <c r="W112" s="151">
        <v>4575</v>
      </c>
      <c r="X112" s="152">
        <v>91.5</v>
      </c>
      <c r="Y112" s="114"/>
      <c r="Z112" s="151">
        <v>4575</v>
      </c>
      <c r="AA112" s="152">
        <v>22.88</v>
      </c>
      <c r="AB112" s="153"/>
      <c r="AC112" s="151">
        <v>4575</v>
      </c>
      <c r="AD112" s="152">
        <v>22.88</v>
      </c>
      <c r="AE112" s="153"/>
      <c r="AF112" s="153">
        <f t="shared" si="4"/>
        <v>503.26</v>
      </c>
      <c r="AG112" s="153">
        <f t="shared" si="5"/>
        <v>1697.35</v>
      </c>
      <c r="AI112" s="201"/>
      <c r="AJ112" s="201"/>
      <c r="AK112" s="201"/>
    </row>
    <row r="113" s="133" customFormat="1" ht="29" customHeight="1" spans="1:37">
      <c r="A113" s="149">
        <v>110</v>
      </c>
      <c r="B113" s="222" t="s">
        <v>124</v>
      </c>
      <c r="C113" s="149" t="s">
        <v>15</v>
      </c>
      <c r="D113" s="151">
        <v>4640</v>
      </c>
      <c r="E113" s="149">
        <v>732</v>
      </c>
      <c r="F113" s="149"/>
      <c r="G113" s="151">
        <v>4575</v>
      </c>
      <c r="H113" s="152">
        <v>375.15</v>
      </c>
      <c r="I113" s="153"/>
      <c r="J113" s="151">
        <v>4575</v>
      </c>
      <c r="K113" s="152">
        <v>4.58</v>
      </c>
      <c r="L113" s="153"/>
      <c r="M113" s="151">
        <v>4575</v>
      </c>
      <c r="N113" s="208">
        <v>59.48</v>
      </c>
      <c r="O113" s="207"/>
      <c r="P113" s="151">
        <v>4575</v>
      </c>
      <c r="Q113" s="152">
        <v>22.88</v>
      </c>
      <c r="R113" s="153"/>
      <c r="S113" s="153">
        <f t="shared" si="3"/>
        <v>1194.09</v>
      </c>
      <c r="T113" s="151">
        <v>4575</v>
      </c>
      <c r="U113" s="208">
        <v>366</v>
      </c>
      <c r="V113" s="208"/>
      <c r="W113" s="151">
        <v>4575</v>
      </c>
      <c r="X113" s="152">
        <v>91.5</v>
      </c>
      <c r="Y113" s="114"/>
      <c r="Z113" s="151">
        <v>4575</v>
      </c>
      <c r="AA113" s="152">
        <v>22.88</v>
      </c>
      <c r="AB113" s="153"/>
      <c r="AC113" s="151">
        <v>4575</v>
      </c>
      <c r="AD113" s="152">
        <v>22.88</v>
      </c>
      <c r="AE113" s="153"/>
      <c r="AF113" s="153">
        <f t="shared" si="4"/>
        <v>503.26</v>
      </c>
      <c r="AG113" s="153">
        <f t="shared" si="5"/>
        <v>1697.35</v>
      </c>
      <c r="AI113" s="201"/>
      <c r="AJ113" s="201"/>
      <c r="AK113" s="201"/>
    </row>
    <row r="114" s="133" customFormat="1" ht="29" customHeight="1" spans="1:37">
      <c r="A114" s="149">
        <v>111</v>
      </c>
      <c r="B114" s="222" t="s">
        <v>125</v>
      </c>
      <c r="C114" s="149" t="s">
        <v>15</v>
      </c>
      <c r="D114" s="151">
        <v>4641</v>
      </c>
      <c r="E114" s="149">
        <v>732</v>
      </c>
      <c r="F114" s="149"/>
      <c r="G114" s="151">
        <v>4575</v>
      </c>
      <c r="H114" s="152">
        <v>375.15</v>
      </c>
      <c r="I114" s="153"/>
      <c r="J114" s="151">
        <v>4575</v>
      </c>
      <c r="K114" s="152">
        <v>4.58</v>
      </c>
      <c r="L114" s="153"/>
      <c r="M114" s="151">
        <v>4575</v>
      </c>
      <c r="N114" s="208">
        <v>59.48</v>
      </c>
      <c r="O114" s="207"/>
      <c r="P114" s="151">
        <v>4575</v>
      </c>
      <c r="Q114" s="152">
        <v>22.88</v>
      </c>
      <c r="R114" s="153"/>
      <c r="S114" s="153">
        <f t="shared" si="3"/>
        <v>1194.09</v>
      </c>
      <c r="T114" s="151">
        <v>4575</v>
      </c>
      <c r="U114" s="208">
        <v>366</v>
      </c>
      <c r="V114" s="208"/>
      <c r="W114" s="151">
        <v>4575</v>
      </c>
      <c r="X114" s="152">
        <v>91.5</v>
      </c>
      <c r="Y114" s="114"/>
      <c r="Z114" s="151">
        <v>4575</v>
      </c>
      <c r="AA114" s="152">
        <v>22.88</v>
      </c>
      <c r="AB114" s="153"/>
      <c r="AC114" s="151">
        <v>4575</v>
      </c>
      <c r="AD114" s="152">
        <v>22.88</v>
      </c>
      <c r="AE114" s="153"/>
      <c r="AF114" s="153">
        <f t="shared" si="4"/>
        <v>503.26</v>
      </c>
      <c r="AG114" s="153">
        <f t="shared" si="5"/>
        <v>1697.35</v>
      </c>
      <c r="AI114" s="201"/>
      <c r="AJ114" s="201"/>
      <c r="AK114" s="201"/>
    </row>
    <row r="115" s="133" customFormat="1" ht="29" customHeight="1" spans="1:37">
      <c r="A115" s="149">
        <v>112</v>
      </c>
      <c r="B115" s="222" t="s">
        <v>126</v>
      </c>
      <c r="C115" s="149" t="s">
        <v>15</v>
      </c>
      <c r="D115" s="151">
        <v>4642</v>
      </c>
      <c r="E115" s="149">
        <v>732</v>
      </c>
      <c r="F115" s="149"/>
      <c r="G115" s="151">
        <v>4575</v>
      </c>
      <c r="H115" s="152">
        <v>375.15</v>
      </c>
      <c r="I115" s="153"/>
      <c r="J115" s="151">
        <v>4575</v>
      </c>
      <c r="K115" s="152">
        <v>4.58</v>
      </c>
      <c r="L115" s="153"/>
      <c r="M115" s="151">
        <v>4575</v>
      </c>
      <c r="N115" s="208">
        <v>59.48</v>
      </c>
      <c r="O115" s="207"/>
      <c r="P115" s="149">
        <v>4575</v>
      </c>
      <c r="Q115" s="152">
        <v>22.88</v>
      </c>
      <c r="R115" s="153"/>
      <c r="S115" s="153">
        <f t="shared" si="3"/>
        <v>1194.09</v>
      </c>
      <c r="T115" s="151">
        <v>4575</v>
      </c>
      <c r="U115" s="208">
        <v>366</v>
      </c>
      <c r="V115" s="208"/>
      <c r="W115" s="151">
        <v>4575</v>
      </c>
      <c r="X115" s="152">
        <v>91.5</v>
      </c>
      <c r="Y115" s="114"/>
      <c r="Z115" s="151">
        <v>4575</v>
      </c>
      <c r="AA115" s="152">
        <v>22.88</v>
      </c>
      <c r="AB115" s="153"/>
      <c r="AC115" s="151">
        <v>4575</v>
      </c>
      <c r="AD115" s="152">
        <v>22.88</v>
      </c>
      <c r="AE115" s="153"/>
      <c r="AF115" s="153">
        <f t="shared" si="4"/>
        <v>503.26</v>
      </c>
      <c r="AG115" s="153">
        <f t="shared" si="5"/>
        <v>1697.35</v>
      </c>
      <c r="AI115" s="201"/>
      <c r="AJ115" s="201"/>
      <c r="AK115" s="201"/>
    </row>
    <row r="116" s="133" customFormat="1" ht="29" customHeight="1" spans="1:37">
      <c r="A116" s="149">
        <v>113</v>
      </c>
      <c r="B116" s="222" t="s">
        <v>127</v>
      </c>
      <c r="C116" s="149" t="s">
        <v>15</v>
      </c>
      <c r="D116" s="151">
        <v>4643</v>
      </c>
      <c r="E116" s="149">
        <v>732</v>
      </c>
      <c r="F116" s="149"/>
      <c r="G116" s="151">
        <v>4575</v>
      </c>
      <c r="H116" s="152">
        <v>375.15</v>
      </c>
      <c r="I116" s="153"/>
      <c r="J116" s="151">
        <v>4575</v>
      </c>
      <c r="K116" s="152">
        <v>4.58</v>
      </c>
      <c r="L116" s="153"/>
      <c r="M116" s="151">
        <v>4575</v>
      </c>
      <c r="N116" s="208">
        <v>59.48</v>
      </c>
      <c r="O116" s="207"/>
      <c r="P116" s="149">
        <v>4575</v>
      </c>
      <c r="Q116" s="152">
        <v>22.88</v>
      </c>
      <c r="R116" s="153"/>
      <c r="S116" s="153">
        <f t="shared" si="3"/>
        <v>1194.09</v>
      </c>
      <c r="T116" s="151">
        <v>4575</v>
      </c>
      <c r="U116" s="208">
        <v>366</v>
      </c>
      <c r="V116" s="208"/>
      <c r="W116" s="151">
        <v>4575</v>
      </c>
      <c r="X116" s="152">
        <v>91.5</v>
      </c>
      <c r="Y116" s="114"/>
      <c r="Z116" s="151">
        <v>4575</v>
      </c>
      <c r="AA116" s="152">
        <v>22.88</v>
      </c>
      <c r="AB116" s="153"/>
      <c r="AC116" s="151">
        <v>4575</v>
      </c>
      <c r="AD116" s="152">
        <v>22.88</v>
      </c>
      <c r="AE116" s="153"/>
      <c r="AF116" s="153">
        <f t="shared" si="4"/>
        <v>503.26</v>
      </c>
      <c r="AG116" s="153">
        <f t="shared" si="5"/>
        <v>1697.35</v>
      </c>
      <c r="AI116" s="201"/>
      <c r="AJ116" s="201"/>
      <c r="AK116" s="201"/>
    </row>
    <row r="117" s="133" customFormat="1" ht="29" customHeight="1" spans="1:37">
      <c r="A117" s="149">
        <v>114</v>
      </c>
      <c r="B117" s="222" t="s">
        <v>128</v>
      </c>
      <c r="C117" s="149" t="s">
        <v>15</v>
      </c>
      <c r="D117" s="151">
        <v>4644</v>
      </c>
      <c r="E117" s="149">
        <v>732</v>
      </c>
      <c r="F117" s="149"/>
      <c r="G117" s="151">
        <v>4575</v>
      </c>
      <c r="H117" s="152">
        <v>375.15</v>
      </c>
      <c r="I117" s="153"/>
      <c r="J117" s="151">
        <v>4575</v>
      </c>
      <c r="K117" s="152">
        <v>4.58</v>
      </c>
      <c r="L117" s="153"/>
      <c r="M117" s="151">
        <v>4575</v>
      </c>
      <c r="N117" s="208">
        <v>59.48</v>
      </c>
      <c r="O117" s="207"/>
      <c r="P117" s="149">
        <v>4575</v>
      </c>
      <c r="Q117" s="152">
        <v>22.88</v>
      </c>
      <c r="R117" s="153"/>
      <c r="S117" s="153">
        <f t="shared" si="3"/>
        <v>1194.09</v>
      </c>
      <c r="T117" s="151">
        <v>4575</v>
      </c>
      <c r="U117" s="208">
        <v>366</v>
      </c>
      <c r="V117" s="208"/>
      <c r="W117" s="151">
        <v>4575</v>
      </c>
      <c r="X117" s="152">
        <v>91.5</v>
      </c>
      <c r="Y117" s="114"/>
      <c r="Z117" s="151">
        <v>4575</v>
      </c>
      <c r="AA117" s="152">
        <v>22.88</v>
      </c>
      <c r="AB117" s="153"/>
      <c r="AC117" s="151">
        <v>4575</v>
      </c>
      <c r="AD117" s="152">
        <v>22.88</v>
      </c>
      <c r="AE117" s="153"/>
      <c r="AF117" s="153">
        <f t="shared" si="4"/>
        <v>503.26</v>
      </c>
      <c r="AG117" s="153">
        <f t="shared" si="5"/>
        <v>1697.35</v>
      </c>
      <c r="AI117" s="201"/>
      <c r="AJ117" s="201"/>
      <c r="AK117" s="201"/>
    </row>
    <row r="118" s="133" customFormat="1" ht="29" customHeight="1" spans="1:37">
      <c r="A118" s="149">
        <v>115</v>
      </c>
      <c r="B118" s="222" t="s">
        <v>129</v>
      </c>
      <c r="C118" s="149" t="s">
        <v>15</v>
      </c>
      <c r="D118" s="151">
        <v>4645</v>
      </c>
      <c r="E118" s="149">
        <v>732</v>
      </c>
      <c r="F118" s="149"/>
      <c r="G118" s="151">
        <v>4575</v>
      </c>
      <c r="H118" s="152">
        <v>375.15</v>
      </c>
      <c r="I118" s="153"/>
      <c r="J118" s="151">
        <v>4575</v>
      </c>
      <c r="K118" s="152">
        <v>4.58</v>
      </c>
      <c r="L118" s="153"/>
      <c r="M118" s="151">
        <v>4575</v>
      </c>
      <c r="N118" s="208">
        <v>59.48</v>
      </c>
      <c r="O118" s="207"/>
      <c r="P118" s="149">
        <v>4575</v>
      </c>
      <c r="Q118" s="152">
        <v>22.88</v>
      </c>
      <c r="R118" s="153"/>
      <c r="S118" s="153">
        <f t="shared" si="3"/>
        <v>1194.09</v>
      </c>
      <c r="T118" s="151">
        <v>4575</v>
      </c>
      <c r="U118" s="208">
        <v>366</v>
      </c>
      <c r="V118" s="208"/>
      <c r="W118" s="151">
        <v>4575</v>
      </c>
      <c r="X118" s="152">
        <v>91.5</v>
      </c>
      <c r="Y118" s="114"/>
      <c r="Z118" s="151">
        <v>4575</v>
      </c>
      <c r="AA118" s="152">
        <v>22.88</v>
      </c>
      <c r="AB118" s="153"/>
      <c r="AC118" s="149">
        <v>4575</v>
      </c>
      <c r="AD118" s="152">
        <v>22.88</v>
      </c>
      <c r="AE118" s="153"/>
      <c r="AF118" s="153">
        <f t="shared" si="4"/>
        <v>503.26</v>
      </c>
      <c r="AG118" s="153">
        <f t="shared" si="5"/>
        <v>1697.35</v>
      </c>
      <c r="AI118" s="201"/>
      <c r="AJ118" s="201"/>
      <c r="AK118" s="201"/>
    </row>
    <row r="119" s="133" customFormat="1" ht="29" customHeight="1" spans="1:37">
      <c r="A119" s="149">
        <v>116</v>
      </c>
      <c r="B119" s="222" t="s">
        <v>130</v>
      </c>
      <c r="C119" s="149" t="s">
        <v>15</v>
      </c>
      <c r="D119" s="151">
        <v>4646</v>
      </c>
      <c r="E119" s="149">
        <v>732</v>
      </c>
      <c r="F119" s="149"/>
      <c r="G119" s="151">
        <v>4575</v>
      </c>
      <c r="H119" s="152">
        <v>375.15</v>
      </c>
      <c r="I119" s="153"/>
      <c r="J119" s="151">
        <v>4575</v>
      </c>
      <c r="K119" s="152">
        <v>4.58</v>
      </c>
      <c r="L119" s="153"/>
      <c r="M119" s="151">
        <v>4575</v>
      </c>
      <c r="N119" s="208">
        <v>59.48</v>
      </c>
      <c r="O119" s="207"/>
      <c r="P119" s="149">
        <v>4575</v>
      </c>
      <c r="Q119" s="152">
        <v>22.88</v>
      </c>
      <c r="R119" s="153"/>
      <c r="S119" s="153">
        <f t="shared" si="3"/>
        <v>1194.09</v>
      </c>
      <c r="T119" s="151">
        <v>4575</v>
      </c>
      <c r="U119" s="208">
        <v>366</v>
      </c>
      <c r="V119" s="208"/>
      <c r="W119" s="151">
        <v>4575</v>
      </c>
      <c r="X119" s="152">
        <v>91.5</v>
      </c>
      <c r="Y119" s="114"/>
      <c r="Z119" s="151">
        <v>4575</v>
      </c>
      <c r="AA119" s="152">
        <v>22.88</v>
      </c>
      <c r="AB119" s="153"/>
      <c r="AC119" s="149">
        <v>4575</v>
      </c>
      <c r="AD119" s="152">
        <v>22.88</v>
      </c>
      <c r="AE119" s="153"/>
      <c r="AF119" s="153">
        <f t="shared" si="4"/>
        <v>503.26</v>
      </c>
      <c r="AG119" s="153">
        <f t="shared" si="5"/>
        <v>1697.35</v>
      </c>
      <c r="AI119" s="201"/>
      <c r="AJ119" s="201"/>
      <c r="AK119" s="201"/>
    </row>
    <row r="120" s="133" customFormat="1" ht="29" customHeight="1" spans="1:37">
      <c r="A120" s="149">
        <v>117</v>
      </c>
      <c r="B120" s="222" t="s">
        <v>131</v>
      </c>
      <c r="C120" s="149" t="s">
        <v>15</v>
      </c>
      <c r="D120" s="151">
        <v>4647</v>
      </c>
      <c r="E120" s="149">
        <v>732</v>
      </c>
      <c r="F120" s="149"/>
      <c r="G120" s="151">
        <v>4575</v>
      </c>
      <c r="H120" s="152">
        <v>375.15</v>
      </c>
      <c r="I120" s="153"/>
      <c r="J120" s="151">
        <v>4575</v>
      </c>
      <c r="K120" s="152">
        <v>4.58</v>
      </c>
      <c r="L120" s="153"/>
      <c r="M120" s="151">
        <v>4575</v>
      </c>
      <c r="N120" s="208">
        <v>59.48</v>
      </c>
      <c r="O120" s="207"/>
      <c r="P120" s="149">
        <v>4575</v>
      </c>
      <c r="Q120" s="152">
        <v>22.88</v>
      </c>
      <c r="R120" s="153"/>
      <c r="S120" s="153">
        <f t="shared" si="3"/>
        <v>1194.09</v>
      </c>
      <c r="T120" s="151">
        <v>4575</v>
      </c>
      <c r="U120" s="208">
        <v>366</v>
      </c>
      <c r="V120" s="208"/>
      <c r="W120" s="151">
        <v>4575</v>
      </c>
      <c r="X120" s="152">
        <v>91.5</v>
      </c>
      <c r="Y120" s="114"/>
      <c r="Z120" s="151">
        <v>4575</v>
      </c>
      <c r="AA120" s="152">
        <v>22.88</v>
      </c>
      <c r="AB120" s="153"/>
      <c r="AC120" s="149">
        <v>4575</v>
      </c>
      <c r="AD120" s="152">
        <v>22.88</v>
      </c>
      <c r="AE120" s="153"/>
      <c r="AF120" s="153">
        <f t="shared" si="4"/>
        <v>503.26</v>
      </c>
      <c r="AG120" s="153">
        <f t="shared" si="5"/>
        <v>1697.35</v>
      </c>
      <c r="AI120" s="201"/>
      <c r="AJ120" s="201"/>
      <c r="AK120" s="201"/>
    </row>
    <row r="121" s="133" customFormat="1" ht="29" customHeight="1" spans="1:37">
      <c r="A121" s="149">
        <v>118</v>
      </c>
      <c r="B121" s="222" t="s">
        <v>132</v>
      </c>
      <c r="C121" s="149" t="s">
        <v>15</v>
      </c>
      <c r="D121" s="151">
        <v>4648</v>
      </c>
      <c r="E121" s="149">
        <v>732</v>
      </c>
      <c r="F121" s="149"/>
      <c r="G121" s="151">
        <v>4575</v>
      </c>
      <c r="H121" s="152">
        <v>375.15</v>
      </c>
      <c r="I121" s="153"/>
      <c r="J121" s="151">
        <v>4575</v>
      </c>
      <c r="K121" s="152">
        <v>4.58</v>
      </c>
      <c r="L121" s="153"/>
      <c r="M121" s="151">
        <v>4575</v>
      </c>
      <c r="N121" s="208">
        <v>59.48</v>
      </c>
      <c r="O121" s="207"/>
      <c r="P121" s="151">
        <v>4575</v>
      </c>
      <c r="Q121" s="152">
        <v>22.88</v>
      </c>
      <c r="R121" s="153"/>
      <c r="S121" s="153">
        <f t="shared" si="3"/>
        <v>1194.09</v>
      </c>
      <c r="T121" s="151">
        <v>4575</v>
      </c>
      <c r="U121" s="208">
        <v>366</v>
      </c>
      <c r="V121" s="208"/>
      <c r="W121" s="151">
        <v>4575</v>
      </c>
      <c r="X121" s="152">
        <v>91.5</v>
      </c>
      <c r="Y121" s="114"/>
      <c r="Z121" s="151">
        <v>4575</v>
      </c>
      <c r="AA121" s="152">
        <v>22.88</v>
      </c>
      <c r="AB121" s="153"/>
      <c r="AC121" s="151">
        <v>4575</v>
      </c>
      <c r="AD121" s="152">
        <v>22.88</v>
      </c>
      <c r="AE121" s="153"/>
      <c r="AF121" s="153">
        <f t="shared" si="4"/>
        <v>503.26</v>
      </c>
      <c r="AG121" s="153">
        <f t="shared" si="5"/>
        <v>1697.35</v>
      </c>
      <c r="AI121" s="201"/>
      <c r="AJ121" s="201"/>
      <c r="AK121" s="201"/>
    </row>
    <row r="122" s="133" customFormat="1" ht="29" customHeight="1" spans="1:37">
      <c r="A122" s="149">
        <v>119</v>
      </c>
      <c r="B122" s="222" t="s">
        <v>133</v>
      </c>
      <c r="C122" s="149" t="s">
        <v>15</v>
      </c>
      <c r="D122" s="151">
        <v>4649</v>
      </c>
      <c r="E122" s="149">
        <v>732</v>
      </c>
      <c r="F122" s="149">
        <v>68</v>
      </c>
      <c r="G122" s="151">
        <v>5000</v>
      </c>
      <c r="H122" s="152">
        <v>375.15</v>
      </c>
      <c r="I122" s="153">
        <v>34.85</v>
      </c>
      <c r="J122" s="151">
        <v>5000</v>
      </c>
      <c r="K122" s="152">
        <v>4.58</v>
      </c>
      <c r="L122" s="153">
        <v>0.43</v>
      </c>
      <c r="M122" s="151">
        <v>5000</v>
      </c>
      <c r="N122" s="208">
        <v>59.48</v>
      </c>
      <c r="O122" s="207">
        <v>5.53</v>
      </c>
      <c r="P122" s="151">
        <v>5000</v>
      </c>
      <c r="Q122" s="152">
        <v>22.88</v>
      </c>
      <c r="R122" s="153">
        <v>2.13</v>
      </c>
      <c r="S122" s="153">
        <f t="shared" si="3"/>
        <v>1305.03</v>
      </c>
      <c r="T122" s="151">
        <v>5000</v>
      </c>
      <c r="U122" s="208">
        <v>366</v>
      </c>
      <c r="V122" s="208">
        <v>34</v>
      </c>
      <c r="W122" s="151">
        <v>5000</v>
      </c>
      <c r="X122" s="152">
        <v>91.5</v>
      </c>
      <c r="Y122" s="114">
        <v>8.5</v>
      </c>
      <c r="Z122" s="151">
        <v>5000</v>
      </c>
      <c r="AA122" s="152">
        <v>22.88</v>
      </c>
      <c r="AB122" s="153">
        <v>2.13</v>
      </c>
      <c r="AC122" s="151">
        <v>5000</v>
      </c>
      <c r="AD122" s="152">
        <v>22.88</v>
      </c>
      <c r="AE122" s="153">
        <v>2.13</v>
      </c>
      <c r="AF122" s="153">
        <f t="shared" si="4"/>
        <v>550.02</v>
      </c>
      <c r="AG122" s="153">
        <f t="shared" si="5"/>
        <v>1855.05</v>
      </c>
      <c r="AI122" s="201"/>
      <c r="AJ122" s="201"/>
      <c r="AK122" s="201"/>
    </row>
    <row r="123" s="133" customFormat="1" ht="29" customHeight="1" spans="1:37">
      <c r="A123" s="149">
        <v>120</v>
      </c>
      <c r="B123" s="222" t="s">
        <v>134</v>
      </c>
      <c r="C123" s="149" t="s">
        <v>15</v>
      </c>
      <c r="D123" s="151">
        <v>4650</v>
      </c>
      <c r="E123" s="149">
        <v>732</v>
      </c>
      <c r="F123" s="149"/>
      <c r="G123" s="151">
        <v>4575</v>
      </c>
      <c r="H123" s="152">
        <v>375.15</v>
      </c>
      <c r="I123" s="153"/>
      <c r="J123" s="151">
        <v>4575</v>
      </c>
      <c r="K123" s="152">
        <v>4.58</v>
      </c>
      <c r="L123" s="153"/>
      <c r="M123" s="151">
        <v>4575</v>
      </c>
      <c r="N123" s="208">
        <v>59.48</v>
      </c>
      <c r="O123" s="207"/>
      <c r="P123" s="151">
        <v>4575</v>
      </c>
      <c r="Q123" s="152">
        <v>22.88</v>
      </c>
      <c r="R123" s="153"/>
      <c r="S123" s="153">
        <f t="shared" si="3"/>
        <v>1194.09</v>
      </c>
      <c r="T123" s="151">
        <v>4575</v>
      </c>
      <c r="U123" s="208">
        <v>366</v>
      </c>
      <c r="V123" s="208"/>
      <c r="W123" s="151">
        <v>4575</v>
      </c>
      <c r="X123" s="152">
        <v>91.5</v>
      </c>
      <c r="Y123" s="114"/>
      <c r="Z123" s="151">
        <v>4575</v>
      </c>
      <c r="AA123" s="152">
        <v>22.88</v>
      </c>
      <c r="AB123" s="153"/>
      <c r="AC123" s="151">
        <v>4575</v>
      </c>
      <c r="AD123" s="152">
        <v>22.88</v>
      </c>
      <c r="AE123" s="153"/>
      <c r="AF123" s="153">
        <f t="shared" si="4"/>
        <v>503.26</v>
      </c>
      <c r="AG123" s="153">
        <f t="shared" si="5"/>
        <v>1697.35</v>
      </c>
      <c r="AI123" s="201"/>
      <c r="AJ123" s="201"/>
      <c r="AK123" s="201"/>
    </row>
    <row r="124" s="133" customFormat="1" ht="29" customHeight="1" spans="1:37">
      <c r="A124" s="149">
        <v>121</v>
      </c>
      <c r="B124" s="222" t="s">
        <v>135</v>
      </c>
      <c r="C124" s="149" t="s">
        <v>15</v>
      </c>
      <c r="D124" s="151">
        <v>4651</v>
      </c>
      <c r="E124" s="149">
        <v>732</v>
      </c>
      <c r="F124" s="149"/>
      <c r="G124" s="151">
        <v>4575</v>
      </c>
      <c r="H124" s="152">
        <v>375.15</v>
      </c>
      <c r="I124" s="153"/>
      <c r="J124" s="151">
        <v>4575</v>
      </c>
      <c r="K124" s="152">
        <v>4.58</v>
      </c>
      <c r="L124" s="153"/>
      <c r="M124" s="151">
        <v>4575</v>
      </c>
      <c r="N124" s="208">
        <v>59.48</v>
      </c>
      <c r="O124" s="207"/>
      <c r="P124" s="151">
        <v>4575</v>
      </c>
      <c r="Q124" s="152">
        <v>22.88</v>
      </c>
      <c r="R124" s="153"/>
      <c r="S124" s="153">
        <f t="shared" si="3"/>
        <v>1194.09</v>
      </c>
      <c r="T124" s="151">
        <v>4575</v>
      </c>
      <c r="U124" s="208">
        <v>366</v>
      </c>
      <c r="V124" s="208"/>
      <c r="W124" s="151">
        <v>4575</v>
      </c>
      <c r="X124" s="152">
        <v>91.5</v>
      </c>
      <c r="Y124" s="114"/>
      <c r="Z124" s="151">
        <v>4575</v>
      </c>
      <c r="AA124" s="152">
        <v>22.88</v>
      </c>
      <c r="AB124" s="153"/>
      <c r="AC124" s="151">
        <v>4575</v>
      </c>
      <c r="AD124" s="152">
        <v>22.88</v>
      </c>
      <c r="AE124" s="153"/>
      <c r="AF124" s="153">
        <f t="shared" si="4"/>
        <v>503.26</v>
      </c>
      <c r="AG124" s="153">
        <f t="shared" si="5"/>
        <v>1697.35</v>
      </c>
      <c r="AI124" s="201"/>
      <c r="AJ124" s="201"/>
      <c r="AK124" s="201"/>
    </row>
    <row r="125" s="133" customFormat="1" ht="29" customHeight="1" spans="1:37">
      <c r="A125" s="149">
        <v>122</v>
      </c>
      <c r="B125" s="223" t="s">
        <v>136</v>
      </c>
      <c r="C125" s="149" t="s">
        <v>15</v>
      </c>
      <c r="D125" s="151">
        <v>4652</v>
      </c>
      <c r="E125" s="149">
        <v>732</v>
      </c>
      <c r="F125" s="149"/>
      <c r="G125" s="151">
        <v>4575</v>
      </c>
      <c r="H125" s="152">
        <v>375.15</v>
      </c>
      <c r="I125" s="153"/>
      <c r="J125" s="151">
        <v>4575</v>
      </c>
      <c r="K125" s="152">
        <v>4.58</v>
      </c>
      <c r="L125" s="153"/>
      <c r="M125" s="151">
        <v>4575</v>
      </c>
      <c r="N125" s="208">
        <v>59.48</v>
      </c>
      <c r="O125" s="207"/>
      <c r="P125" s="151">
        <v>4575</v>
      </c>
      <c r="Q125" s="152">
        <v>22.88</v>
      </c>
      <c r="R125" s="153"/>
      <c r="S125" s="153">
        <f t="shared" si="3"/>
        <v>1194.09</v>
      </c>
      <c r="T125" s="151">
        <v>4575</v>
      </c>
      <c r="U125" s="208">
        <v>366</v>
      </c>
      <c r="V125" s="208"/>
      <c r="W125" s="151">
        <v>4575</v>
      </c>
      <c r="X125" s="152">
        <v>91.5</v>
      </c>
      <c r="Y125" s="114"/>
      <c r="Z125" s="151">
        <v>4575</v>
      </c>
      <c r="AA125" s="152">
        <v>22.88</v>
      </c>
      <c r="AB125" s="153"/>
      <c r="AC125" s="151">
        <v>4575</v>
      </c>
      <c r="AD125" s="152">
        <v>22.88</v>
      </c>
      <c r="AE125" s="153"/>
      <c r="AF125" s="153">
        <f t="shared" si="4"/>
        <v>503.26</v>
      </c>
      <c r="AG125" s="153">
        <f t="shared" si="5"/>
        <v>1697.35</v>
      </c>
      <c r="AI125" s="201"/>
      <c r="AJ125" s="201"/>
      <c r="AK125" s="201"/>
    </row>
    <row r="126" s="133" customFormat="1" ht="29" customHeight="1" spans="1:37">
      <c r="A126" s="149">
        <v>123</v>
      </c>
      <c r="B126" s="223" t="s">
        <v>137</v>
      </c>
      <c r="C126" s="149" t="s">
        <v>15</v>
      </c>
      <c r="D126" s="151">
        <v>4653</v>
      </c>
      <c r="E126" s="149">
        <v>732</v>
      </c>
      <c r="F126" s="149"/>
      <c r="G126" s="151">
        <v>4575</v>
      </c>
      <c r="H126" s="152">
        <v>375.15</v>
      </c>
      <c r="I126" s="153"/>
      <c r="J126" s="151">
        <v>4575</v>
      </c>
      <c r="K126" s="152">
        <v>4.58</v>
      </c>
      <c r="L126" s="153"/>
      <c r="M126" s="151">
        <v>4575</v>
      </c>
      <c r="N126" s="208">
        <v>59.48</v>
      </c>
      <c r="O126" s="207"/>
      <c r="P126" s="151">
        <v>4575</v>
      </c>
      <c r="Q126" s="152">
        <v>22.88</v>
      </c>
      <c r="R126" s="153"/>
      <c r="S126" s="153">
        <f t="shared" si="3"/>
        <v>1194.09</v>
      </c>
      <c r="T126" s="151">
        <v>4575</v>
      </c>
      <c r="U126" s="208">
        <v>366</v>
      </c>
      <c r="V126" s="208"/>
      <c r="W126" s="151">
        <v>4575</v>
      </c>
      <c r="X126" s="152">
        <v>91.5</v>
      </c>
      <c r="Y126" s="114"/>
      <c r="Z126" s="151">
        <v>4575</v>
      </c>
      <c r="AA126" s="152">
        <v>22.88</v>
      </c>
      <c r="AB126" s="153"/>
      <c r="AC126" s="151">
        <v>4575</v>
      </c>
      <c r="AD126" s="152">
        <v>22.88</v>
      </c>
      <c r="AE126" s="153"/>
      <c r="AF126" s="153">
        <f t="shared" si="4"/>
        <v>503.26</v>
      </c>
      <c r="AG126" s="153">
        <f t="shared" si="5"/>
        <v>1697.35</v>
      </c>
      <c r="AI126" s="201"/>
      <c r="AJ126" s="201"/>
      <c r="AK126" s="201"/>
    </row>
    <row r="127" s="133" customFormat="1" ht="29" customHeight="1" spans="1:37">
      <c r="A127" s="149">
        <v>124</v>
      </c>
      <c r="B127" s="222" t="s">
        <v>138</v>
      </c>
      <c r="C127" s="149" t="s">
        <v>15</v>
      </c>
      <c r="D127" s="151">
        <v>4654</v>
      </c>
      <c r="E127" s="149">
        <v>732</v>
      </c>
      <c r="F127" s="149"/>
      <c r="G127" s="151">
        <v>4575</v>
      </c>
      <c r="H127" s="152">
        <v>375.15</v>
      </c>
      <c r="I127" s="153"/>
      <c r="J127" s="151">
        <v>4575</v>
      </c>
      <c r="K127" s="152">
        <v>4.58</v>
      </c>
      <c r="L127" s="153"/>
      <c r="M127" s="151">
        <v>4575</v>
      </c>
      <c r="N127" s="208">
        <v>59.48</v>
      </c>
      <c r="O127" s="207"/>
      <c r="P127" s="151">
        <v>4575</v>
      </c>
      <c r="Q127" s="152">
        <v>22.88</v>
      </c>
      <c r="R127" s="153"/>
      <c r="S127" s="153">
        <f t="shared" si="3"/>
        <v>1194.09</v>
      </c>
      <c r="T127" s="151">
        <v>4575</v>
      </c>
      <c r="U127" s="208">
        <v>366</v>
      </c>
      <c r="V127" s="208"/>
      <c r="W127" s="151">
        <v>4575</v>
      </c>
      <c r="X127" s="152">
        <v>91.5</v>
      </c>
      <c r="Y127" s="114"/>
      <c r="Z127" s="151">
        <v>4575</v>
      </c>
      <c r="AA127" s="152">
        <v>22.88</v>
      </c>
      <c r="AB127" s="153"/>
      <c r="AC127" s="151">
        <v>4575</v>
      </c>
      <c r="AD127" s="152">
        <v>22.88</v>
      </c>
      <c r="AE127" s="153"/>
      <c r="AF127" s="153">
        <f t="shared" si="4"/>
        <v>503.26</v>
      </c>
      <c r="AG127" s="153">
        <f t="shared" si="5"/>
        <v>1697.35</v>
      </c>
      <c r="AI127" s="201"/>
      <c r="AJ127" s="201"/>
      <c r="AK127" s="201"/>
    </row>
    <row r="128" s="133" customFormat="1" ht="29" customHeight="1" spans="1:37">
      <c r="A128" s="149">
        <v>125</v>
      </c>
      <c r="B128" s="222" t="s">
        <v>139</v>
      </c>
      <c r="C128" s="149" t="s">
        <v>15</v>
      </c>
      <c r="D128" s="151">
        <v>4655</v>
      </c>
      <c r="E128" s="149">
        <v>732</v>
      </c>
      <c r="F128" s="149"/>
      <c r="G128" s="151">
        <v>4575</v>
      </c>
      <c r="H128" s="152">
        <v>375.15</v>
      </c>
      <c r="I128" s="153"/>
      <c r="J128" s="151">
        <v>4575</v>
      </c>
      <c r="K128" s="152">
        <v>4.58</v>
      </c>
      <c r="L128" s="153"/>
      <c r="M128" s="151">
        <v>4575</v>
      </c>
      <c r="N128" s="208">
        <v>59.48</v>
      </c>
      <c r="O128" s="207"/>
      <c r="P128" s="151">
        <v>4575</v>
      </c>
      <c r="Q128" s="152">
        <v>22.88</v>
      </c>
      <c r="R128" s="153"/>
      <c r="S128" s="153">
        <f t="shared" si="3"/>
        <v>1194.09</v>
      </c>
      <c r="T128" s="151">
        <v>4575</v>
      </c>
      <c r="U128" s="208">
        <v>366</v>
      </c>
      <c r="V128" s="208"/>
      <c r="W128" s="151">
        <v>4575</v>
      </c>
      <c r="X128" s="152">
        <v>91.5</v>
      </c>
      <c r="Y128" s="114"/>
      <c r="Z128" s="151">
        <v>4575</v>
      </c>
      <c r="AA128" s="152">
        <v>22.88</v>
      </c>
      <c r="AB128" s="153"/>
      <c r="AC128" s="151">
        <v>4575</v>
      </c>
      <c r="AD128" s="152">
        <v>22.88</v>
      </c>
      <c r="AE128" s="153"/>
      <c r="AF128" s="153">
        <f t="shared" si="4"/>
        <v>503.26</v>
      </c>
      <c r="AG128" s="153">
        <f t="shared" si="5"/>
        <v>1697.35</v>
      </c>
      <c r="AI128" s="201"/>
      <c r="AJ128" s="201"/>
      <c r="AK128" s="201"/>
    </row>
    <row r="129" s="133" customFormat="1" ht="29" customHeight="1" spans="1:37">
      <c r="A129" s="149">
        <v>126</v>
      </c>
      <c r="B129" s="222" t="s">
        <v>140</v>
      </c>
      <c r="C129" s="149" t="s">
        <v>15</v>
      </c>
      <c r="D129" s="151">
        <v>4656</v>
      </c>
      <c r="E129" s="149">
        <v>732</v>
      </c>
      <c r="F129" s="149"/>
      <c r="G129" s="149">
        <v>4575</v>
      </c>
      <c r="H129" s="152">
        <v>375.15</v>
      </c>
      <c r="I129" s="153"/>
      <c r="J129" s="149">
        <v>4575</v>
      </c>
      <c r="K129" s="152">
        <v>4.58</v>
      </c>
      <c r="L129" s="153"/>
      <c r="M129" s="151">
        <v>4575</v>
      </c>
      <c r="N129" s="149">
        <v>59.48</v>
      </c>
      <c r="O129" s="207"/>
      <c r="P129" s="151">
        <v>4575</v>
      </c>
      <c r="Q129" s="152">
        <v>22.88</v>
      </c>
      <c r="R129" s="153"/>
      <c r="S129" s="153">
        <f t="shared" si="3"/>
        <v>1194.09</v>
      </c>
      <c r="T129" s="151">
        <v>4575</v>
      </c>
      <c r="U129" s="208">
        <v>366</v>
      </c>
      <c r="V129" s="208"/>
      <c r="W129" s="149">
        <v>4575</v>
      </c>
      <c r="X129" s="149">
        <v>91.5</v>
      </c>
      <c r="Y129" s="114"/>
      <c r="Z129" s="149">
        <v>4575</v>
      </c>
      <c r="AA129" s="152">
        <v>22.88</v>
      </c>
      <c r="AB129" s="153"/>
      <c r="AC129" s="151">
        <v>4575</v>
      </c>
      <c r="AD129" s="152">
        <v>22.88</v>
      </c>
      <c r="AE129" s="153"/>
      <c r="AF129" s="153">
        <f t="shared" si="4"/>
        <v>503.26</v>
      </c>
      <c r="AG129" s="153">
        <f t="shared" si="5"/>
        <v>1697.35</v>
      </c>
      <c r="AI129" s="201"/>
      <c r="AJ129" s="201"/>
      <c r="AK129" s="201"/>
    </row>
    <row r="130" s="133" customFormat="1" ht="29" customHeight="1" spans="1:37">
      <c r="A130" s="149">
        <v>127</v>
      </c>
      <c r="B130" s="222" t="s">
        <v>141</v>
      </c>
      <c r="C130" s="149" t="s">
        <v>15</v>
      </c>
      <c r="D130" s="151">
        <v>4657</v>
      </c>
      <c r="E130" s="149">
        <v>732</v>
      </c>
      <c r="F130" s="149"/>
      <c r="G130" s="151">
        <v>4575</v>
      </c>
      <c r="H130" s="152">
        <v>375.15</v>
      </c>
      <c r="I130" s="153"/>
      <c r="J130" s="151">
        <v>4575</v>
      </c>
      <c r="K130" s="152">
        <v>4.58</v>
      </c>
      <c r="L130" s="153"/>
      <c r="M130" s="151">
        <v>4575</v>
      </c>
      <c r="N130" s="208">
        <v>59.48</v>
      </c>
      <c r="O130" s="207"/>
      <c r="P130" s="149">
        <v>4575</v>
      </c>
      <c r="Q130" s="152">
        <v>22.88</v>
      </c>
      <c r="R130" s="153"/>
      <c r="S130" s="153">
        <f t="shared" si="3"/>
        <v>1194.09</v>
      </c>
      <c r="T130" s="151">
        <v>4575</v>
      </c>
      <c r="U130" s="208">
        <v>366</v>
      </c>
      <c r="V130" s="208"/>
      <c r="W130" s="151">
        <v>4575</v>
      </c>
      <c r="X130" s="152">
        <v>91.5</v>
      </c>
      <c r="Y130" s="114"/>
      <c r="Z130" s="151">
        <v>4575</v>
      </c>
      <c r="AA130" s="152">
        <v>22.88</v>
      </c>
      <c r="AB130" s="153"/>
      <c r="AC130" s="151">
        <v>4575</v>
      </c>
      <c r="AD130" s="152">
        <v>22.88</v>
      </c>
      <c r="AE130" s="153"/>
      <c r="AF130" s="153">
        <f t="shared" si="4"/>
        <v>503.26</v>
      </c>
      <c r="AG130" s="153">
        <f t="shared" si="5"/>
        <v>1697.35</v>
      </c>
      <c r="AI130" s="201"/>
      <c r="AJ130" s="201"/>
      <c r="AK130" s="201"/>
    </row>
    <row r="131" s="133" customFormat="1" ht="29" customHeight="1" spans="1:37">
      <c r="A131" s="149">
        <v>128</v>
      </c>
      <c r="B131" s="222" t="s">
        <v>142</v>
      </c>
      <c r="C131" s="149" t="s">
        <v>15</v>
      </c>
      <c r="D131" s="151">
        <v>4658</v>
      </c>
      <c r="E131" s="149">
        <v>732</v>
      </c>
      <c r="F131" s="149"/>
      <c r="G131" s="151">
        <v>4575</v>
      </c>
      <c r="H131" s="152">
        <v>375.15</v>
      </c>
      <c r="I131" s="153"/>
      <c r="J131" s="151">
        <v>4575</v>
      </c>
      <c r="K131" s="152">
        <v>4.58</v>
      </c>
      <c r="L131" s="153"/>
      <c r="M131" s="151">
        <v>4575</v>
      </c>
      <c r="N131" s="208">
        <v>59.48</v>
      </c>
      <c r="O131" s="207"/>
      <c r="P131" s="149">
        <v>4575</v>
      </c>
      <c r="Q131" s="152">
        <v>22.88</v>
      </c>
      <c r="R131" s="153"/>
      <c r="S131" s="153">
        <f t="shared" si="3"/>
        <v>1194.09</v>
      </c>
      <c r="T131" s="151">
        <v>4575</v>
      </c>
      <c r="U131" s="208">
        <v>366</v>
      </c>
      <c r="V131" s="208"/>
      <c r="W131" s="151">
        <v>4575</v>
      </c>
      <c r="X131" s="152">
        <v>91.5</v>
      </c>
      <c r="Y131" s="114"/>
      <c r="Z131" s="151">
        <v>4575</v>
      </c>
      <c r="AA131" s="152">
        <v>22.88</v>
      </c>
      <c r="AB131" s="153"/>
      <c r="AC131" s="151">
        <v>4575</v>
      </c>
      <c r="AD131" s="152">
        <v>22.88</v>
      </c>
      <c r="AE131" s="153"/>
      <c r="AF131" s="153">
        <f t="shared" si="4"/>
        <v>503.26</v>
      </c>
      <c r="AG131" s="153">
        <f t="shared" si="5"/>
        <v>1697.35</v>
      </c>
      <c r="AI131" s="201"/>
      <c r="AJ131" s="201"/>
      <c r="AK131" s="201"/>
    </row>
    <row r="132" s="133" customFormat="1" ht="29" customHeight="1" spans="1:37">
      <c r="A132" s="149">
        <v>129</v>
      </c>
      <c r="B132" s="222" t="s">
        <v>143</v>
      </c>
      <c r="C132" s="149" t="s">
        <v>15</v>
      </c>
      <c r="D132" s="151">
        <v>4659</v>
      </c>
      <c r="E132" s="149">
        <v>0</v>
      </c>
      <c r="F132" s="149"/>
      <c r="G132" s="151">
        <v>4575</v>
      </c>
      <c r="H132" s="152">
        <v>375.15</v>
      </c>
      <c r="I132" s="153"/>
      <c r="J132" s="151">
        <v>4575</v>
      </c>
      <c r="K132" s="152">
        <v>4.58</v>
      </c>
      <c r="L132" s="153"/>
      <c r="M132" s="151"/>
      <c r="N132" s="208"/>
      <c r="O132" s="207"/>
      <c r="P132" s="149"/>
      <c r="Q132" s="152"/>
      <c r="R132" s="153"/>
      <c r="S132" s="153">
        <f>E132+F132+H132+I132+K132+L132+N132+O132+Q132+R132</f>
        <v>379.73</v>
      </c>
      <c r="T132" s="151"/>
      <c r="U132" s="208"/>
      <c r="V132" s="208"/>
      <c r="W132" s="151">
        <v>4575</v>
      </c>
      <c r="X132" s="152">
        <v>91.5</v>
      </c>
      <c r="Y132" s="114"/>
      <c r="Z132" s="151">
        <v>4575</v>
      </c>
      <c r="AA132" s="152">
        <v>22.88</v>
      </c>
      <c r="AB132" s="153"/>
      <c r="AC132" s="151">
        <v>0</v>
      </c>
      <c r="AD132" s="152">
        <v>0</v>
      </c>
      <c r="AE132" s="153"/>
      <c r="AF132" s="153">
        <f>U132+V132+X132+Y132+AA132+AB132+AD132+AE132</f>
        <v>114.38</v>
      </c>
      <c r="AG132" s="153">
        <f>S132+AF132</f>
        <v>494.11</v>
      </c>
      <c r="AI132" s="201"/>
      <c r="AJ132" s="201"/>
      <c r="AK132" s="201"/>
    </row>
    <row r="133" s="179" customFormat="1" ht="17.5" spans="1:33">
      <c r="A133" s="228" t="s">
        <v>144</v>
      </c>
      <c r="B133" s="229"/>
      <c r="C133" s="230"/>
      <c r="D133" s="230"/>
      <c r="E133" s="230">
        <f t="shared" ref="E133:I133" si="6">SUM(E4:E132)</f>
        <v>93696</v>
      </c>
      <c r="F133" s="231">
        <f t="shared" si="6"/>
        <v>454.72</v>
      </c>
      <c r="G133" s="232"/>
      <c r="H133" s="233">
        <f t="shared" si="6"/>
        <v>47644.0500000001</v>
      </c>
      <c r="I133" s="233">
        <f t="shared" si="6"/>
        <v>233.05</v>
      </c>
      <c r="J133" s="233"/>
      <c r="K133" s="233">
        <f t="shared" ref="K133:O133" si="7">SUM(K4:K132)</f>
        <v>581.66</v>
      </c>
      <c r="L133" s="233">
        <f>SUM(L3:L132)</f>
        <v>2.86</v>
      </c>
      <c r="M133" s="244"/>
      <c r="N133" s="233">
        <f t="shared" si="7"/>
        <v>7613.43999999998</v>
      </c>
      <c r="O133" s="231">
        <f t="shared" si="7"/>
        <v>36.97</v>
      </c>
      <c r="P133" s="244"/>
      <c r="Q133" s="232">
        <f t="shared" ref="Q133:S133" si="8">SUM(Q4:Q132)</f>
        <v>2928.64000000001</v>
      </c>
      <c r="R133" s="250">
        <f t="shared" si="8"/>
        <v>14.24</v>
      </c>
      <c r="S133" s="251">
        <f t="shared" si="8"/>
        <v>153205.63</v>
      </c>
      <c r="T133" s="232"/>
      <c r="U133" s="232">
        <f t="shared" ref="U133:AB133" si="9">SUM(U4:U132)</f>
        <v>46848</v>
      </c>
      <c r="V133" s="232">
        <f t="shared" si="9"/>
        <v>227.36</v>
      </c>
      <c r="W133" s="232"/>
      <c r="X133" s="231">
        <f t="shared" si="9"/>
        <v>11620.5</v>
      </c>
      <c r="Y133" s="231">
        <f t="shared" si="9"/>
        <v>56.84</v>
      </c>
      <c r="Z133" s="231">
        <f t="shared" si="9"/>
        <v>583867</v>
      </c>
      <c r="AA133" s="231">
        <f t="shared" si="9"/>
        <v>2905.76000000001</v>
      </c>
      <c r="AB133" s="231">
        <f t="shared" si="9"/>
        <v>14.24</v>
      </c>
      <c r="AC133" s="232"/>
      <c r="AD133" s="255">
        <f t="shared" ref="AD133:AF133" si="10">SUM(AD4:AD132)</f>
        <v>2928.64000000001</v>
      </c>
      <c r="AE133" s="255">
        <f t="shared" si="10"/>
        <v>14.24</v>
      </c>
      <c r="AF133" s="251">
        <f t="shared" si="10"/>
        <v>64615.5800000001</v>
      </c>
      <c r="AG133" s="251">
        <f>S:S+AF:AF</f>
        <v>217821.21</v>
      </c>
    </row>
    <row r="134" ht="34" customHeight="1" spans="1:34">
      <c r="A134" s="209"/>
      <c r="B134" s="234"/>
      <c r="C134" s="235"/>
      <c r="D134" s="235"/>
      <c r="E134" s="236">
        <f>SUM(E133:F133)</f>
        <v>94150.72</v>
      </c>
      <c r="F134" s="237"/>
      <c r="G134" s="238"/>
      <c r="H134" s="239">
        <f>SUM(H133:I133)</f>
        <v>47877.1000000001</v>
      </c>
      <c r="I134" s="239"/>
      <c r="J134" s="245"/>
      <c r="K134" s="246">
        <f>SUM(K133:L133)</f>
        <v>584.52</v>
      </c>
      <c r="L134" s="247"/>
      <c r="M134" s="248"/>
      <c r="N134" s="249">
        <f>N133+O133</f>
        <v>7650.40999999998</v>
      </c>
      <c r="O134" s="249"/>
      <c r="P134" s="248"/>
      <c r="Q134" s="249">
        <f>Q133+R133</f>
        <v>2942.88000000001</v>
      </c>
      <c r="R134" s="252"/>
      <c r="S134" s="238"/>
      <c r="T134" s="238"/>
      <c r="U134" s="249">
        <f>SUM(U133:V133)</f>
        <v>47075.36</v>
      </c>
      <c r="V134" s="249"/>
      <c r="W134" s="238"/>
      <c r="X134" s="237">
        <f>X133+Y133</f>
        <v>11677.34</v>
      </c>
      <c r="Y134" s="237"/>
      <c r="Z134" s="237"/>
      <c r="AA134" s="237"/>
      <c r="AB134" s="237"/>
      <c r="AC134" s="238"/>
      <c r="AD134" s="256">
        <f>SUM(AD133:AE133)</f>
        <v>2942.88000000001</v>
      </c>
      <c r="AE134" s="256"/>
      <c r="AF134" s="235"/>
      <c r="AG134" s="205"/>
      <c r="AH134" s="235"/>
    </row>
    <row r="135" ht="18" customHeight="1" spans="1:34">
      <c r="A135" s="240"/>
      <c r="B135" s="241"/>
      <c r="C135" s="216"/>
      <c r="D135" s="216"/>
      <c r="E135" s="216"/>
      <c r="F135" s="242"/>
      <c r="G135" s="243"/>
      <c r="H135" s="243"/>
      <c r="I135" s="243"/>
      <c r="J135" s="243"/>
      <c r="K135" s="243"/>
      <c r="L135" s="243"/>
      <c r="M135" s="240"/>
      <c r="N135" s="240"/>
      <c r="O135" s="240"/>
      <c r="P135" s="240"/>
      <c r="Q135" s="243"/>
      <c r="R135" s="253"/>
      <c r="S135" s="243"/>
      <c r="T135" s="243"/>
      <c r="U135" s="254"/>
      <c r="V135" s="254"/>
      <c r="W135" s="243"/>
      <c r="X135" s="243"/>
      <c r="Y135" s="243"/>
      <c r="Z135" s="243"/>
      <c r="AA135" s="243"/>
      <c r="AB135" s="243"/>
      <c r="AC135" s="243"/>
      <c r="AD135" s="254"/>
      <c r="AE135" s="254"/>
      <c r="AF135" s="257"/>
      <c r="AG135" s="235"/>
      <c r="AH135" s="216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5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84" t="s">
        <v>54</v>
      </c>
      <c r="B2" s="261" t="s">
        <v>199</v>
      </c>
      <c r="C2" t="s">
        <v>434</v>
      </c>
      <c r="G2" t="s">
        <v>379</v>
      </c>
      <c r="H2" t="s">
        <v>435</v>
      </c>
    </row>
    <row r="3" spans="1:8">
      <c r="A3" s="84" t="s">
        <v>50</v>
      </c>
      <c r="B3" s="261" t="s">
        <v>193</v>
      </c>
      <c r="C3" t="s">
        <v>434</v>
      </c>
      <c r="G3" t="s">
        <v>436</v>
      </c>
      <c r="H3" t="s">
        <v>437</v>
      </c>
    </row>
    <row r="4" spans="1:9">
      <c r="A4" s="84" t="s">
        <v>33</v>
      </c>
      <c r="B4" s="261" t="s">
        <v>175</v>
      </c>
      <c r="C4" t="s">
        <v>434</v>
      </c>
      <c r="G4" t="s">
        <v>432</v>
      </c>
      <c r="H4" s="84" t="s">
        <v>438</v>
      </c>
      <c r="I4" t="s">
        <v>439</v>
      </c>
    </row>
    <row r="5" spans="1:9">
      <c r="A5" s="84" t="s">
        <v>47</v>
      </c>
      <c r="B5" s="261" t="s">
        <v>189</v>
      </c>
      <c r="C5" t="s">
        <v>434</v>
      </c>
      <c r="G5" t="s">
        <v>428</v>
      </c>
      <c r="H5" s="84" t="s">
        <v>438</v>
      </c>
      <c r="I5" t="s">
        <v>439</v>
      </c>
    </row>
    <row r="6" spans="1:9">
      <c r="A6" s="84" t="s">
        <v>76</v>
      </c>
      <c r="B6" s="261" t="s">
        <v>231</v>
      </c>
      <c r="C6" t="s">
        <v>434</v>
      </c>
      <c r="G6" t="s">
        <v>54</v>
      </c>
      <c r="H6" s="84" t="s">
        <v>440</v>
      </c>
      <c r="I6" t="s">
        <v>439</v>
      </c>
    </row>
    <row r="7" spans="1:9">
      <c r="A7" s="84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84" t="s">
        <v>428</v>
      </c>
      <c r="B9" t="s">
        <v>429</v>
      </c>
      <c r="C9" t="s">
        <v>442</v>
      </c>
      <c r="G9" t="s">
        <v>430</v>
      </c>
      <c r="H9" s="84" t="s">
        <v>438</v>
      </c>
      <c r="I9" t="s">
        <v>439</v>
      </c>
    </row>
    <row r="10" spans="1:9">
      <c r="A10" s="84" t="s">
        <v>430</v>
      </c>
      <c r="B10" t="s">
        <v>431</v>
      </c>
      <c r="C10" t="s">
        <v>442</v>
      </c>
      <c r="G10" t="s">
        <v>33</v>
      </c>
      <c r="H10" s="84" t="s">
        <v>443</v>
      </c>
      <c r="I10" t="s">
        <v>439</v>
      </c>
    </row>
    <row r="11" spans="1:8">
      <c r="A11" s="84" t="s">
        <v>432</v>
      </c>
      <c r="B11" t="s">
        <v>433</v>
      </c>
      <c r="C11" t="s">
        <v>442</v>
      </c>
      <c r="G11" t="s">
        <v>50</v>
      </c>
      <c r="H11" s="84" t="s">
        <v>444</v>
      </c>
    </row>
    <row r="12" spans="7:8">
      <c r="G12" t="s">
        <v>47</v>
      </c>
      <c r="H12" s="84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132" activePane="bottomLeft" state="frozen"/>
      <selection/>
      <selection pane="bottomLeft" activeCell="H145" sqref="H145"/>
    </sheetView>
  </sheetViews>
  <sheetFormatPr defaultColWidth="9" defaultRowHeight="15"/>
  <cols>
    <col min="1" max="1" width="5.125" style="29" customWidth="1"/>
    <col min="2" max="2" width="18.75" style="67" customWidth="1"/>
    <col min="3" max="3" width="20.65" style="29" customWidth="1"/>
    <col min="4" max="4" width="8.91666666666667" style="29" customWidth="1"/>
    <col min="5" max="5" width="10" style="29" customWidth="1"/>
    <col min="6" max="6" width="12" style="70" customWidth="1"/>
    <col min="7" max="7" width="9.5" style="70"/>
    <col min="8" max="8" width="9" style="29"/>
    <col min="9" max="10" width="8.14166666666667" style="29" customWidth="1"/>
    <col min="11" max="12" width="9.5" style="29"/>
    <col min="13" max="13" width="8.125" style="29" customWidth="1"/>
    <col min="14" max="14" width="10.75" style="29" customWidth="1"/>
    <col min="15" max="16" width="7.125" style="29" customWidth="1"/>
    <col min="17" max="18" width="8.25" style="29" customWidth="1"/>
    <col min="19" max="19" width="10.5" style="29"/>
    <col min="20" max="20" width="9.5" style="29"/>
    <col min="21" max="21" width="10.5" style="29"/>
  </cols>
  <sheetData>
    <row r="1" s="65" customFormat="1" ht="25.5" spans="1:21">
      <c r="A1" s="1" t="s">
        <v>448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65" customFormat="1" ht="19" customHeight="1" spans="1:21">
      <c r="A2" s="3" t="s">
        <v>403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65" customFormat="1" ht="43" customHeight="1" spans="1:21">
      <c r="A3" s="5" t="s">
        <v>378</v>
      </c>
      <c r="B3" s="6" t="s">
        <v>379</v>
      </c>
      <c r="C3" s="83" t="s">
        <v>146</v>
      </c>
      <c r="D3" s="8" t="s">
        <v>404</v>
      </c>
      <c r="E3" s="6" t="s">
        <v>405</v>
      </c>
      <c r="F3" s="5" t="s">
        <v>406</v>
      </c>
      <c r="G3" s="10"/>
      <c r="H3" s="9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21" t="s">
        <v>412</v>
      </c>
      <c r="P3" s="21"/>
      <c r="Q3" s="21" t="s">
        <v>413</v>
      </c>
      <c r="R3" s="9"/>
      <c r="S3" s="9" t="s">
        <v>144</v>
      </c>
      <c r="T3" s="9"/>
      <c r="U3" s="21" t="s">
        <v>414</v>
      </c>
    </row>
    <row r="4" s="66" customFormat="1" ht="34" customHeight="1" spans="1:21">
      <c r="A4" s="11"/>
      <c r="B4" s="12"/>
      <c r="C4" s="12"/>
      <c r="D4" s="14"/>
      <c r="E4" s="12"/>
      <c r="F4" s="16" t="s">
        <v>415</v>
      </c>
      <c r="G4" s="11" t="s">
        <v>416</v>
      </c>
      <c r="H4" s="15" t="s">
        <v>417</v>
      </c>
      <c r="I4" s="15" t="s">
        <v>418</v>
      </c>
      <c r="J4" s="22" t="s">
        <v>419</v>
      </c>
      <c r="K4" s="15" t="s">
        <v>420</v>
      </c>
      <c r="L4" s="22" t="s">
        <v>421</v>
      </c>
      <c r="M4" s="15" t="s">
        <v>422</v>
      </c>
      <c r="N4" s="22" t="s">
        <v>423</v>
      </c>
      <c r="O4" s="15" t="s">
        <v>415</v>
      </c>
      <c r="P4" s="22" t="s">
        <v>416</v>
      </c>
      <c r="Q4" s="15" t="s">
        <v>418</v>
      </c>
      <c r="R4" s="22" t="s">
        <v>419</v>
      </c>
      <c r="S4" s="22" t="s">
        <v>424</v>
      </c>
      <c r="T4" s="22" t="s">
        <v>425</v>
      </c>
      <c r="U4" s="22"/>
    </row>
    <row r="5" ht="17" customHeight="1" spans="1:21">
      <c r="A5" s="17">
        <v>1</v>
      </c>
      <c r="B5" s="71" t="s">
        <v>176</v>
      </c>
      <c r="C5" s="17" t="s">
        <v>177</v>
      </c>
      <c r="D5" s="17" t="s">
        <v>15</v>
      </c>
      <c r="E5" s="17" t="s">
        <v>426</v>
      </c>
      <c r="F5" s="30">
        <v>799.84</v>
      </c>
      <c r="G5" s="30">
        <v>399.92</v>
      </c>
      <c r="H5" s="17">
        <v>64.99</v>
      </c>
      <c r="I5" s="17">
        <v>25</v>
      </c>
      <c r="J5" s="17">
        <v>25</v>
      </c>
      <c r="K5" s="17">
        <v>409.92</v>
      </c>
      <c r="L5" s="17">
        <v>99.98</v>
      </c>
      <c r="M5" s="17">
        <v>5</v>
      </c>
      <c r="N5" s="17">
        <v>25</v>
      </c>
      <c r="O5" s="17"/>
      <c r="P5" s="17"/>
      <c r="Q5" s="17"/>
      <c r="R5" s="17"/>
      <c r="S5" s="17">
        <f t="shared" ref="S5:S68" si="0">F5+H5+I5+K5+M5+O5+Q5</f>
        <v>1304.75</v>
      </c>
      <c r="T5" s="17">
        <f t="shared" ref="T5:T68" si="1">G5+J5+L5+N5+P5+R5</f>
        <v>549.9</v>
      </c>
      <c r="U5" s="17">
        <f>S5+T5</f>
        <v>1854.65</v>
      </c>
    </row>
    <row r="6" ht="17" customHeight="1" spans="1:21">
      <c r="A6" s="17">
        <v>2</v>
      </c>
      <c r="B6" s="71" t="s">
        <v>295</v>
      </c>
      <c r="C6" s="17" t="s">
        <v>296</v>
      </c>
      <c r="D6" s="17" t="s">
        <v>15</v>
      </c>
      <c r="E6" s="17" t="s">
        <v>426</v>
      </c>
      <c r="F6" s="30">
        <v>799.84</v>
      </c>
      <c r="G6" s="30">
        <v>399.92</v>
      </c>
      <c r="H6" s="17">
        <v>64.99</v>
      </c>
      <c r="I6" s="17">
        <v>25</v>
      </c>
      <c r="J6" s="17">
        <v>25</v>
      </c>
      <c r="K6" s="17">
        <v>409.92</v>
      </c>
      <c r="L6" s="17">
        <v>99.98</v>
      </c>
      <c r="M6" s="17">
        <v>5</v>
      </c>
      <c r="N6" s="17">
        <v>25</v>
      </c>
      <c r="O6" s="17"/>
      <c r="P6" s="17"/>
      <c r="Q6" s="17"/>
      <c r="R6" s="17"/>
      <c r="S6" s="17">
        <f t="shared" si="0"/>
        <v>1304.75</v>
      </c>
      <c r="T6" s="17">
        <f t="shared" si="1"/>
        <v>549.9</v>
      </c>
      <c r="U6" s="17">
        <f t="shared" ref="U6:U37" si="2">S6+T6</f>
        <v>1854.65</v>
      </c>
    </row>
    <row r="7" ht="17" customHeight="1" spans="1:21">
      <c r="A7" s="17">
        <v>3</v>
      </c>
      <c r="B7" s="74" t="s">
        <v>391</v>
      </c>
      <c r="C7" s="17" t="s">
        <v>392</v>
      </c>
      <c r="D7" s="17" t="s">
        <v>15</v>
      </c>
      <c r="E7" s="17" t="s">
        <v>426</v>
      </c>
      <c r="F7" s="30">
        <v>799.84</v>
      </c>
      <c r="G7" s="30">
        <v>399.92</v>
      </c>
      <c r="H7" s="17">
        <v>64.99</v>
      </c>
      <c r="I7" s="17">
        <v>25</v>
      </c>
      <c r="J7" s="17">
        <v>25</v>
      </c>
      <c r="K7" s="17">
        <v>409.92</v>
      </c>
      <c r="L7" s="17">
        <v>99.98</v>
      </c>
      <c r="M7" s="17">
        <v>5</v>
      </c>
      <c r="N7" s="17">
        <v>25</v>
      </c>
      <c r="O7" s="75"/>
      <c r="P7" s="17"/>
      <c r="Q7" s="17"/>
      <c r="R7" s="17"/>
      <c r="S7" s="17">
        <f t="shared" si="0"/>
        <v>1304.75</v>
      </c>
      <c r="T7" s="17">
        <f t="shared" si="1"/>
        <v>549.9</v>
      </c>
      <c r="U7" s="17">
        <f t="shared" si="2"/>
        <v>1854.65</v>
      </c>
    </row>
    <row r="8" ht="17" customHeight="1" spans="1:21">
      <c r="A8" s="17">
        <v>4</v>
      </c>
      <c r="B8" s="71" t="s">
        <v>262</v>
      </c>
      <c r="C8" s="17" t="s">
        <v>263</v>
      </c>
      <c r="D8" s="17" t="s">
        <v>15</v>
      </c>
      <c r="E8" s="17" t="s">
        <v>426</v>
      </c>
      <c r="F8" s="30">
        <v>799.84</v>
      </c>
      <c r="G8" s="30">
        <v>399.92</v>
      </c>
      <c r="H8" s="17">
        <v>64.99</v>
      </c>
      <c r="I8" s="17">
        <v>25</v>
      </c>
      <c r="J8" s="17">
        <v>25</v>
      </c>
      <c r="K8" s="17">
        <v>409.92</v>
      </c>
      <c r="L8" s="17">
        <v>99.98</v>
      </c>
      <c r="M8" s="17">
        <v>5</v>
      </c>
      <c r="N8" s="17">
        <v>25</v>
      </c>
      <c r="O8" s="17"/>
      <c r="P8" s="17"/>
      <c r="Q8" s="17"/>
      <c r="R8" s="17"/>
      <c r="S8" s="17">
        <f t="shared" si="0"/>
        <v>1304.75</v>
      </c>
      <c r="T8" s="17">
        <f t="shared" si="1"/>
        <v>549.9</v>
      </c>
      <c r="U8" s="17">
        <f t="shared" si="2"/>
        <v>1854.65</v>
      </c>
    </row>
    <row r="9" ht="17" customHeight="1" spans="1:21">
      <c r="A9" s="17">
        <v>5</v>
      </c>
      <c r="B9" s="71" t="s">
        <v>382</v>
      </c>
      <c r="C9" s="17" t="s">
        <v>383</v>
      </c>
      <c r="D9" s="17" t="s">
        <v>15</v>
      </c>
      <c r="E9" s="17" t="s">
        <v>426</v>
      </c>
      <c r="F9" s="30">
        <v>799.84</v>
      </c>
      <c r="G9" s="30">
        <v>399.92</v>
      </c>
      <c r="H9" s="17">
        <v>64.99</v>
      </c>
      <c r="I9" s="17">
        <v>25</v>
      </c>
      <c r="J9" s="17">
        <v>25</v>
      </c>
      <c r="K9" s="17">
        <v>409.92</v>
      </c>
      <c r="L9" s="17">
        <v>99.98</v>
      </c>
      <c r="M9" s="17">
        <v>5</v>
      </c>
      <c r="N9" s="17">
        <v>25</v>
      </c>
      <c r="O9" s="17"/>
      <c r="P9" s="17"/>
      <c r="Q9" s="17"/>
      <c r="R9" s="17"/>
      <c r="S9" s="17">
        <f t="shared" si="0"/>
        <v>1304.75</v>
      </c>
      <c r="T9" s="17">
        <f t="shared" si="1"/>
        <v>549.9</v>
      </c>
      <c r="U9" s="17">
        <f t="shared" si="2"/>
        <v>1854.65</v>
      </c>
    </row>
    <row r="10" ht="17" customHeight="1" spans="1:21">
      <c r="A10" s="17">
        <v>6</v>
      </c>
      <c r="B10" s="71" t="s">
        <v>311</v>
      </c>
      <c r="C10" s="17" t="s">
        <v>312</v>
      </c>
      <c r="D10" s="17" t="s">
        <v>15</v>
      </c>
      <c r="E10" s="17" t="s">
        <v>426</v>
      </c>
      <c r="F10" s="30">
        <v>799.84</v>
      </c>
      <c r="G10" s="30">
        <v>399.92</v>
      </c>
      <c r="H10" s="17">
        <v>64.99</v>
      </c>
      <c r="I10" s="17">
        <v>25</v>
      </c>
      <c r="J10" s="17">
        <v>25</v>
      </c>
      <c r="K10" s="17">
        <v>409.92</v>
      </c>
      <c r="L10" s="17">
        <v>99.98</v>
      </c>
      <c r="M10" s="17">
        <v>5</v>
      </c>
      <c r="N10" s="17">
        <v>25</v>
      </c>
      <c r="O10" s="17"/>
      <c r="P10" s="17"/>
      <c r="Q10" s="17"/>
      <c r="R10" s="17"/>
      <c r="S10" s="17">
        <f t="shared" si="0"/>
        <v>1304.75</v>
      </c>
      <c r="T10" s="17">
        <f t="shared" si="1"/>
        <v>549.9</v>
      </c>
      <c r="U10" s="17">
        <f t="shared" si="2"/>
        <v>1854.65</v>
      </c>
    </row>
    <row r="11" ht="17" customHeight="1" spans="1:21">
      <c r="A11" s="17">
        <v>7</v>
      </c>
      <c r="B11" s="71" t="s">
        <v>157</v>
      </c>
      <c r="C11" s="17" t="s">
        <v>158</v>
      </c>
      <c r="D11" s="17" t="s">
        <v>15</v>
      </c>
      <c r="E11" s="17" t="s">
        <v>426</v>
      </c>
      <c r="F11" s="30">
        <v>799.84</v>
      </c>
      <c r="G11" s="30">
        <v>399.92</v>
      </c>
      <c r="H11" s="17">
        <v>64.99</v>
      </c>
      <c r="I11" s="17">
        <v>25</v>
      </c>
      <c r="J11" s="17">
        <v>25</v>
      </c>
      <c r="K11" s="17">
        <v>409.92</v>
      </c>
      <c r="L11" s="17">
        <v>99.98</v>
      </c>
      <c r="M11" s="17">
        <v>5</v>
      </c>
      <c r="N11" s="17">
        <v>25</v>
      </c>
      <c r="O11" s="17"/>
      <c r="P11" s="17"/>
      <c r="Q11" s="17"/>
      <c r="R11" s="17"/>
      <c r="S11" s="17">
        <f t="shared" si="0"/>
        <v>1304.75</v>
      </c>
      <c r="T11" s="17">
        <f t="shared" si="1"/>
        <v>549.9</v>
      </c>
      <c r="U11" s="17">
        <f t="shared" si="2"/>
        <v>1854.65</v>
      </c>
    </row>
    <row r="12" ht="17" customHeight="1" spans="1:21">
      <c r="A12" s="17">
        <v>8</v>
      </c>
      <c r="B12" s="71" t="s">
        <v>203</v>
      </c>
      <c r="C12" s="17" t="s">
        <v>204</v>
      </c>
      <c r="D12" s="17" t="s">
        <v>15</v>
      </c>
      <c r="E12" s="17" t="s">
        <v>426</v>
      </c>
      <c r="F12" s="30">
        <v>799.84</v>
      </c>
      <c r="G12" s="30">
        <v>399.92</v>
      </c>
      <c r="H12" s="17">
        <v>64.99</v>
      </c>
      <c r="I12" s="17">
        <v>25</v>
      </c>
      <c r="J12" s="17">
        <v>25</v>
      </c>
      <c r="K12" s="17">
        <v>409.92</v>
      </c>
      <c r="L12" s="17">
        <v>99.98</v>
      </c>
      <c r="M12" s="17">
        <v>5</v>
      </c>
      <c r="N12" s="17">
        <v>25</v>
      </c>
      <c r="O12" s="17"/>
      <c r="P12" s="17"/>
      <c r="Q12" s="17"/>
      <c r="R12" s="17"/>
      <c r="S12" s="17">
        <f t="shared" si="0"/>
        <v>1304.75</v>
      </c>
      <c r="T12" s="17">
        <f t="shared" si="1"/>
        <v>549.9</v>
      </c>
      <c r="U12" s="17">
        <f t="shared" si="2"/>
        <v>1854.65</v>
      </c>
    </row>
    <row r="13" ht="17" customHeight="1" spans="1:21">
      <c r="A13" s="17">
        <v>9</v>
      </c>
      <c r="B13" s="71" t="s">
        <v>293</v>
      </c>
      <c r="C13" s="17" t="s">
        <v>294</v>
      </c>
      <c r="D13" s="17" t="s">
        <v>15</v>
      </c>
      <c r="E13" s="17" t="s">
        <v>426</v>
      </c>
      <c r="F13" s="30">
        <v>799.84</v>
      </c>
      <c r="G13" s="30">
        <v>399.92</v>
      </c>
      <c r="H13" s="17">
        <v>64.99</v>
      </c>
      <c r="I13" s="17">
        <v>25</v>
      </c>
      <c r="J13" s="17">
        <v>25</v>
      </c>
      <c r="K13" s="17">
        <v>409.92</v>
      </c>
      <c r="L13" s="17">
        <v>99.98</v>
      </c>
      <c r="M13" s="17">
        <v>5</v>
      </c>
      <c r="N13" s="17">
        <v>25</v>
      </c>
      <c r="O13" s="17"/>
      <c r="P13" s="17"/>
      <c r="Q13" s="17"/>
      <c r="R13" s="17"/>
      <c r="S13" s="17">
        <f t="shared" si="0"/>
        <v>1304.75</v>
      </c>
      <c r="T13" s="17">
        <f t="shared" si="1"/>
        <v>549.9</v>
      </c>
      <c r="U13" s="17">
        <f t="shared" si="2"/>
        <v>1854.65</v>
      </c>
    </row>
    <row r="14" ht="17" customHeight="1" spans="1:21">
      <c r="A14" s="17">
        <v>10</v>
      </c>
      <c r="B14" s="71" t="s">
        <v>329</v>
      </c>
      <c r="C14" s="17" t="s">
        <v>330</v>
      </c>
      <c r="D14" s="17" t="s">
        <v>15</v>
      </c>
      <c r="E14" s="17" t="s">
        <v>426</v>
      </c>
      <c r="F14" s="30">
        <v>799.84</v>
      </c>
      <c r="G14" s="30">
        <v>399.92</v>
      </c>
      <c r="H14" s="17">
        <v>64.99</v>
      </c>
      <c r="I14" s="17">
        <v>25</v>
      </c>
      <c r="J14" s="17">
        <v>25</v>
      </c>
      <c r="K14" s="17">
        <v>409.92</v>
      </c>
      <c r="L14" s="17">
        <v>99.98</v>
      </c>
      <c r="M14" s="17">
        <v>5</v>
      </c>
      <c r="N14" s="17">
        <v>25</v>
      </c>
      <c r="O14" s="17"/>
      <c r="P14" s="17"/>
      <c r="Q14" s="17"/>
      <c r="R14" s="17"/>
      <c r="S14" s="17">
        <f t="shared" si="0"/>
        <v>1304.75</v>
      </c>
      <c r="T14" s="17">
        <f t="shared" si="1"/>
        <v>549.9</v>
      </c>
      <c r="U14" s="17">
        <f t="shared" si="2"/>
        <v>1854.65</v>
      </c>
    </row>
    <row r="15" ht="17" customHeight="1" spans="1:21">
      <c r="A15" s="17">
        <v>11</v>
      </c>
      <c r="B15" s="71" t="s">
        <v>321</v>
      </c>
      <c r="C15" s="17" t="s">
        <v>322</v>
      </c>
      <c r="D15" s="17" t="s">
        <v>15</v>
      </c>
      <c r="E15" s="17" t="s">
        <v>426</v>
      </c>
      <c r="F15" s="30">
        <v>799.84</v>
      </c>
      <c r="G15" s="30">
        <v>399.92</v>
      </c>
      <c r="H15" s="17">
        <v>64.99</v>
      </c>
      <c r="I15" s="17">
        <v>25</v>
      </c>
      <c r="J15" s="17">
        <v>25</v>
      </c>
      <c r="K15" s="17">
        <v>409.92</v>
      </c>
      <c r="L15" s="17">
        <v>99.98</v>
      </c>
      <c r="M15" s="17">
        <v>5</v>
      </c>
      <c r="N15" s="17">
        <v>25</v>
      </c>
      <c r="O15" s="17"/>
      <c r="P15" s="17"/>
      <c r="Q15" s="17"/>
      <c r="R15" s="17"/>
      <c r="S15" s="17">
        <f t="shared" si="0"/>
        <v>1304.75</v>
      </c>
      <c r="T15" s="17">
        <f t="shared" si="1"/>
        <v>549.9</v>
      </c>
      <c r="U15" s="17">
        <f t="shared" si="2"/>
        <v>1854.65</v>
      </c>
    </row>
    <row r="16" ht="17" customHeight="1" spans="1:21">
      <c r="A16" s="17">
        <v>12</v>
      </c>
      <c r="B16" s="71" t="s">
        <v>228</v>
      </c>
      <c r="C16" s="17" t="s">
        <v>229</v>
      </c>
      <c r="D16" s="17" t="s">
        <v>15</v>
      </c>
      <c r="E16" s="17" t="s">
        <v>426</v>
      </c>
      <c r="F16" s="30">
        <v>799.84</v>
      </c>
      <c r="G16" s="30">
        <v>399.92</v>
      </c>
      <c r="H16" s="17">
        <v>64.99</v>
      </c>
      <c r="I16" s="17">
        <v>25</v>
      </c>
      <c r="J16" s="17">
        <v>25</v>
      </c>
      <c r="K16" s="17">
        <v>409.92</v>
      </c>
      <c r="L16" s="17">
        <v>99.98</v>
      </c>
      <c r="M16" s="17">
        <v>5</v>
      </c>
      <c r="N16" s="17">
        <v>25</v>
      </c>
      <c r="O16" s="17"/>
      <c r="P16" s="17"/>
      <c r="Q16" s="17"/>
      <c r="R16" s="17"/>
      <c r="S16" s="17">
        <f t="shared" si="0"/>
        <v>1304.75</v>
      </c>
      <c r="T16" s="17">
        <f t="shared" si="1"/>
        <v>549.9</v>
      </c>
      <c r="U16" s="17">
        <f t="shared" si="2"/>
        <v>1854.65</v>
      </c>
    </row>
    <row r="17" ht="17" customHeight="1" spans="1:21">
      <c r="A17" s="17">
        <v>13</v>
      </c>
      <c r="B17" s="71" t="s">
        <v>171</v>
      </c>
      <c r="C17" s="17" t="s">
        <v>172</v>
      </c>
      <c r="D17" s="17" t="s">
        <v>15</v>
      </c>
      <c r="E17" s="17" t="s">
        <v>426</v>
      </c>
      <c r="F17" s="30">
        <v>799.84</v>
      </c>
      <c r="G17" s="30">
        <v>399.92</v>
      </c>
      <c r="H17" s="17">
        <v>64.99</v>
      </c>
      <c r="I17" s="17">
        <v>25</v>
      </c>
      <c r="J17" s="17">
        <v>25</v>
      </c>
      <c r="K17" s="17">
        <v>409.92</v>
      </c>
      <c r="L17" s="17">
        <v>99.98</v>
      </c>
      <c r="M17" s="17">
        <v>5</v>
      </c>
      <c r="N17" s="17">
        <v>25</v>
      </c>
      <c r="O17" s="17"/>
      <c r="P17" s="17"/>
      <c r="Q17" s="17"/>
      <c r="R17" s="17"/>
      <c r="S17" s="17">
        <f t="shared" si="0"/>
        <v>1304.75</v>
      </c>
      <c r="T17" s="17">
        <f t="shared" si="1"/>
        <v>549.9</v>
      </c>
      <c r="U17" s="17">
        <f t="shared" si="2"/>
        <v>1854.65</v>
      </c>
    </row>
    <row r="18" ht="17" customHeight="1" spans="1:21">
      <c r="A18" s="17">
        <v>14</v>
      </c>
      <c r="B18" s="71" t="s">
        <v>196</v>
      </c>
      <c r="C18" s="17" t="s">
        <v>197</v>
      </c>
      <c r="D18" s="17" t="s">
        <v>15</v>
      </c>
      <c r="E18" s="17" t="s">
        <v>426</v>
      </c>
      <c r="F18" s="30">
        <v>799.84</v>
      </c>
      <c r="G18" s="30">
        <v>399.92</v>
      </c>
      <c r="H18" s="17">
        <v>64.99</v>
      </c>
      <c r="I18" s="17">
        <v>25</v>
      </c>
      <c r="J18" s="17">
        <v>25</v>
      </c>
      <c r="K18" s="17">
        <v>409.92</v>
      </c>
      <c r="L18" s="17">
        <v>99.98</v>
      </c>
      <c r="M18" s="17">
        <v>5</v>
      </c>
      <c r="N18" s="17">
        <v>25</v>
      </c>
      <c r="O18" s="17"/>
      <c r="P18" s="17"/>
      <c r="Q18" s="17"/>
      <c r="R18" s="17"/>
      <c r="S18" s="17">
        <f t="shared" si="0"/>
        <v>1304.75</v>
      </c>
      <c r="T18" s="17">
        <f t="shared" si="1"/>
        <v>549.9</v>
      </c>
      <c r="U18" s="17">
        <f t="shared" si="2"/>
        <v>1854.65</v>
      </c>
    </row>
    <row r="19" ht="17" customHeight="1" spans="1:21">
      <c r="A19" s="17">
        <v>15</v>
      </c>
      <c r="B19" s="71" t="s">
        <v>267</v>
      </c>
      <c r="C19" s="17" t="s">
        <v>268</v>
      </c>
      <c r="D19" s="17" t="s">
        <v>15</v>
      </c>
      <c r="E19" s="17" t="s">
        <v>426</v>
      </c>
      <c r="F19" s="30">
        <v>799.84</v>
      </c>
      <c r="G19" s="30">
        <v>399.92</v>
      </c>
      <c r="H19" s="17">
        <v>64.99</v>
      </c>
      <c r="I19" s="17">
        <v>25</v>
      </c>
      <c r="J19" s="17">
        <v>25</v>
      </c>
      <c r="K19" s="17">
        <v>409.92</v>
      </c>
      <c r="L19" s="17">
        <v>99.98</v>
      </c>
      <c r="M19" s="17">
        <v>5</v>
      </c>
      <c r="N19" s="17">
        <v>25</v>
      </c>
      <c r="O19" s="17"/>
      <c r="P19" s="17"/>
      <c r="Q19" s="17"/>
      <c r="R19" s="17"/>
      <c r="S19" s="17">
        <f t="shared" si="0"/>
        <v>1304.75</v>
      </c>
      <c r="T19" s="17">
        <f t="shared" si="1"/>
        <v>549.9</v>
      </c>
      <c r="U19" s="17">
        <f t="shared" si="2"/>
        <v>1854.65</v>
      </c>
    </row>
    <row r="20" ht="17" customHeight="1" spans="1:21">
      <c r="A20" s="17">
        <v>16</v>
      </c>
      <c r="B20" s="71" t="s">
        <v>276</v>
      </c>
      <c r="C20" s="17" t="s">
        <v>277</v>
      </c>
      <c r="D20" s="17" t="s">
        <v>15</v>
      </c>
      <c r="E20" s="17" t="s">
        <v>426</v>
      </c>
      <c r="F20" s="30">
        <v>799.84</v>
      </c>
      <c r="G20" s="30">
        <v>399.92</v>
      </c>
      <c r="H20" s="17">
        <v>64.99</v>
      </c>
      <c r="I20" s="17">
        <v>25</v>
      </c>
      <c r="J20" s="17">
        <v>25</v>
      </c>
      <c r="K20" s="17">
        <v>409.92</v>
      </c>
      <c r="L20" s="17">
        <v>99.98</v>
      </c>
      <c r="M20" s="17">
        <v>5</v>
      </c>
      <c r="N20" s="17">
        <v>25</v>
      </c>
      <c r="O20" s="17"/>
      <c r="P20" s="17"/>
      <c r="Q20" s="17"/>
      <c r="R20" s="17"/>
      <c r="S20" s="17">
        <f t="shared" si="0"/>
        <v>1304.75</v>
      </c>
      <c r="T20" s="17">
        <f t="shared" si="1"/>
        <v>549.9</v>
      </c>
      <c r="U20" s="17">
        <f t="shared" si="2"/>
        <v>1854.65</v>
      </c>
    </row>
    <row r="21" ht="17" customHeight="1" spans="1:21">
      <c r="A21" s="17">
        <v>17</v>
      </c>
      <c r="B21" s="71" t="s">
        <v>289</v>
      </c>
      <c r="C21" s="17" t="s">
        <v>290</v>
      </c>
      <c r="D21" s="17" t="s">
        <v>15</v>
      </c>
      <c r="E21" s="17" t="s">
        <v>426</v>
      </c>
      <c r="F21" s="30">
        <v>799.84</v>
      </c>
      <c r="G21" s="30">
        <v>399.92</v>
      </c>
      <c r="H21" s="17">
        <v>64.99</v>
      </c>
      <c r="I21" s="17">
        <v>25</v>
      </c>
      <c r="J21" s="17">
        <v>25</v>
      </c>
      <c r="K21" s="17">
        <v>409.92</v>
      </c>
      <c r="L21" s="17">
        <v>99.98</v>
      </c>
      <c r="M21" s="17">
        <v>5</v>
      </c>
      <c r="N21" s="17">
        <v>25</v>
      </c>
      <c r="O21" s="17"/>
      <c r="P21" s="17"/>
      <c r="Q21" s="17"/>
      <c r="R21" s="17"/>
      <c r="S21" s="17">
        <f t="shared" si="0"/>
        <v>1304.75</v>
      </c>
      <c r="T21" s="17">
        <f t="shared" si="1"/>
        <v>549.9</v>
      </c>
      <c r="U21" s="17">
        <f t="shared" si="2"/>
        <v>1854.65</v>
      </c>
    </row>
    <row r="22" ht="17" customHeight="1" spans="1:21">
      <c r="A22" s="17">
        <v>18</v>
      </c>
      <c r="B22" s="71" t="s">
        <v>160</v>
      </c>
      <c r="C22" s="17" t="s">
        <v>161</v>
      </c>
      <c r="D22" s="17" t="s">
        <v>15</v>
      </c>
      <c r="E22" s="17" t="s">
        <v>426</v>
      </c>
      <c r="F22" s="30">
        <v>799.84</v>
      </c>
      <c r="G22" s="30">
        <v>399.92</v>
      </c>
      <c r="H22" s="17">
        <v>64.99</v>
      </c>
      <c r="I22" s="17">
        <v>25</v>
      </c>
      <c r="J22" s="17">
        <v>25</v>
      </c>
      <c r="K22" s="17">
        <v>409.92</v>
      </c>
      <c r="L22" s="17">
        <v>99.98</v>
      </c>
      <c r="M22" s="17">
        <v>5</v>
      </c>
      <c r="N22" s="17">
        <v>25</v>
      </c>
      <c r="O22" s="17"/>
      <c r="P22" s="17"/>
      <c r="Q22" s="17"/>
      <c r="R22" s="17"/>
      <c r="S22" s="17">
        <f t="shared" si="0"/>
        <v>1304.75</v>
      </c>
      <c r="T22" s="17">
        <f t="shared" si="1"/>
        <v>549.9</v>
      </c>
      <c r="U22" s="17">
        <f t="shared" si="2"/>
        <v>1854.65</v>
      </c>
    </row>
    <row r="23" ht="17" customHeight="1" spans="1:21">
      <c r="A23" s="17">
        <v>19</v>
      </c>
      <c r="B23" s="71" t="s">
        <v>239</v>
      </c>
      <c r="C23" s="17" t="s">
        <v>240</v>
      </c>
      <c r="D23" s="17" t="s">
        <v>15</v>
      </c>
      <c r="E23" s="17" t="s">
        <v>426</v>
      </c>
      <c r="F23" s="30">
        <v>799.84</v>
      </c>
      <c r="G23" s="30">
        <v>399.92</v>
      </c>
      <c r="H23" s="17">
        <v>64.99</v>
      </c>
      <c r="I23" s="17">
        <v>25</v>
      </c>
      <c r="J23" s="17">
        <v>25</v>
      </c>
      <c r="K23" s="17">
        <v>409.92</v>
      </c>
      <c r="L23" s="17">
        <v>99.98</v>
      </c>
      <c r="M23" s="17">
        <v>5</v>
      </c>
      <c r="N23" s="17">
        <v>25</v>
      </c>
      <c r="O23" s="17"/>
      <c r="P23" s="17"/>
      <c r="Q23" s="17"/>
      <c r="R23" s="17"/>
      <c r="S23" s="17">
        <f t="shared" si="0"/>
        <v>1304.75</v>
      </c>
      <c r="T23" s="17">
        <f t="shared" si="1"/>
        <v>549.9</v>
      </c>
      <c r="U23" s="17">
        <f t="shared" si="2"/>
        <v>1854.65</v>
      </c>
    </row>
    <row r="24" ht="17" customHeight="1" spans="1:21">
      <c r="A24" s="17">
        <v>20</v>
      </c>
      <c r="B24" s="71" t="s">
        <v>255</v>
      </c>
      <c r="C24" s="17" t="s">
        <v>256</v>
      </c>
      <c r="D24" s="17" t="s">
        <v>15</v>
      </c>
      <c r="E24" s="17" t="s">
        <v>426</v>
      </c>
      <c r="F24" s="30">
        <v>799.84</v>
      </c>
      <c r="G24" s="30">
        <v>399.92</v>
      </c>
      <c r="H24" s="17">
        <v>64.99</v>
      </c>
      <c r="I24" s="17">
        <v>25</v>
      </c>
      <c r="J24" s="17">
        <v>25</v>
      </c>
      <c r="K24" s="17">
        <v>409.92</v>
      </c>
      <c r="L24" s="17">
        <v>99.98</v>
      </c>
      <c r="M24" s="17">
        <v>5</v>
      </c>
      <c r="N24" s="17">
        <v>25</v>
      </c>
      <c r="O24" s="17"/>
      <c r="P24" s="17"/>
      <c r="Q24" s="17"/>
      <c r="R24" s="17"/>
      <c r="S24" s="17">
        <f t="shared" si="0"/>
        <v>1304.75</v>
      </c>
      <c r="T24" s="17">
        <f t="shared" si="1"/>
        <v>549.9</v>
      </c>
      <c r="U24" s="17">
        <f t="shared" si="2"/>
        <v>1854.65</v>
      </c>
    </row>
    <row r="25" ht="17" customHeight="1" spans="1:21">
      <c r="A25" s="17">
        <v>21</v>
      </c>
      <c r="B25" s="71" t="s">
        <v>307</v>
      </c>
      <c r="C25" s="17" t="s">
        <v>308</v>
      </c>
      <c r="D25" s="17" t="s">
        <v>15</v>
      </c>
      <c r="E25" s="17" t="s">
        <v>426</v>
      </c>
      <c r="F25" s="30">
        <v>799.84</v>
      </c>
      <c r="G25" s="30">
        <v>399.92</v>
      </c>
      <c r="H25" s="17">
        <v>64.99</v>
      </c>
      <c r="I25" s="17">
        <v>25</v>
      </c>
      <c r="J25" s="17">
        <v>25</v>
      </c>
      <c r="K25" s="17">
        <v>409.92</v>
      </c>
      <c r="L25" s="17">
        <v>99.98</v>
      </c>
      <c r="M25" s="17">
        <v>5</v>
      </c>
      <c r="N25" s="17">
        <v>25</v>
      </c>
      <c r="O25" s="17"/>
      <c r="P25" s="17"/>
      <c r="Q25" s="17"/>
      <c r="R25" s="17"/>
      <c r="S25" s="17">
        <f t="shared" si="0"/>
        <v>1304.75</v>
      </c>
      <c r="T25" s="17">
        <f t="shared" si="1"/>
        <v>549.9</v>
      </c>
      <c r="U25" s="17">
        <f t="shared" si="2"/>
        <v>1854.65</v>
      </c>
    </row>
    <row r="26" ht="17" customHeight="1" spans="1:21">
      <c r="A26" s="17">
        <v>22</v>
      </c>
      <c r="B26" s="71" t="s">
        <v>72</v>
      </c>
      <c r="C26" s="17" t="s">
        <v>226</v>
      </c>
      <c r="D26" s="17" t="s">
        <v>15</v>
      </c>
      <c r="E26" s="17" t="s">
        <v>426</v>
      </c>
      <c r="F26" s="30">
        <v>799.84</v>
      </c>
      <c r="G26" s="30">
        <v>399.92</v>
      </c>
      <c r="H26" s="17">
        <v>64.99</v>
      </c>
      <c r="I26" s="17">
        <v>25</v>
      </c>
      <c r="J26" s="17">
        <v>25</v>
      </c>
      <c r="K26" s="17">
        <v>409.92</v>
      </c>
      <c r="L26" s="17">
        <v>99.98</v>
      </c>
      <c r="M26" s="17">
        <v>5</v>
      </c>
      <c r="N26" s="17">
        <v>25</v>
      </c>
      <c r="O26" s="17"/>
      <c r="P26" s="17"/>
      <c r="Q26" s="17"/>
      <c r="R26" s="17"/>
      <c r="S26" s="17">
        <f t="shared" si="0"/>
        <v>1304.75</v>
      </c>
      <c r="T26" s="17">
        <f t="shared" si="1"/>
        <v>549.9</v>
      </c>
      <c r="U26" s="17">
        <f t="shared" si="2"/>
        <v>1854.65</v>
      </c>
    </row>
    <row r="27" ht="17" customHeight="1" spans="1:21">
      <c r="A27" s="17">
        <v>23</v>
      </c>
      <c r="B27" s="71" t="s">
        <v>57</v>
      </c>
      <c r="C27" s="17" t="s">
        <v>202</v>
      </c>
      <c r="D27" s="17" t="s">
        <v>15</v>
      </c>
      <c r="E27" s="17" t="s">
        <v>426</v>
      </c>
      <c r="F27" s="30">
        <v>799.84</v>
      </c>
      <c r="G27" s="30">
        <v>399.92</v>
      </c>
      <c r="H27" s="17">
        <v>64.99</v>
      </c>
      <c r="I27" s="17">
        <v>25</v>
      </c>
      <c r="J27" s="17">
        <v>25</v>
      </c>
      <c r="K27" s="17">
        <v>409.92</v>
      </c>
      <c r="L27" s="17">
        <v>99.98</v>
      </c>
      <c r="M27" s="17">
        <v>5</v>
      </c>
      <c r="N27" s="17">
        <v>25</v>
      </c>
      <c r="O27" s="17"/>
      <c r="P27" s="17"/>
      <c r="Q27" s="17"/>
      <c r="R27" s="17"/>
      <c r="S27" s="17">
        <f t="shared" si="0"/>
        <v>1304.75</v>
      </c>
      <c r="T27" s="17">
        <f t="shared" si="1"/>
        <v>549.9</v>
      </c>
      <c r="U27" s="17">
        <f t="shared" si="2"/>
        <v>1854.65</v>
      </c>
    </row>
    <row r="28" ht="17" customHeight="1" spans="1:21">
      <c r="A28" s="17">
        <v>24</v>
      </c>
      <c r="B28" s="71" t="s">
        <v>136</v>
      </c>
      <c r="C28" s="17" t="s">
        <v>318</v>
      </c>
      <c r="D28" s="17" t="s">
        <v>15</v>
      </c>
      <c r="E28" s="17" t="s">
        <v>426</v>
      </c>
      <c r="F28" s="30">
        <v>799.84</v>
      </c>
      <c r="G28" s="30">
        <v>399.92</v>
      </c>
      <c r="H28" s="17">
        <v>64.99</v>
      </c>
      <c r="I28" s="17">
        <v>25</v>
      </c>
      <c r="J28" s="17">
        <v>25</v>
      </c>
      <c r="K28" s="17">
        <v>409.92</v>
      </c>
      <c r="L28" s="17">
        <v>99.98</v>
      </c>
      <c r="M28" s="17">
        <v>5</v>
      </c>
      <c r="N28" s="17">
        <v>25</v>
      </c>
      <c r="O28" s="17"/>
      <c r="P28" s="17"/>
      <c r="Q28" s="17"/>
      <c r="R28" s="17"/>
      <c r="S28" s="17">
        <f t="shared" si="0"/>
        <v>1304.75</v>
      </c>
      <c r="T28" s="17">
        <f t="shared" si="1"/>
        <v>549.9</v>
      </c>
      <c r="U28" s="17">
        <f t="shared" si="2"/>
        <v>1854.65</v>
      </c>
    </row>
    <row r="29" ht="17" customHeight="1" spans="1:21">
      <c r="A29" s="17">
        <v>25</v>
      </c>
      <c r="B29" s="71" t="s">
        <v>126</v>
      </c>
      <c r="C29" s="17" t="s">
        <v>304</v>
      </c>
      <c r="D29" s="17" t="s">
        <v>15</v>
      </c>
      <c r="E29" s="17" t="s">
        <v>426</v>
      </c>
      <c r="F29" s="30">
        <v>799.84</v>
      </c>
      <c r="G29" s="30">
        <v>399.92</v>
      </c>
      <c r="H29" s="17">
        <v>64.99</v>
      </c>
      <c r="I29" s="17">
        <v>25</v>
      </c>
      <c r="J29" s="17">
        <v>25</v>
      </c>
      <c r="K29" s="17">
        <v>409.92</v>
      </c>
      <c r="L29" s="17">
        <v>99.98</v>
      </c>
      <c r="M29" s="17">
        <v>5</v>
      </c>
      <c r="N29" s="17">
        <v>25</v>
      </c>
      <c r="O29" s="17"/>
      <c r="P29" s="17"/>
      <c r="Q29" s="17"/>
      <c r="R29" s="17"/>
      <c r="S29" s="17">
        <f t="shared" si="0"/>
        <v>1304.75</v>
      </c>
      <c r="T29" s="17">
        <f t="shared" si="1"/>
        <v>549.9</v>
      </c>
      <c r="U29" s="17">
        <f t="shared" si="2"/>
        <v>1854.65</v>
      </c>
    </row>
    <row r="30" ht="17" customHeight="1" spans="1:21">
      <c r="A30" s="17">
        <v>26</v>
      </c>
      <c r="B30" s="71" t="s">
        <v>331</v>
      </c>
      <c r="C30" s="17" t="s">
        <v>332</v>
      </c>
      <c r="D30" s="17" t="s">
        <v>15</v>
      </c>
      <c r="E30" s="17" t="s">
        <v>426</v>
      </c>
      <c r="F30" s="30">
        <v>799.84</v>
      </c>
      <c r="G30" s="30">
        <v>399.92</v>
      </c>
      <c r="H30" s="17">
        <v>64.99</v>
      </c>
      <c r="I30" s="17">
        <v>25</v>
      </c>
      <c r="J30" s="17">
        <v>25</v>
      </c>
      <c r="K30" s="17">
        <v>409.92</v>
      </c>
      <c r="L30" s="17">
        <v>99.98</v>
      </c>
      <c r="M30" s="17">
        <v>5</v>
      </c>
      <c r="N30" s="17">
        <v>25</v>
      </c>
      <c r="O30" s="17"/>
      <c r="P30" s="17"/>
      <c r="Q30" s="17"/>
      <c r="R30" s="17"/>
      <c r="S30" s="17">
        <f t="shared" si="0"/>
        <v>1304.75</v>
      </c>
      <c r="T30" s="17">
        <f t="shared" si="1"/>
        <v>549.9</v>
      </c>
      <c r="U30" s="17">
        <f t="shared" si="2"/>
        <v>1854.65</v>
      </c>
    </row>
    <row r="31" ht="17" customHeight="1" spans="1:21">
      <c r="A31" s="17">
        <v>27</v>
      </c>
      <c r="B31" s="71" t="s">
        <v>106</v>
      </c>
      <c r="C31" s="17" t="s">
        <v>272</v>
      </c>
      <c r="D31" s="17" t="s">
        <v>15</v>
      </c>
      <c r="E31" s="17" t="s">
        <v>426</v>
      </c>
      <c r="F31" s="30">
        <v>799.84</v>
      </c>
      <c r="G31" s="30">
        <v>399.92</v>
      </c>
      <c r="H31" s="17">
        <v>64.99</v>
      </c>
      <c r="I31" s="17">
        <v>25</v>
      </c>
      <c r="J31" s="17">
        <v>25</v>
      </c>
      <c r="K31" s="17">
        <v>409.92</v>
      </c>
      <c r="L31" s="17">
        <v>99.98</v>
      </c>
      <c r="M31" s="17">
        <v>5</v>
      </c>
      <c r="N31" s="17">
        <v>25</v>
      </c>
      <c r="O31" s="17"/>
      <c r="P31" s="17"/>
      <c r="Q31" s="17"/>
      <c r="R31" s="17"/>
      <c r="S31" s="17">
        <f t="shared" si="0"/>
        <v>1304.75</v>
      </c>
      <c r="T31" s="17">
        <f t="shared" si="1"/>
        <v>549.9</v>
      </c>
      <c r="U31" s="17">
        <f t="shared" si="2"/>
        <v>1854.65</v>
      </c>
    </row>
    <row r="32" ht="17" customHeight="1" spans="1:21">
      <c r="A32" s="17">
        <v>28</v>
      </c>
      <c r="B32" s="71" t="s">
        <v>59</v>
      </c>
      <c r="C32" s="17" t="s">
        <v>205</v>
      </c>
      <c r="D32" s="17" t="s">
        <v>15</v>
      </c>
      <c r="E32" s="17" t="s">
        <v>426</v>
      </c>
      <c r="F32" s="30">
        <v>799.84</v>
      </c>
      <c r="G32" s="30">
        <v>399.92</v>
      </c>
      <c r="H32" s="17">
        <v>64.99</v>
      </c>
      <c r="I32" s="17">
        <v>25</v>
      </c>
      <c r="J32" s="17">
        <v>25</v>
      </c>
      <c r="K32" s="17">
        <v>409.92</v>
      </c>
      <c r="L32" s="17">
        <v>99.98</v>
      </c>
      <c r="M32" s="17">
        <v>5</v>
      </c>
      <c r="N32" s="17">
        <v>25</v>
      </c>
      <c r="O32" s="17"/>
      <c r="P32" s="17"/>
      <c r="Q32" s="17"/>
      <c r="R32" s="17"/>
      <c r="S32" s="17">
        <f t="shared" si="0"/>
        <v>1304.75</v>
      </c>
      <c r="T32" s="17">
        <f t="shared" si="1"/>
        <v>549.9</v>
      </c>
      <c r="U32" s="17">
        <f t="shared" si="2"/>
        <v>1854.65</v>
      </c>
    </row>
    <row r="33" ht="17" customHeight="1" spans="1:21">
      <c r="A33" s="17">
        <v>29</v>
      </c>
      <c r="B33" s="71" t="s">
        <v>127</v>
      </c>
      <c r="C33" s="17" t="s">
        <v>305</v>
      </c>
      <c r="D33" s="17" t="s">
        <v>15</v>
      </c>
      <c r="E33" s="17" t="s">
        <v>426</v>
      </c>
      <c r="F33" s="30">
        <v>799.84</v>
      </c>
      <c r="G33" s="30">
        <v>399.92</v>
      </c>
      <c r="H33" s="17">
        <v>64.99</v>
      </c>
      <c r="I33" s="17">
        <v>25</v>
      </c>
      <c r="J33" s="17">
        <v>25</v>
      </c>
      <c r="K33" s="17">
        <v>409.92</v>
      </c>
      <c r="L33" s="17">
        <v>99.98</v>
      </c>
      <c r="M33" s="17">
        <v>5</v>
      </c>
      <c r="N33" s="17">
        <v>25</v>
      </c>
      <c r="O33" s="17"/>
      <c r="P33" s="17"/>
      <c r="Q33" s="17"/>
      <c r="R33" s="17"/>
      <c r="S33" s="17">
        <f t="shared" si="0"/>
        <v>1304.75</v>
      </c>
      <c r="T33" s="17">
        <f t="shared" si="1"/>
        <v>549.9</v>
      </c>
      <c r="U33" s="17">
        <f t="shared" si="2"/>
        <v>1854.65</v>
      </c>
    </row>
    <row r="34" ht="17" customHeight="1" spans="1:21">
      <c r="A34" s="17">
        <v>30</v>
      </c>
      <c r="B34" s="71" t="s">
        <v>38</v>
      </c>
      <c r="C34" s="17" t="s">
        <v>180</v>
      </c>
      <c r="D34" s="17" t="s">
        <v>15</v>
      </c>
      <c r="E34" s="17" t="s">
        <v>426</v>
      </c>
      <c r="F34" s="30">
        <v>799.84</v>
      </c>
      <c r="G34" s="30">
        <v>399.92</v>
      </c>
      <c r="H34" s="17">
        <v>64.99</v>
      </c>
      <c r="I34" s="17">
        <v>25</v>
      </c>
      <c r="J34" s="17">
        <v>25</v>
      </c>
      <c r="K34" s="17">
        <v>409.92</v>
      </c>
      <c r="L34" s="17">
        <v>99.98</v>
      </c>
      <c r="M34" s="17">
        <v>5</v>
      </c>
      <c r="N34" s="17">
        <v>25</v>
      </c>
      <c r="O34" s="17"/>
      <c r="P34" s="17"/>
      <c r="Q34" s="17"/>
      <c r="R34" s="17"/>
      <c r="S34" s="17">
        <f t="shared" si="0"/>
        <v>1304.75</v>
      </c>
      <c r="T34" s="17">
        <f t="shared" si="1"/>
        <v>549.9</v>
      </c>
      <c r="U34" s="17">
        <f t="shared" si="2"/>
        <v>1854.65</v>
      </c>
    </row>
    <row r="35" ht="17" customHeight="1" spans="1:21">
      <c r="A35" s="17">
        <v>31</v>
      </c>
      <c r="B35" s="71" t="s">
        <v>194</v>
      </c>
      <c r="C35" s="17" t="s">
        <v>195</v>
      </c>
      <c r="D35" s="17" t="s">
        <v>15</v>
      </c>
      <c r="E35" s="17" t="s">
        <v>426</v>
      </c>
      <c r="F35" s="30">
        <v>799.84</v>
      </c>
      <c r="G35" s="30">
        <v>399.92</v>
      </c>
      <c r="H35" s="17">
        <v>64.99</v>
      </c>
      <c r="I35" s="17">
        <v>25</v>
      </c>
      <c r="J35" s="17">
        <v>25</v>
      </c>
      <c r="K35" s="17">
        <v>409.92</v>
      </c>
      <c r="L35" s="17">
        <v>99.98</v>
      </c>
      <c r="M35" s="17">
        <v>5</v>
      </c>
      <c r="N35" s="17">
        <v>25</v>
      </c>
      <c r="O35" s="17"/>
      <c r="P35" s="17"/>
      <c r="Q35" s="17"/>
      <c r="R35" s="17"/>
      <c r="S35" s="17">
        <f t="shared" si="0"/>
        <v>1304.75</v>
      </c>
      <c r="T35" s="17">
        <f t="shared" si="1"/>
        <v>549.9</v>
      </c>
      <c r="U35" s="17">
        <f t="shared" si="2"/>
        <v>1854.65</v>
      </c>
    </row>
    <row r="36" ht="17" customHeight="1" spans="1:21">
      <c r="A36" s="17">
        <v>32</v>
      </c>
      <c r="B36" s="71" t="s">
        <v>397</v>
      </c>
      <c r="C36" s="17" t="s">
        <v>398</v>
      </c>
      <c r="D36" s="17" t="s">
        <v>15</v>
      </c>
      <c r="E36" s="17" t="s">
        <v>426</v>
      </c>
      <c r="F36" s="30">
        <v>799.84</v>
      </c>
      <c r="G36" s="30">
        <v>399.92</v>
      </c>
      <c r="H36" s="17">
        <v>64.99</v>
      </c>
      <c r="I36" s="17">
        <v>25</v>
      </c>
      <c r="J36" s="17">
        <v>25</v>
      </c>
      <c r="K36" s="17">
        <v>409.92</v>
      </c>
      <c r="L36" s="17">
        <v>99.98</v>
      </c>
      <c r="M36" s="17">
        <v>5</v>
      </c>
      <c r="N36" s="17">
        <v>25</v>
      </c>
      <c r="O36" s="17"/>
      <c r="P36" s="17"/>
      <c r="Q36" s="17"/>
      <c r="R36" s="17"/>
      <c r="S36" s="17">
        <f t="shared" si="0"/>
        <v>1304.75</v>
      </c>
      <c r="T36" s="17">
        <f t="shared" si="1"/>
        <v>549.9</v>
      </c>
      <c r="U36" s="17">
        <f t="shared" si="2"/>
        <v>1854.65</v>
      </c>
    </row>
    <row r="37" ht="17" customHeight="1" spans="1:21">
      <c r="A37" s="17">
        <v>33</v>
      </c>
      <c r="B37" s="71" t="s">
        <v>285</v>
      </c>
      <c r="C37" s="17" t="s">
        <v>286</v>
      </c>
      <c r="D37" s="17" t="s">
        <v>15</v>
      </c>
      <c r="E37" s="17" t="s">
        <v>426</v>
      </c>
      <c r="F37" s="30">
        <v>799.84</v>
      </c>
      <c r="G37" s="30">
        <v>399.92</v>
      </c>
      <c r="H37" s="17">
        <v>64.99</v>
      </c>
      <c r="I37" s="17">
        <v>25</v>
      </c>
      <c r="J37" s="17">
        <v>25</v>
      </c>
      <c r="K37" s="17">
        <v>409.92</v>
      </c>
      <c r="L37" s="17">
        <v>99.98</v>
      </c>
      <c r="M37" s="17">
        <v>5</v>
      </c>
      <c r="N37" s="17">
        <v>25</v>
      </c>
      <c r="O37" s="17"/>
      <c r="P37" s="17"/>
      <c r="Q37" s="17"/>
      <c r="R37" s="17"/>
      <c r="S37" s="17">
        <f t="shared" si="0"/>
        <v>1304.75</v>
      </c>
      <c r="T37" s="17">
        <f t="shared" si="1"/>
        <v>549.9</v>
      </c>
      <c r="U37" s="17">
        <f t="shared" si="2"/>
        <v>1854.65</v>
      </c>
    </row>
    <row r="38" ht="17" customHeight="1" spans="1:21">
      <c r="A38" s="17">
        <v>34</v>
      </c>
      <c r="B38" s="71" t="s">
        <v>178</v>
      </c>
      <c r="C38" s="17" t="s">
        <v>179</v>
      </c>
      <c r="D38" s="17" t="s">
        <v>15</v>
      </c>
      <c r="E38" s="17" t="s">
        <v>426</v>
      </c>
      <c r="F38" s="30">
        <v>799.84</v>
      </c>
      <c r="G38" s="30">
        <v>399.92</v>
      </c>
      <c r="H38" s="17">
        <v>64.99</v>
      </c>
      <c r="I38" s="17">
        <v>25</v>
      </c>
      <c r="J38" s="17">
        <v>25</v>
      </c>
      <c r="K38" s="17">
        <v>409.92</v>
      </c>
      <c r="L38" s="17">
        <v>99.98</v>
      </c>
      <c r="M38" s="17">
        <v>5</v>
      </c>
      <c r="N38" s="17">
        <v>25</v>
      </c>
      <c r="O38" s="17"/>
      <c r="P38" s="17"/>
      <c r="Q38" s="17"/>
      <c r="R38" s="17"/>
      <c r="S38" s="17">
        <f t="shared" si="0"/>
        <v>1304.75</v>
      </c>
      <c r="T38" s="17">
        <f t="shared" si="1"/>
        <v>549.9</v>
      </c>
      <c r="U38" s="17">
        <f t="shared" ref="U38:U69" si="3">S38+T38</f>
        <v>1854.65</v>
      </c>
    </row>
    <row r="39" ht="17" customHeight="1" spans="1:21">
      <c r="A39" s="17">
        <v>35</v>
      </c>
      <c r="B39" s="71" t="s">
        <v>297</v>
      </c>
      <c r="C39" s="17" t="s">
        <v>298</v>
      </c>
      <c r="D39" s="17" t="s">
        <v>15</v>
      </c>
      <c r="E39" s="17" t="s">
        <v>426</v>
      </c>
      <c r="F39" s="30">
        <v>799.84</v>
      </c>
      <c r="G39" s="30">
        <v>399.92</v>
      </c>
      <c r="H39" s="17">
        <v>64.99</v>
      </c>
      <c r="I39" s="17">
        <v>25</v>
      </c>
      <c r="J39" s="17">
        <v>25</v>
      </c>
      <c r="K39" s="17">
        <v>409.92</v>
      </c>
      <c r="L39" s="17">
        <v>99.98</v>
      </c>
      <c r="M39" s="17">
        <v>5</v>
      </c>
      <c r="N39" s="17">
        <v>25</v>
      </c>
      <c r="O39" s="17"/>
      <c r="P39" s="17"/>
      <c r="Q39" s="17"/>
      <c r="R39" s="17"/>
      <c r="S39" s="17">
        <f t="shared" si="0"/>
        <v>1304.75</v>
      </c>
      <c r="T39" s="17">
        <f t="shared" si="1"/>
        <v>549.9</v>
      </c>
      <c r="U39" s="17">
        <f t="shared" si="3"/>
        <v>1854.65</v>
      </c>
    </row>
    <row r="40" ht="17" customHeight="1" spans="1:21">
      <c r="A40" s="17">
        <v>36</v>
      </c>
      <c r="B40" s="71" t="s">
        <v>265</v>
      </c>
      <c r="C40" s="17" t="s">
        <v>266</v>
      </c>
      <c r="D40" s="17" t="s">
        <v>15</v>
      </c>
      <c r="E40" s="17" t="s">
        <v>426</v>
      </c>
      <c r="F40" s="30">
        <v>799.84</v>
      </c>
      <c r="G40" s="30">
        <v>399.92</v>
      </c>
      <c r="H40" s="17">
        <v>64.99</v>
      </c>
      <c r="I40" s="17">
        <v>25</v>
      </c>
      <c r="J40" s="17">
        <v>25</v>
      </c>
      <c r="K40" s="17">
        <v>409.92</v>
      </c>
      <c r="L40" s="17">
        <v>99.98</v>
      </c>
      <c r="M40" s="17">
        <v>5</v>
      </c>
      <c r="N40" s="17">
        <v>25</v>
      </c>
      <c r="O40" s="17"/>
      <c r="P40" s="17"/>
      <c r="Q40" s="17"/>
      <c r="R40" s="17"/>
      <c r="S40" s="17">
        <f t="shared" si="0"/>
        <v>1304.75</v>
      </c>
      <c r="T40" s="17">
        <f t="shared" si="1"/>
        <v>549.9</v>
      </c>
      <c r="U40" s="17">
        <f t="shared" si="3"/>
        <v>1854.65</v>
      </c>
    </row>
    <row r="41" ht="17" customHeight="1" spans="1:21">
      <c r="A41" s="17">
        <v>37</v>
      </c>
      <c r="B41" s="71" t="s">
        <v>39</v>
      </c>
      <c r="C41" s="17" t="s">
        <v>181</v>
      </c>
      <c r="D41" s="17" t="s">
        <v>15</v>
      </c>
      <c r="E41" s="17" t="s">
        <v>426</v>
      </c>
      <c r="F41" s="30">
        <v>799.84</v>
      </c>
      <c r="G41" s="30">
        <v>399.92</v>
      </c>
      <c r="H41" s="17">
        <v>64.99</v>
      </c>
      <c r="I41" s="17">
        <v>25</v>
      </c>
      <c r="J41" s="17">
        <v>25</v>
      </c>
      <c r="K41" s="17">
        <v>409.92</v>
      </c>
      <c r="L41" s="17">
        <v>99.98</v>
      </c>
      <c r="M41" s="17">
        <v>5</v>
      </c>
      <c r="N41" s="17">
        <v>25</v>
      </c>
      <c r="O41" s="17"/>
      <c r="P41" s="17"/>
      <c r="Q41" s="17"/>
      <c r="R41" s="17"/>
      <c r="S41" s="17">
        <f t="shared" si="0"/>
        <v>1304.75</v>
      </c>
      <c r="T41" s="17">
        <f t="shared" si="1"/>
        <v>549.9</v>
      </c>
      <c r="U41" s="17">
        <f t="shared" si="3"/>
        <v>1854.65</v>
      </c>
    </row>
    <row r="42" ht="17" customHeight="1" spans="1:21">
      <c r="A42" s="17">
        <v>38</v>
      </c>
      <c r="B42" s="71" t="s">
        <v>215</v>
      </c>
      <c r="C42" s="17" t="s">
        <v>216</v>
      </c>
      <c r="D42" s="17" t="s">
        <v>15</v>
      </c>
      <c r="E42" s="17" t="s">
        <v>426</v>
      </c>
      <c r="F42" s="30">
        <v>799.84</v>
      </c>
      <c r="G42" s="30">
        <v>399.92</v>
      </c>
      <c r="H42" s="17">
        <v>64.99</v>
      </c>
      <c r="I42" s="17">
        <v>25</v>
      </c>
      <c r="J42" s="17">
        <v>25</v>
      </c>
      <c r="K42" s="17">
        <v>409.92</v>
      </c>
      <c r="L42" s="17">
        <v>99.98</v>
      </c>
      <c r="M42" s="17">
        <v>5</v>
      </c>
      <c r="N42" s="17">
        <v>25</v>
      </c>
      <c r="O42" s="17"/>
      <c r="P42" s="17"/>
      <c r="Q42" s="17"/>
      <c r="R42" s="17"/>
      <c r="S42" s="17">
        <f t="shared" si="0"/>
        <v>1304.75</v>
      </c>
      <c r="T42" s="17">
        <f t="shared" si="1"/>
        <v>549.9</v>
      </c>
      <c r="U42" s="17">
        <f t="shared" si="3"/>
        <v>1854.65</v>
      </c>
    </row>
    <row r="43" ht="17" customHeight="1" spans="1:21">
      <c r="A43" s="17">
        <v>39</v>
      </c>
      <c r="B43" s="71" t="s">
        <v>60</v>
      </c>
      <c r="C43" s="17" t="s">
        <v>206</v>
      </c>
      <c r="D43" s="17" t="s">
        <v>15</v>
      </c>
      <c r="E43" s="17" t="s">
        <v>426</v>
      </c>
      <c r="F43" s="30">
        <v>799.84</v>
      </c>
      <c r="G43" s="30">
        <v>399.92</v>
      </c>
      <c r="H43" s="17">
        <v>64.99</v>
      </c>
      <c r="I43" s="17">
        <v>25</v>
      </c>
      <c r="J43" s="17">
        <v>25</v>
      </c>
      <c r="K43" s="17">
        <v>409.92</v>
      </c>
      <c r="L43" s="17">
        <v>99.98</v>
      </c>
      <c r="M43" s="17">
        <v>5</v>
      </c>
      <c r="N43" s="17">
        <v>25</v>
      </c>
      <c r="O43" s="17"/>
      <c r="P43" s="17"/>
      <c r="Q43" s="17"/>
      <c r="R43" s="17"/>
      <c r="S43" s="17">
        <f t="shared" si="0"/>
        <v>1304.75</v>
      </c>
      <c r="T43" s="17">
        <f t="shared" si="1"/>
        <v>549.9</v>
      </c>
      <c r="U43" s="17">
        <f t="shared" si="3"/>
        <v>1854.65</v>
      </c>
    </row>
    <row r="44" ht="17" customHeight="1" spans="1:21">
      <c r="A44" s="17">
        <v>40</v>
      </c>
      <c r="B44" s="71" t="s">
        <v>27</v>
      </c>
      <c r="C44" s="17" t="s">
        <v>165</v>
      </c>
      <c r="D44" s="17" t="s">
        <v>15</v>
      </c>
      <c r="E44" s="17" t="s">
        <v>426</v>
      </c>
      <c r="F44" s="30">
        <v>799.84</v>
      </c>
      <c r="G44" s="30">
        <v>399.92</v>
      </c>
      <c r="H44" s="17">
        <v>64.99</v>
      </c>
      <c r="I44" s="17">
        <v>25</v>
      </c>
      <c r="J44" s="17">
        <v>25</v>
      </c>
      <c r="K44" s="17">
        <v>409.92</v>
      </c>
      <c r="L44" s="17">
        <v>99.98</v>
      </c>
      <c r="M44" s="17">
        <v>5</v>
      </c>
      <c r="N44" s="17">
        <v>25</v>
      </c>
      <c r="O44" s="17"/>
      <c r="P44" s="17"/>
      <c r="Q44" s="17"/>
      <c r="R44" s="17"/>
      <c r="S44" s="17">
        <f t="shared" si="0"/>
        <v>1304.75</v>
      </c>
      <c r="T44" s="17">
        <f t="shared" si="1"/>
        <v>549.9</v>
      </c>
      <c r="U44" s="17">
        <f t="shared" si="3"/>
        <v>1854.65</v>
      </c>
    </row>
    <row r="45" ht="17" customHeight="1" spans="1:21">
      <c r="A45" s="17">
        <v>41</v>
      </c>
      <c r="B45" s="71" t="s">
        <v>92</v>
      </c>
      <c r="C45" s="17" t="s">
        <v>251</v>
      </c>
      <c r="D45" s="17" t="s">
        <v>15</v>
      </c>
      <c r="E45" s="17" t="s">
        <v>426</v>
      </c>
      <c r="F45" s="30">
        <v>799.84</v>
      </c>
      <c r="G45" s="30">
        <v>399.92</v>
      </c>
      <c r="H45" s="17">
        <v>64.99</v>
      </c>
      <c r="I45" s="17">
        <v>25</v>
      </c>
      <c r="J45" s="17">
        <v>25</v>
      </c>
      <c r="K45" s="17">
        <v>409.92</v>
      </c>
      <c r="L45" s="17">
        <v>99.98</v>
      </c>
      <c r="M45" s="17">
        <v>5</v>
      </c>
      <c r="N45" s="17">
        <v>25</v>
      </c>
      <c r="O45" s="17"/>
      <c r="P45" s="17"/>
      <c r="Q45" s="17"/>
      <c r="R45" s="17"/>
      <c r="S45" s="17">
        <f t="shared" si="0"/>
        <v>1304.75</v>
      </c>
      <c r="T45" s="17">
        <f t="shared" si="1"/>
        <v>549.9</v>
      </c>
      <c r="U45" s="17">
        <f t="shared" si="3"/>
        <v>1854.65</v>
      </c>
    </row>
    <row r="46" ht="17" customHeight="1" spans="1:21">
      <c r="A46" s="17">
        <v>42</v>
      </c>
      <c r="B46" s="71" t="s">
        <v>71</v>
      </c>
      <c r="C46" s="17" t="s">
        <v>225</v>
      </c>
      <c r="D46" s="17" t="s">
        <v>15</v>
      </c>
      <c r="E46" s="17" t="s">
        <v>426</v>
      </c>
      <c r="F46" s="30">
        <v>799.84</v>
      </c>
      <c r="G46" s="30">
        <v>399.92</v>
      </c>
      <c r="H46" s="17">
        <v>64.99</v>
      </c>
      <c r="I46" s="17">
        <v>25</v>
      </c>
      <c r="J46" s="17">
        <v>25</v>
      </c>
      <c r="K46" s="17">
        <v>409.92</v>
      </c>
      <c r="L46" s="17">
        <v>99.98</v>
      </c>
      <c r="M46" s="17">
        <v>5</v>
      </c>
      <c r="N46" s="17">
        <v>25</v>
      </c>
      <c r="O46" s="17"/>
      <c r="P46" s="17"/>
      <c r="Q46" s="17"/>
      <c r="R46" s="17"/>
      <c r="S46" s="17">
        <f t="shared" si="0"/>
        <v>1304.75</v>
      </c>
      <c r="T46" s="17">
        <f t="shared" si="1"/>
        <v>549.9</v>
      </c>
      <c r="U46" s="17">
        <f t="shared" si="3"/>
        <v>1854.65</v>
      </c>
    </row>
    <row r="47" ht="17" customHeight="1" spans="1:21">
      <c r="A47" s="17">
        <v>43</v>
      </c>
      <c r="B47" s="71" t="s">
        <v>128</v>
      </c>
      <c r="C47" s="17" t="s">
        <v>306</v>
      </c>
      <c r="D47" s="17" t="s">
        <v>15</v>
      </c>
      <c r="E47" s="17" t="s">
        <v>426</v>
      </c>
      <c r="F47" s="30">
        <v>799.84</v>
      </c>
      <c r="G47" s="30">
        <v>399.92</v>
      </c>
      <c r="H47" s="17">
        <v>64.99</v>
      </c>
      <c r="I47" s="17">
        <v>25</v>
      </c>
      <c r="J47" s="17">
        <v>25</v>
      </c>
      <c r="K47" s="17">
        <v>409.92</v>
      </c>
      <c r="L47" s="17">
        <v>99.98</v>
      </c>
      <c r="M47" s="17">
        <v>5</v>
      </c>
      <c r="N47" s="17">
        <v>25</v>
      </c>
      <c r="O47" s="17"/>
      <c r="P47" s="17"/>
      <c r="Q47" s="17"/>
      <c r="R47" s="17"/>
      <c r="S47" s="17">
        <f t="shared" si="0"/>
        <v>1304.75</v>
      </c>
      <c r="T47" s="17">
        <f t="shared" si="1"/>
        <v>549.9</v>
      </c>
      <c r="U47" s="17">
        <f t="shared" si="3"/>
        <v>1854.65</v>
      </c>
    </row>
    <row r="48" ht="17" customHeight="1" spans="1:21">
      <c r="A48" s="17">
        <v>44</v>
      </c>
      <c r="B48" s="71" t="s">
        <v>84</v>
      </c>
      <c r="C48" s="17" t="s">
        <v>243</v>
      </c>
      <c r="D48" s="17" t="s">
        <v>15</v>
      </c>
      <c r="E48" s="17" t="s">
        <v>426</v>
      </c>
      <c r="F48" s="30">
        <v>799.84</v>
      </c>
      <c r="G48" s="30">
        <v>399.92</v>
      </c>
      <c r="H48" s="17">
        <v>64.99</v>
      </c>
      <c r="I48" s="17">
        <v>25</v>
      </c>
      <c r="J48" s="17">
        <v>25</v>
      </c>
      <c r="K48" s="17">
        <v>409.92</v>
      </c>
      <c r="L48" s="17">
        <v>99.98</v>
      </c>
      <c r="M48" s="17">
        <v>5</v>
      </c>
      <c r="N48" s="17">
        <v>25</v>
      </c>
      <c r="O48" s="17"/>
      <c r="P48" s="17"/>
      <c r="Q48" s="17"/>
      <c r="R48" s="17"/>
      <c r="S48" s="17">
        <f t="shared" si="0"/>
        <v>1304.75</v>
      </c>
      <c r="T48" s="17">
        <f t="shared" si="1"/>
        <v>549.9</v>
      </c>
      <c r="U48" s="17">
        <f t="shared" si="3"/>
        <v>1854.65</v>
      </c>
    </row>
    <row r="49" ht="17" customHeight="1" spans="1:21">
      <c r="A49" s="17">
        <v>45</v>
      </c>
      <c r="B49" s="71" t="s">
        <v>141</v>
      </c>
      <c r="C49" s="17" t="s">
        <v>323</v>
      </c>
      <c r="D49" s="17" t="s">
        <v>15</v>
      </c>
      <c r="E49" s="17" t="s">
        <v>426</v>
      </c>
      <c r="F49" s="30">
        <v>799.84</v>
      </c>
      <c r="G49" s="30">
        <v>399.92</v>
      </c>
      <c r="H49" s="17">
        <v>64.99</v>
      </c>
      <c r="I49" s="17">
        <v>25</v>
      </c>
      <c r="J49" s="17">
        <v>25</v>
      </c>
      <c r="K49" s="17">
        <v>409.92</v>
      </c>
      <c r="L49" s="17">
        <v>99.98</v>
      </c>
      <c r="M49" s="17">
        <v>5</v>
      </c>
      <c r="N49" s="17">
        <v>25</v>
      </c>
      <c r="O49" s="17"/>
      <c r="P49" s="17"/>
      <c r="Q49" s="17"/>
      <c r="R49" s="17"/>
      <c r="S49" s="17">
        <f t="shared" si="0"/>
        <v>1304.75</v>
      </c>
      <c r="T49" s="17">
        <f t="shared" si="1"/>
        <v>549.9</v>
      </c>
      <c r="U49" s="17">
        <f t="shared" si="3"/>
        <v>1854.65</v>
      </c>
    </row>
    <row r="50" ht="17" customHeight="1" spans="1:21">
      <c r="A50" s="17">
        <v>46</v>
      </c>
      <c r="B50" s="71" t="s">
        <v>88</v>
      </c>
      <c r="C50" s="17" t="s">
        <v>247</v>
      </c>
      <c r="D50" s="17" t="s">
        <v>15</v>
      </c>
      <c r="E50" s="17" t="s">
        <v>426</v>
      </c>
      <c r="F50" s="30">
        <v>799.84</v>
      </c>
      <c r="G50" s="30">
        <v>399.92</v>
      </c>
      <c r="H50" s="17">
        <v>64.99</v>
      </c>
      <c r="I50" s="17">
        <v>25</v>
      </c>
      <c r="J50" s="17">
        <v>25</v>
      </c>
      <c r="K50" s="17">
        <v>409.92</v>
      </c>
      <c r="L50" s="17">
        <v>99.98</v>
      </c>
      <c r="M50" s="17">
        <v>5</v>
      </c>
      <c r="N50" s="17">
        <v>25</v>
      </c>
      <c r="O50" s="17"/>
      <c r="P50" s="17"/>
      <c r="Q50" s="17"/>
      <c r="R50" s="17"/>
      <c r="S50" s="17">
        <f t="shared" si="0"/>
        <v>1304.75</v>
      </c>
      <c r="T50" s="17">
        <f t="shared" si="1"/>
        <v>549.9</v>
      </c>
      <c r="U50" s="17">
        <f t="shared" si="3"/>
        <v>1854.65</v>
      </c>
    </row>
    <row r="51" ht="17" customHeight="1" spans="1:21">
      <c r="A51" s="17">
        <v>47</v>
      </c>
      <c r="B51" s="71" t="s">
        <v>153</v>
      </c>
      <c r="C51" s="17" t="s">
        <v>154</v>
      </c>
      <c r="D51" s="17" t="s">
        <v>15</v>
      </c>
      <c r="E51" s="17" t="s">
        <v>426</v>
      </c>
      <c r="F51" s="30">
        <v>799.84</v>
      </c>
      <c r="G51" s="30">
        <v>399.92</v>
      </c>
      <c r="H51" s="17">
        <v>64.99</v>
      </c>
      <c r="I51" s="17">
        <v>25</v>
      </c>
      <c r="J51" s="17">
        <v>25</v>
      </c>
      <c r="K51" s="17">
        <v>409.92</v>
      </c>
      <c r="L51" s="17">
        <v>99.98</v>
      </c>
      <c r="M51" s="17">
        <v>5</v>
      </c>
      <c r="N51" s="17">
        <v>25</v>
      </c>
      <c r="O51" s="17"/>
      <c r="P51" s="17"/>
      <c r="Q51" s="17"/>
      <c r="R51" s="17"/>
      <c r="S51" s="17">
        <f t="shared" si="0"/>
        <v>1304.75</v>
      </c>
      <c r="T51" s="17">
        <f t="shared" si="1"/>
        <v>549.9</v>
      </c>
      <c r="U51" s="17">
        <f t="shared" si="3"/>
        <v>1854.65</v>
      </c>
    </row>
    <row r="52" ht="17" customHeight="1" spans="1:21">
      <c r="A52" s="17">
        <v>48</v>
      </c>
      <c r="B52" s="71" t="s">
        <v>217</v>
      </c>
      <c r="C52" s="17" t="s">
        <v>218</v>
      </c>
      <c r="D52" s="17" t="s">
        <v>15</v>
      </c>
      <c r="E52" s="17" t="s">
        <v>426</v>
      </c>
      <c r="F52" s="30">
        <v>799.84</v>
      </c>
      <c r="G52" s="30">
        <v>399.92</v>
      </c>
      <c r="H52" s="17">
        <v>64.99</v>
      </c>
      <c r="I52" s="17">
        <v>25</v>
      </c>
      <c r="J52" s="17">
        <v>25</v>
      </c>
      <c r="K52" s="17">
        <v>409.92</v>
      </c>
      <c r="L52" s="17">
        <v>99.98</v>
      </c>
      <c r="M52" s="17">
        <v>5</v>
      </c>
      <c r="N52" s="17">
        <v>25</v>
      </c>
      <c r="O52" s="17"/>
      <c r="P52" s="17"/>
      <c r="Q52" s="17"/>
      <c r="R52" s="17"/>
      <c r="S52" s="17">
        <f t="shared" si="0"/>
        <v>1304.75</v>
      </c>
      <c r="T52" s="17">
        <f t="shared" si="1"/>
        <v>549.9</v>
      </c>
      <c r="U52" s="17">
        <f t="shared" si="3"/>
        <v>1854.65</v>
      </c>
    </row>
    <row r="53" ht="17" customHeight="1" spans="1:21">
      <c r="A53" s="17">
        <v>49</v>
      </c>
      <c r="B53" s="71" t="s">
        <v>65</v>
      </c>
      <c r="C53" s="17" t="s">
        <v>214</v>
      </c>
      <c r="D53" s="17" t="s">
        <v>15</v>
      </c>
      <c r="E53" s="17" t="s">
        <v>426</v>
      </c>
      <c r="F53" s="30">
        <v>799.84</v>
      </c>
      <c r="G53" s="30">
        <v>399.92</v>
      </c>
      <c r="H53" s="17">
        <v>64.99</v>
      </c>
      <c r="I53" s="17">
        <v>25</v>
      </c>
      <c r="J53" s="17">
        <v>25</v>
      </c>
      <c r="K53" s="17">
        <v>409.92</v>
      </c>
      <c r="L53" s="17">
        <v>99.98</v>
      </c>
      <c r="M53" s="17">
        <v>5</v>
      </c>
      <c r="N53" s="17">
        <v>25</v>
      </c>
      <c r="O53" s="17"/>
      <c r="P53" s="17"/>
      <c r="Q53" s="17"/>
      <c r="R53" s="17"/>
      <c r="S53" s="17">
        <f t="shared" si="0"/>
        <v>1304.75</v>
      </c>
      <c r="T53" s="17">
        <f t="shared" si="1"/>
        <v>549.9</v>
      </c>
      <c r="U53" s="17">
        <f t="shared" si="3"/>
        <v>1854.65</v>
      </c>
    </row>
    <row r="54" ht="17" customHeight="1" spans="1:21">
      <c r="A54" s="17">
        <v>50</v>
      </c>
      <c r="B54" s="71" t="s">
        <v>209</v>
      </c>
      <c r="C54" s="17" t="s">
        <v>210</v>
      </c>
      <c r="D54" s="17" t="s">
        <v>15</v>
      </c>
      <c r="E54" s="17" t="s">
        <v>426</v>
      </c>
      <c r="F54" s="30">
        <v>799.84</v>
      </c>
      <c r="G54" s="30">
        <v>399.92</v>
      </c>
      <c r="H54" s="17">
        <v>64.99</v>
      </c>
      <c r="I54" s="17">
        <v>25</v>
      </c>
      <c r="J54" s="17">
        <v>25</v>
      </c>
      <c r="K54" s="17">
        <v>409.92</v>
      </c>
      <c r="L54" s="17">
        <v>99.98</v>
      </c>
      <c r="M54" s="17">
        <v>5</v>
      </c>
      <c r="N54" s="17">
        <v>25</v>
      </c>
      <c r="O54" s="17"/>
      <c r="P54" s="17"/>
      <c r="Q54" s="17"/>
      <c r="R54" s="17"/>
      <c r="S54" s="17">
        <f t="shared" si="0"/>
        <v>1304.75</v>
      </c>
      <c r="T54" s="17">
        <f t="shared" si="1"/>
        <v>549.9</v>
      </c>
      <c r="U54" s="17">
        <f t="shared" si="3"/>
        <v>1854.65</v>
      </c>
    </row>
    <row r="55" ht="17" customHeight="1" spans="1:21">
      <c r="A55" s="17">
        <v>51</v>
      </c>
      <c r="B55" s="71" t="s">
        <v>46</v>
      </c>
      <c r="C55" s="17" t="s">
        <v>188</v>
      </c>
      <c r="D55" s="17" t="s">
        <v>15</v>
      </c>
      <c r="E55" s="17" t="s">
        <v>426</v>
      </c>
      <c r="F55" s="30">
        <v>799.84</v>
      </c>
      <c r="G55" s="30">
        <v>399.92</v>
      </c>
      <c r="H55" s="17">
        <v>64.99</v>
      </c>
      <c r="I55" s="17">
        <v>25</v>
      </c>
      <c r="J55" s="17">
        <v>25</v>
      </c>
      <c r="K55" s="17">
        <v>409.92</v>
      </c>
      <c r="L55" s="17">
        <v>99.98</v>
      </c>
      <c r="M55" s="17">
        <v>5</v>
      </c>
      <c r="N55" s="17">
        <v>25</v>
      </c>
      <c r="O55" s="17"/>
      <c r="P55" s="17"/>
      <c r="Q55" s="17"/>
      <c r="R55" s="17"/>
      <c r="S55" s="17">
        <f t="shared" si="0"/>
        <v>1304.75</v>
      </c>
      <c r="T55" s="17">
        <f t="shared" si="1"/>
        <v>549.9</v>
      </c>
      <c r="U55" s="17">
        <f t="shared" si="3"/>
        <v>1854.65</v>
      </c>
    </row>
    <row r="56" ht="17" customHeight="1" spans="1:21">
      <c r="A56" s="17">
        <v>52</v>
      </c>
      <c r="B56" s="71" t="s">
        <v>87</v>
      </c>
      <c r="C56" s="17" t="s">
        <v>246</v>
      </c>
      <c r="D56" s="17" t="s">
        <v>15</v>
      </c>
      <c r="E56" s="17" t="s">
        <v>426</v>
      </c>
      <c r="F56" s="30">
        <v>799.84</v>
      </c>
      <c r="G56" s="30">
        <v>399.92</v>
      </c>
      <c r="H56" s="17">
        <v>64.99</v>
      </c>
      <c r="I56" s="17">
        <v>25</v>
      </c>
      <c r="J56" s="17">
        <v>25</v>
      </c>
      <c r="K56" s="17">
        <v>409.92</v>
      </c>
      <c r="L56" s="17">
        <v>99.98</v>
      </c>
      <c r="M56" s="17">
        <v>5</v>
      </c>
      <c r="N56" s="17">
        <v>25</v>
      </c>
      <c r="O56" s="17"/>
      <c r="P56" s="17"/>
      <c r="Q56" s="17"/>
      <c r="R56" s="17"/>
      <c r="S56" s="17">
        <f t="shared" si="0"/>
        <v>1304.75</v>
      </c>
      <c r="T56" s="17">
        <f t="shared" si="1"/>
        <v>549.9</v>
      </c>
      <c r="U56" s="17">
        <f t="shared" si="3"/>
        <v>1854.65</v>
      </c>
    </row>
    <row r="57" ht="17" customHeight="1" spans="1:21">
      <c r="A57" s="17">
        <v>53</v>
      </c>
      <c r="B57" s="71" t="s">
        <v>333</v>
      </c>
      <c r="C57" s="17" t="s">
        <v>334</v>
      </c>
      <c r="D57" s="17" t="s">
        <v>15</v>
      </c>
      <c r="E57" s="17" t="s">
        <v>426</v>
      </c>
      <c r="F57" s="30">
        <v>799.84</v>
      </c>
      <c r="G57" s="30">
        <v>399.92</v>
      </c>
      <c r="H57" s="17">
        <v>64.99</v>
      </c>
      <c r="I57" s="17">
        <v>25</v>
      </c>
      <c r="J57" s="17">
        <v>25</v>
      </c>
      <c r="K57" s="17">
        <v>409.92</v>
      </c>
      <c r="L57" s="17">
        <v>99.98</v>
      </c>
      <c r="M57" s="17">
        <v>5</v>
      </c>
      <c r="N57" s="17">
        <v>25</v>
      </c>
      <c r="O57" s="17"/>
      <c r="P57" s="17"/>
      <c r="Q57" s="17"/>
      <c r="R57" s="17"/>
      <c r="S57" s="17">
        <f t="shared" si="0"/>
        <v>1304.75</v>
      </c>
      <c r="T57" s="17">
        <f t="shared" si="1"/>
        <v>549.9</v>
      </c>
      <c r="U57" s="17">
        <f t="shared" si="3"/>
        <v>1854.65</v>
      </c>
    </row>
    <row r="58" ht="17" customHeight="1" spans="1:21">
      <c r="A58" s="17">
        <v>54</v>
      </c>
      <c r="B58" s="71" t="s">
        <v>112</v>
      </c>
      <c r="C58" s="17" t="s">
        <v>280</v>
      </c>
      <c r="D58" s="17" t="s">
        <v>15</v>
      </c>
      <c r="E58" s="17" t="s">
        <v>426</v>
      </c>
      <c r="F58" s="30">
        <v>799.84</v>
      </c>
      <c r="G58" s="30">
        <v>399.92</v>
      </c>
      <c r="H58" s="17">
        <v>64.99</v>
      </c>
      <c r="I58" s="17">
        <v>25</v>
      </c>
      <c r="J58" s="17">
        <v>25</v>
      </c>
      <c r="K58" s="17">
        <v>409.92</v>
      </c>
      <c r="L58" s="17">
        <v>99.98</v>
      </c>
      <c r="M58" s="17">
        <v>5</v>
      </c>
      <c r="N58" s="17">
        <v>25</v>
      </c>
      <c r="O58" s="17"/>
      <c r="P58" s="17"/>
      <c r="Q58" s="17"/>
      <c r="R58" s="17"/>
      <c r="S58" s="17">
        <f t="shared" si="0"/>
        <v>1304.75</v>
      </c>
      <c r="T58" s="17">
        <f t="shared" si="1"/>
        <v>549.9</v>
      </c>
      <c r="U58" s="17">
        <f t="shared" si="3"/>
        <v>1854.65</v>
      </c>
    </row>
    <row r="59" ht="17" customHeight="1" spans="1:21">
      <c r="A59" s="17">
        <v>55</v>
      </c>
      <c r="B59" s="71" t="s">
        <v>75</v>
      </c>
      <c r="C59" s="17" t="s">
        <v>230</v>
      </c>
      <c r="D59" s="17" t="s">
        <v>15</v>
      </c>
      <c r="E59" s="17" t="s">
        <v>426</v>
      </c>
      <c r="F59" s="30">
        <v>799.84</v>
      </c>
      <c r="G59" s="30">
        <v>399.92</v>
      </c>
      <c r="H59" s="17">
        <v>64.99</v>
      </c>
      <c r="I59" s="17">
        <v>25</v>
      </c>
      <c r="J59" s="17">
        <v>25</v>
      </c>
      <c r="K59" s="17">
        <v>409.92</v>
      </c>
      <c r="L59" s="17">
        <v>99.98</v>
      </c>
      <c r="M59" s="17">
        <v>5</v>
      </c>
      <c r="N59" s="17">
        <v>25</v>
      </c>
      <c r="O59" s="17"/>
      <c r="P59" s="17"/>
      <c r="Q59" s="17"/>
      <c r="R59" s="17"/>
      <c r="S59" s="17">
        <f t="shared" si="0"/>
        <v>1304.75</v>
      </c>
      <c r="T59" s="17">
        <f t="shared" si="1"/>
        <v>549.9</v>
      </c>
      <c r="U59" s="17">
        <f t="shared" si="3"/>
        <v>1854.65</v>
      </c>
    </row>
    <row r="60" ht="17" customHeight="1" spans="1:21">
      <c r="A60" s="17">
        <v>56</v>
      </c>
      <c r="B60" s="71" t="s">
        <v>89</v>
      </c>
      <c r="C60" s="17" t="s">
        <v>248</v>
      </c>
      <c r="D60" s="17" t="s">
        <v>15</v>
      </c>
      <c r="E60" s="17" t="s">
        <v>426</v>
      </c>
      <c r="F60" s="30">
        <v>799.84</v>
      </c>
      <c r="G60" s="30">
        <v>399.92</v>
      </c>
      <c r="H60" s="17">
        <v>64.99</v>
      </c>
      <c r="I60" s="17">
        <v>25</v>
      </c>
      <c r="J60" s="17">
        <v>25</v>
      </c>
      <c r="K60" s="17">
        <v>409.92</v>
      </c>
      <c r="L60" s="17">
        <v>99.98</v>
      </c>
      <c r="M60" s="17">
        <v>5</v>
      </c>
      <c r="N60" s="17">
        <v>25</v>
      </c>
      <c r="O60" s="17"/>
      <c r="P60" s="17"/>
      <c r="Q60" s="17"/>
      <c r="R60" s="17"/>
      <c r="S60" s="17">
        <f t="shared" si="0"/>
        <v>1304.75</v>
      </c>
      <c r="T60" s="17">
        <f t="shared" si="1"/>
        <v>549.9</v>
      </c>
      <c r="U60" s="17">
        <f t="shared" si="3"/>
        <v>1854.65</v>
      </c>
    </row>
    <row r="61" ht="17" customHeight="1" spans="1:21">
      <c r="A61" s="17">
        <v>57</v>
      </c>
      <c r="B61" s="71" t="s">
        <v>395</v>
      </c>
      <c r="C61" s="17" t="s">
        <v>396</v>
      </c>
      <c r="D61" s="17" t="s">
        <v>15</v>
      </c>
      <c r="E61" s="17" t="s">
        <v>426</v>
      </c>
      <c r="F61" s="30">
        <v>799.84</v>
      </c>
      <c r="G61" s="30">
        <v>399.92</v>
      </c>
      <c r="H61" s="17">
        <v>64.99</v>
      </c>
      <c r="I61" s="17">
        <v>25</v>
      </c>
      <c r="J61" s="17">
        <v>25</v>
      </c>
      <c r="K61" s="17">
        <v>409.92</v>
      </c>
      <c r="L61" s="17">
        <v>99.98</v>
      </c>
      <c r="M61" s="17">
        <v>5</v>
      </c>
      <c r="N61" s="17">
        <v>25</v>
      </c>
      <c r="O61" s="17"/>
      <c r="P61" s="17"/>
      <c r="Q61" s="17"/>
      <c r="R61" s="17"/>
      <c r="S61" s="17">
        <f t="shared" si="0"/>
        <v>1304.75</v>
      </c>
      <c r="T61" s="17">
        <f t="shared" si="1"/>
        <v>549.9</v>
      </c>
      <c r="U61" s="17">
        <f t="shared" si="3"/>
        <v>1854.65</v>
      </c>
    </row>
    <row r="62" ht="17" customHeight="1" spans="1:21">
      <c r="A62" s="17">
        <v>58</v>
      </c>
      <c r="B62" s="71" t="s">
        <v>94</v>
      </c>
      <c r="C62" s="17" t="s">
        <v>253</v>
      </c>
      <c r="D62" s="17" t="s">
        <v>15</v>
      </c>
      <c r="E62" s="17" t="s">
        <v>426</v>
      </c>
      <c r="F62" s="30">
        <v>799.84</v>
      </c>
      <c r="G62" s="30">
        <v>399.92</v>
      </c>
      <c r="H62" s="17">
        <v>64.99</v>
      </c>
      <c r="I62" s="17">
        <v>25</v>
      </c>
      <c r="J62" s="17">
        <v>25</v>
      </c>
      <c r="K62" s="17">
        <v>409.92</v>
      </c>
      <c r="L62" s="17">
        <v>99.98</v>
      </c>
      <c r="M62" s="17">
        <v>5</v>
      </c>
      <c r="N62" s="17">
        <v>25</v>
      </c>
      <c r="O62" s="17"/>
      <c r="P62" s="17"/>
      <c r="Q62" s="17"/>
      <c r="R62" s="17"/>
      <c r="S62" s="17">
        <f t="shared" si="0"/>
        <v>1304.75</v>
      </c>
      <c r="T62" s="17">
        <f t="shared" si="1"/>
        <v>549.9</v>
      </c>
      <c r="U62" s="17">
        <f t="shared" si="3"/>
        <v>1854.65</v>
      </c>
    </row>
    <row r="63" ht="17" customHeight="1" spans="1:21">
      <c r="A63" s="17">
        <v>59</v>
      </c>
      <c r="B63" s="71" t="s">
        <v>55</v>
      </c>
      <c r="C63" s="17" t="s">
        <v>200</v>
      </c>
      <c r="D63" s="17" t="s">
        <v>15</v>
      </c>
      <c r="E63" s="17" t="s">
        <v>426</v>
      </c>
      <c r="F63" s="30">
        <v>799.84</v>
      </c>
      <c r="G63" s="30">
        <v>399.92</v>
      </c>
      <c r="H63" s="17">
        <v>64.99</v>
      </c>
      <c r="I63" s="17">
        <v>25</v>
      </c>
      <c r="J63" s="17">
        <v>25</v>
      </c>
      <c r="K63" s="17">
        <v>409.92</v>
      </c>
      <c r="L63" s="17">
        <v>99.98</v>
      </c>
      <c r="M63" s="17">
        <v>5</v>
      </c>
      <c r="N63" s="17">
        <v>25</v>
      </c>
      <c r="O63" s="17"/>
      <c r="P63" s="17"/>
      <c r="Q63" s="17"/>
      <c r="R63" s="17"/>
      <c r="S63" s="17">
        <f t="shared" si="0"/>
        <v>1304.75</v>
      </c>
      <c r="T63" s="17">
        <f t="shared" si="1"/>
        <v>549.9</v>
      </c>
      <c r="U63" s="17">
        <f t="shared" si="3"/>
        <v>1854.65</v>
      </c>
    </row>
    <row r="64" ht="17" customHeight="1" spans="1:21">
      <c r="A64" s="17">
        <v>60</v>
      </c>
      <c r="B64" s="71" t="s">
        <v>79</v>
      </c>
      <c r="C64" s="17" t="s">
        <v>235</v>
      </c>
      <c r="D64" s="17" t="s">
        <v>15</v>
      </c>
      <c r="E64" s="17" t="s">
        <v>426</v>
      </c>
      <c r="F64" s="30">
        <v>799.84</v>
      </c>
      <c r="G64" s="30">
        <v>399.92</v>
      </c>
      <c r="H64" s="17">
        <v>64.99</v>
      </c>
      <c r="I64" s="17">
        <v>25</v>
      </c>
      <c r="J64" s="17">
        <v>25</v>
      </c>
      <c r="K64" s="17">
        <v>409.92</v>
      </c>
      <c r="L64" s="17">
        <v>99.98</v>
      </c>
      <c r="M64" s="17">
        <v>5</v>
      </c>
      <c r="N64" s="17">
        <v>25</v>
      </c>
      <c r="O64" s="17"/>
      <c r="P64" s="17"/>
      <c r="Q64" s="17"/>
      <c r="R64" s="17"/>
      <c r="S64" s="17">
        <f t="shared" si="0"/>
        <v>1304.75</v>
      </c>
      <c r="T64" s="17">
        <f t="shared" si="1"/>
        <v>549.9</v>
      </c>
      <c r="U64" s="17">
        <f t="shared" si="3"/>
        <v>1854.65</v>
      </c>
    </row>
    <row r="65" ht="17" customHeight="1" spans="1:21">
      <c r="A65" s="17">
        <v>61</v>
      </c>
      <c r="B65" s="71" t="s">
        <v>17</v>
      </c>
      <c r="C65" s="17" t="s">
        <v>151</v>
      </c>
      <c r="D65" s="17" t="s">
        <v>15</v>
      </c>
      <c r="E65" s="17" t="s">
        <v>426</v>
      </c>
      <c r="F65" s="30">
        <v>799.84</v>
      </c>
      <c r="G65" s="30">
        <v>399.92</v>
      </c>
      <c r="H65" s="17">
        <v>64.99</v>
      </c>
      <c r="I65" s="17">
        <v>25</v>
      </c>
      <c r="J65" s="17">
        <v>25</v>
      </c>
      <c r="K65" s="17">
        <v>409.92</v>
      </c>
      <c r="L65" s="17">
        <v>99.98</v>
      </c>
      <c r="M65" s="17">
        <v>5</v>
      </c>
      <c r="N65" s="17">
        <v>25</v>
      </c>
      <c r="O65" s="17"/>
      <c r="P65" s="17"/>
      <c r="Q65" s="17"/>
      <c r="R65" s="17"/>
      <c r="S65" s="17">
        <f t="shared" si="0"/>
        <v>1304.75</v>
      </c>
      <c r="T65" s="17">
        <f t="shared" si="1"/>
        <v>549.9</v>
      </c>
      <c r="U65" s="17">
        <f t="shared" si="3"/>
        <v>1854.65</v>
      </c>
    </row>
    <row r="66" ht="17" customHeight="1" spans="1:21">
      <c r="A66" s="17">
        <v>62</v>
      </c>
      <c r="B66" s="71" t="s">
        <v>124</v>
      </c>
      <c r="C66" s="17" t="s">
        <v>301</v>
      </c>
      <c r="D66" s="17" t="s">
        <v>15</v>
      </c>
      <c r="E66" s="17" t="s">
        <v>426</v>
      </c>
      <c r="F66" s="30">
        <v>799.84</v>
      </c>
      <c r="G66" s="30">
        <v>399.92</v>
      </c>
      <c r="H66" s="17">
        <v>64.99</v>
      </c>
      <c r="I66" s="17">
        <v>25</v>
      </c>
      <c r="J66" s="17">
        <v>25</v>
      </c>
      <c r="K66" s="17">
        <v>409.92</v>
      </c>
      <c r="L66" s="17">
        <v>99.98</v>
      </c>
      <c r="M66" s="17">
        <v>5</v>
      </c>
      <c r="N66" s="17">
        <v>25</v>
      </c>
      <c r="O66" s="17"/>
      <c r="P66" s="17"/>
      <c r="Q66" s="17"/>
      <c r="R66" s="17"/>
      <c r="S66" s="17">
        <f t="shared" si="0"/>
        <v>1304.75</v>
      </c>
      <c r="T66" s="17">
        <f t="shared" si="1"/>
        <v>549.9</v>
      </c>
      <c r="U66" s="17">
        <f t="shared" si="3"/>
        <v>1854.65</v>
      </c>
    </row>
    <row r="67" ht="17" customHeight="1" spans="1:21">
      <c r="A67" s="17">
        <v>63</v>
      </c>
      <c r="B67" s="71" t="s">
        <v>86</v>
      </c>
      <c r="C67" s="17" t="s">
        <v>245</v>
      </c>
      <c r="D67" s="17" t="s">
        <v>15</v>
      </c>
      <c r="E67" s="17" t="s">
        <v>426</v>
      </c>
      <c r="F67" s="30">
        <v>799.84</v>
      </c>
      <c r="G67" s="30">
        <v>399.92</v>
      </c>
      <c r="H67" s="17">
        <v>64.99</v>
      </c>
      <c r="I67" s="17">
        <v>25</v>
      </c>
      <c r="J67" s="17">
        <v>25</v>
      </c>
      <c r="K67" s="17">
        <v>409.92</v>
      </c>
      <c r="L67" s="17">
        <v>99.98</v>
      </c>
      <c r="M67" s="17">
        <v>5</v>
      </c>
      <c r="N67" s="17">
        <v>25</v>
      </c>
      <c r="O67" s="17"/>
      <c r="P67" s="17"/>
      <c r="Q67" s="17"/>
      <c r="R67" s="17"/>
      <c r="S67" s="17">
        <f t="shared" si="0"/>
        <v>1304.75</v>
      </c>
      <c r="T67" s="17">
        <f t="shared" si="1"/>
        <v>549.9</v>
      </c>
      <c r="U67" s="17">
        <f t="shared" si="3"/>
        <v>1854.65</v>
      </c>
    </row>
    <row r="68" ht="17" customHeight="1" spans="1:21">
      <c r="A68" s="17">
        <v>64</v>
      </c>
      <c r="B68" s="71" t="s">
        <v>133</v>
      </c>
      <c r="C68" s="17" t="s">
        <v>314</v>
      </c>
      <c r="D68" s="17" t="s">
        <v>15</v>
      </c>
      <c r="E68" s="17" t="s">
        <v>426</v>
      </c>
      <c r="F68" s="30">
        <v>799.84</v>
      </c>
      <c r="G68" s="30">
        <v>399.92</v>
      </c>
      <c r="H68" s="17">
        <v>64.99</v>
      </c>
      <c r="I68" s="17">
        <v>25</v>
      </c>
      <c r="J68" s="17">
        <v>25</v>
      </c>
      <c r="K68" s="17">
        <v>409.92</v>
      </c>
      <c r="L68" s="17">
        <v>99.98</v>
      </c>
      <c r="M68" s="17">
        <v>5</v>
      </c>
      <c r="N68" s="17">
        <v>25</v>
      </c>
      <c r="O68" s="17"/>
      <c r="P68" s="17"/>
      <c r="Q68" s="17"/>
      <c r="R68" s="17"/>
      <c r="S68" s="17">
        <f t="shared" si="0"/>
        <v>1304.75</v>
      </c>
      <c r="T68" s="17">
        <f t="shared" si="1"/>
        <v>549.9</v>
      </c>
      <c r="U68" s="17">
        <f t="shared" si="3"/>
        <v>1854.65</v>
      </c>
    </row>
    <row r="69" ht="17" customHeight="1" spans="1:21">
      <c r="A69" s="17">
        <v>65</v>
      </c>
      <c r="B69" s="71" t="s">
        <v>142</v>
      </c>
      <c r="C69" s="17" t="s">
        <v>324</v>
      </c>
      <c r="D69" s="17" t="s">
        <v>15</v>
      </c>
      <c r="E69" s="17" t="s">
        <v>426</v>
      </c>
      <c r="F69" s="30">
        <v>799.84</v>
      </c>
      <c r="G69" s="30">
        <v>399.92</v>
      </c>
      <c r="H69" s="17">
        <v>64.99</v>
      </c>
      <c r="I69" s="17">
        <v>25</v>
      </c>
      <c r="J69" s="17">
        <v>25</v>
      </c>
      <c r="K69" s="17">
        <v>409.92</v>
      </c>
      <c r="L69" s="17">
        <v>99.98</v>
      </c>
      <c r="M69" s="17">
        <v>5</v>
      </c>
      <c r="N69" s="17">
        <v>25</v>
      </c>
      <c r="O69" s="17"/>
      <c r="P69" s="17"/>
      <c r="Q69" s="17"/>
      <c r="R69" s="17"/>
      <c r="S69" s="17">
        <f t="shared" ref="S69:S132" si="4">F69+H69+I69+K69+M69+O69+Q69</f>
        <v>1304.75</v>
      </c>
      <c r="T69" s="17">
        <f t="shared" ref="T69:T132" si="5">G69+J69+L69+N69+P69+R69</f>
        <v>549.9</v>
      </c>
      <c r="U69" s="17">
        <f t="shared" si="3"/>
        <v>1854.65</v>
      </c>
    </row>
    <row r="70" ht="17" customHeight="1" spans="1:21">
      <c r="A70" s="17">
        <v>66</v>
      </c>
      <c r="B70" s="71" t="s">
        <v>108</v>
      </c>
      <c r="C70" s="17" t="s">
        <v>274</v>
      </c>
      <c r="D70" s="17" t="s">
        <v>15</v>
      </c>
      <c r="E70" s="17" t="s">
        <v>426</v>
      </c>
      <c r="F70" s="30">
        <v>799.84</v>
      </c>
      <c r="G70" s="30">
        <v>399.92</v>
      </c>
      <c r="H70" s="17">
        <v>64.99</v>
      </c>
      <c r="I70" s="17">
        <v>25</v>
      </c>
      <c r="J70" s="17">
        <v>25</v>
      </c>
      <c r="K70" s="17">
        <v>409.92</v>
      </c>
      <c r="L70" s="17">
        <v>99.98</v>
      </c>
      <c r="M70" s="17">
        <v>5</v>
      </c>
      <c r="N70" s="17">
        <v>25</v>
      </c>
      <c r="O70" s="17"/>
      <c r="P70" s="17"/>
      <c r="Q70" s="17"/>
      <c r="R70" s="17"/>
      <c r="S70" s="17">
        <f t="shared" si="4"/>
        <v>1304.75</v>
      </c>
      <c r="T70" s="17">
        <f t="shared" si="5"/>
        <v>549.9</v>
      </c>
      <c r="U70" s="17">
        <f t="shared" ref="U70:U101" si="6">S70+T70</f>
        <v>1854.65</v>
      </c>
    </row>
    <row r="71" ht="17" customHeight="1" spans="1:21">
      <c r="A71" s="17">
        <v>67</v>
      </c>
      <c r="B71" s="71" t="s">
        <v>98</v>
      </c>
      <c r="C71" s="17" t="s">
        <v>259</v>
      </c>
      <c r="D71" s="17" t="s">
        <v>15</v>
      </c>
      <c r="E71" s="17" t="s">
        <v>426</v>
      </c>
      <c r="F71" s="30">
        <v>799.84</v>
      </c>
      <c r="G71" s="30">
        <v>399.92</v>
      </c>
      <c r="H71" s="17">
        <v>64.99</v>
      </c>
      <c r="I71" s="17">
        <v>25</v>
      </c>
      <c r="J71" s="17">
        <v>25</v>
      </c>
      <c r="K71" s="17">
        <v>409.92</v>
      </c>
      <c r="L71" s="17">
        <v>99.98</v>
      </c>
      <c r="M71" s="17">
        <v>5</v>
      </c>
      <c r="N71" s="17">
        <v>25</v>
      </c>
      <c r="O71" s="17"/>
      <c r="P71" s="17"/>
      <c r="Q71" s="17"/>
      <c r="R71" s="17"/>
      <c r="S71" s="17">
        <f t="shared" si="4"/>
        <v>1304.75</v>
      </c>
      <c r="T71" s="17">
        <f t="shared" si="5"/>
        <v>549.9</v>
      </c>
      <c r="U71" s="17">
        <f t="shared" si="6"/>
        <v>1854.65</v>
      </c>
    </row>
    <row r="72" ht="17" customHeight="1" spans="1:21">
      <c r="A72" s="17">
        <v>68</v>
      </c>
      <c r="B72" s="71" t="s">
        <v>56</v>
      </c>
      <c r="C72" s="17" t="s">
        <v>201</v>
      </c>
      <c r="D72" s="17" t="s">
        <v>15</v>
      </c>
      <c r="E72" s="17" t="s">
        <v>426</v>
      </c>
      <c r="F72" s="30">
        <v>799.84</v>
      </c>
      <c r="G72" s="30">
        <v>399.92</v>
      </c>
      <c r="H72" s="17">
        <v>64.99</v>
      </c>
      <c r="I72" s="17">
        <v>25</v>
      </c>
      <c r="J72" s="17">
        <v>25</v>
      </c>
      <c r="K72" s="17">
        <v>409.92</v>
      </c>
      <c r="L72" s="17">
        <v>99.98</v>
      </c>
      <c r="M72" s="17">
        <v>5</v>
      </c>
      <c r="N72" s="17">
        <v>25</v>
      </c>
      <c r="O72" s="17"/>
      <c r="P72" s="17"/>
      <c r="Q72" s="17"/>
      <c r="R72" s="17"/>
      <c r="S72" s="17">
        <f t="shared" si="4"/>
        <v>1304.75</v>
      </c>
      <c r="T72" s="17">
        <f t="shared" si="5"/>
        <v>549.9</v>
      </c>
      <c r="U72" s="17">
        <f t="shared" si="6"/>
        <v>1854.65</v>
      </c>
    </row>
    <row r="73" ht="17" customHeight="1" spans="1:21">
      <c r="A73" s="17">
        <v>69</v>
      </c>
      <c r="B73" s="71" t="s">
        <v>93</v>
      </c>
      <c r="C73" s="17" t="s">
        <v>252</v>
      </c>
      <c r="D73" s="17" t="s">
        <v>15</v>
      </c>
      <c r="E73" s="17" t="s">
        <v>426</v>
      </c>
      <c r="F73" s="30">
        <v>799.84</v>
      </c>
      <c r="G73" s="30">
        <v>399.92</v>
      </c>
      <c r="H73" s="17">
        <v>64.99</v>
      </c>
      <c r="I73" s="17">
        <v>25</v>
      </c>
      <c r="J73" s="17">
        <v>25</v>
      </c>
      <c r="K73" s="17">
        <v>409.92</v>
      </c>
      <c r="L73" s="17">
        <v>99.98</v>
      </c>
      <c r="M73" s="17">
        <v>5</v>
      </c>
      <c r="N73" s="17">
        <v>25</v>
      </c>
      <c r="O73" s="17"/>
      <c r="P73" s="17"/>
      <c r="Q73" s="17"/>
      <c r="R73" s="17"/>
      <c r="S73" s="17">
        <f t="shared" si="4"/>
        <v>1304.75</v>
      </c>
      <c r="T73" s="17">
        <f t="shared" si="5"/>
        <v>549.9</v>
      </c>
      <c r="U73" s="17">
        <f t="shared" si="6"/>
        <v>1854.65</v>
      </c>
    </row>
    <row r="74" ht="17" customHeight="1" spans="1:21">
      <c r="A74" s="17">
        <v>70</v>
      </c>
      <c r="B74" s="71" t="s">
        <v>115</v>
      </c>
      <c r="C74" s="17" t="s">
        <v>284</v>
      </c>
      <c r="D74" s="17" t="s">
        <v>15</v>
      </c>
      <c r="E74" s="17" t="s">
        <v>426</v>
      </c>
      <c r="F74" s="30">
        <v>799.84</v>
      </c>
      <c r="G74" s="30">
        <v>399.92</v>
      </c>
      <c r="H74" s="17">
        <v>64.99</v>
      </c>
      <c r="I74" s="17">
        <v>25</v>
      </c>
      <c r="J74" s="17">
        <v>25</v>
      </c>
      <c r="K74" s="17">
        <v>409.92</v>
      </c>
      <c r="L74" s="17">
        <v>99.98</v>
      </c>
      <c r="M74" s="17">
        <v>5</v>
      </c>
      <c r="N74" s="17">
        <v>25</v>
      </c>
      <c r="O74" s="17"/>
      <c r="P74" s="17"/>
      <c r="Q74" s="17"/>
      <c r="R74" s="17"/>
      <c r="S74" s="17">
        <f t="shared" si="4"/>
        <v>1304.75</v>
      </c>
      <c r="T74" s="17">
        <f t="shared" si="5"/>
        <v>549.9</v>
      </c>
      <c r="U74" s="17">
        <f t="shared" si="6"/>
        <v>1854.65</v>
      </c>
    </row>
    <row r="75" ht="17" customHeight="1" spans="1:21">
      <c r="A75" s="17">
        <v>71</v>
      </c>
      <c r="B75" s="71" t="s">
        <v>107</v>
      </c>
      <c r="C75" s="17" t="s">
        <v>273</v>
      </c>
      <c r="D75" s="17" t="s">
        <v>15</v>
      </c>
      <c r="E75" s="17" t="s">
        <v>426</v>
      </c>
      <c r="F75" s="30">
        <v>799.84</v>
      </c>
      <c r="G75" s="30">
        <v>399.92</v>
      </c>
      <c r="H75" s="17">
        <v>64.99</v>
      </c>
      <c r="I75" s="17">
        <v>25</v>
      </c>
      <c r="J75" s="17">
        <v>25</v>
      </c>
      <c r="K75" s="17">
        <v>409.92</v>
      </c>
      <c r="L75" s="17">
        <v>99.98</v>
      </c>
      <c r="M75" s="17">
        <v>5</v>
      </c>
      <c r="N75" s="17">
        <v>25</v>
      </c>
      <c r="O75" s="17"/>
      <c r="P75" s="17"/>
      <c r="Q75" s="17"/>
      <c r="R75" s="17"/>
      <c r="S75" s="17">
        <f t="shared" si="4"/>
        <v>1304.75</v>
      </c>
      <c r="T75" s="17">
        <f t="shared" si="5"/>
        <v>549.9</v>
      </c>
      <c r="U75" s="17">
        <f t="shared" si="6"/>
        <v>1854.65</v>
      </c>
    </row>
    <row r="76" ht="17" customHeight="1" spans="1:21">
      <c r="A76" s="17">
        <v>72</v>
      </c>
      <c r="B76" s="71" t="s">
        <v>191</v>
      </c>
      <c r="C76" s="17" t="s">
        <v>192</v>
      </c>
      <c r="D76" s="17" t="s">
        <v>15</v>
      </c>
      <c r="E76" s="17" t="s">
        <v>426</v>
      </c>
      <c r="F76" s="30">
        <v>799.84</v>
      </c>
      <c r="G76" s="30">
        <v>399.92</v>
      </c>
      <c r="H76" s="17">
        <v>64.99</v>
      </c>
      <c r="I76" s="17">
        <v>25</v>
      </c>
      <c r="J76" s="17">
        <v>25</v>
      </c>
      <c r="K76" s="17">
        <v>409.92</v>
      </c>
      <c r="L76" s="17">
        <v>99.98</v>
      </c>
      <c r="M76" s="17">
        <v>5</v>
      </c>
      <c r="N76" s="17">
        <v>25</v>
      </c>
      <c r="O76" s="17"/>
      <c r="P76" s="17"/>
      <c r="Q76" s="17"/>
      <c r="R76" s="17"/>
      <c r="S76" s="17">
        <f t="shared" si="4"/>
        <v>1304.75</v>
      </c>
      <c r="T76" s="17">
        <f t="shared" si="5"/>
        <v>549.9</v>
      </c>
      <c r="U76" s="17">
        <f t="shared" si="6"/>
        <v>1854.65</v>
      </c>
    </row>
    <row r="77" ht="17" customHeight="1" spans="1:21">
      <c r="A77" s="17">
        <v>73</v>
      </c>
      <c r="B77" s="71" t="s">
        <v>302</v>
      </c>
      <c r="C77" s="17" t="s">
        <v>303</v>
      </c>
      <c r="D77" s="17" t="s">
        <v>15</v>
      </c>
      <c r="E77" s="17" t="s">
        <v>426</v>
      </c>
      <c r="F77" s="30">
        <v>799.84</v>
      </c>
      <c r="G77" s="30">
        <v>399.92</v>
      </c>
      <c r="H77" s="17">
        <v>64.99</v>
      </c>
      <c r="I77" s="17">
        <v>25</v>
      </c>
      <c r="J77" s="17">
        <v>25</v>
      </c>
      <c r="K77" s="17">
        <v>409.92</v>
      </c>
      <c r="L77" s="17">
        <v>99.98</v>
      </c>
      <c r="M77" s="17">
        <v>5</v>
      </c>
      <c r="N77" s="17">
        <v>25</v>
      </c>
      <c r="O77" s="17"/>
      <c r="P77" s="17"/>
      <c r="Q77" s="17"/>
      <c r="R77" s="17"/>
      <c r="S77" s="17">
        <f t="shared" si="4"/>
        <v>1304.75</v>
      </c>
      <c r="T77" s="17">
        <f t="shared" si="5"/>
        <v>549.9</v>
      </c>
      <c r="U77" s="17">
        <f t="shared" si="6"/>
        <v>1854.65</v>
      </c>
    </row>
    <row r="78" ht="17" customHeight="1" spans="1:21">
      <c r="A78" s="17">
        <v>74</v>
      </c>
      <c r="B78" s="71" t="s">
        <v>309</v>
      </c>
      <c r="C78" s="17" t="s">
        <v>310</v>
      </c>
      <c r="D78" s="17" t="s">
        <v>15</v>
      </c>
      <c r="E78" s="17" t="s">
        <v>426</v>
      </c>
      <c r="F78" s="30">
        <v>799.84</v>
      </c>
      <c r="G78" s="30">
        <v>399.92</v>
      </c>
      <c r="H78" s="17">
        <v>64.99</v>
      </c>
      <c r="I78" s="17">
        <v>25</v>
      </c>
      <c r="J78" s="17">
        <v>25</v>
      </c>
      <c r="K78" s="17">
        <v>409.92</v>
      </c>
      <c r="L78" s="17">
        <v>99.98</v>
      </c>
      <c r="M78" s="17">
        <v>5</v>
      </c>
      <c r="N78" s="17">
        <v>25</v>
      </c>
      <c r="O78" s="17"/>
      <c r="P78" s="17"/>
      <c r="Q78" s="17"/>
      <c r="R78" s="17"/>
      <c r="S78" s="17">
        <f t="shared" si="4"/>
        <v>1304.75</v>
      </c>
      <c r="T78" s="17">
        <f t="shared" si="5"/>
        <v>549.9</v>
      </c>
      <c r="U78" s="17">
        <f t="shared" si="6"/>
        <v>1854.65</v>
      </c>
    </row>
    <row r="79" ht="17" customHeight="1" spans="1:21">
      <c r="A79" s="17">
        <v>75</v>
      </c>
      <c r="B79" s="71" t="s">
        <v>335</v>
      </c>
      <c r="C79" s="17" t="s">
        <v>336</v>
      </c>
      <c r="D79" s="17" t="s">
        <v>15</v>
      </c>
      <c r="E79" s="17" t="s">
        <v>426</v>
      </c>
      <c r="F79" s="30">
        <v>799.84</v>
      </c>
      <c r="G79" s="30">
        <v>399.92</v>
      </c>
      <c r="H79" s="17">
        <v>64.99</v>
      </c>
      <c r="I79" s="17">
        <v>25</v>
      </c>
      <c r="J79" s="17">
        <v>25</v>
      </c>
      <c r="K79" s="17">
        <v>409.92</v>
      </c>
      <c r="L79" s="17">
        <v>99.98</v>
      </c>
      <c r="M79" s="17">
        <v>5</v>
      </c>
      <c r="N79" s="17">
        <v>25</v>
      </c>
      <c r="O79" s="17"/>
      <c r="P79" s="17"/>
      <c r="Q79" s="17"/>
      <c r="R79" s="17"/>
      <c r="S79" s="17">
        <f t="shared" si="4"/>
        <v>1304.75</v>
      </c>
      <c r="T79" s="17">
        <f t="shared" si="5"/>
        <v>549.9</v>
      </c>
      <c r="U79" s="17">
        <f t="shared" si="6"/>
        <v>1854.65</v>
      </c>
    </row>
    <row r="80" ht="17" customHeight="1" spans="1:21">
      <c r="A80" s="17">
        <v>76</v>
      </c>
      <c r="B80" s="71" t="s">
        <v>241</v>
      </c>
      <c r="C80" s="17" t="s">
        <v>242</v>
      </c>
      <c r="D80" s="17" t="s">
        <v>15</v>
      </c>
      <c r="E80" s="17" t="s">
        <v>426</v>
      </c>
      <c r="F80" s="30">
        <v>799.84</v>
      </c>
      <c r="G80" s="30">
        <v>399.92</v>
      </c>
      <c r="H80" s="17">
        <v>64.99</v>
      </c>
      <c r="I80" s="17">
        <v>25</v>
      </c>
      <c r="J80" s="17">
        <v>25</v>
      </c>
      <c r="K80" s="17">
        <v>409.92</v>
      </c>
      <c r="L80" s="17">
        <v>99.98</v>
      </c>
      <c r="M80" s="17">
        <v>5</v>
      </c>
      <c r="N80" s="17">
        <v>25</v>
      </c>
      <c r="O80" s="17"/>
      <c r="P80" s="17"/>
      <c r="Q80" s="17"/>
      <c r="R80" s="17"/>
      <c r="S80" s="17">
        <f t="shared" si="4"/>
        <v>1304.75</v>
      </c>
      <c r="T80" s="17">
        <f t="shared" si="5"/>
        <v>549.9</v>
      </c>
      <c r="U80" s="17">
        <f t="shared" si="6"/>
        <v>1854.65</v>
      </c>
    </row>
    <row r="81" ht="17" customHeight="1" spans="1:21">
      <c r="A81" s="17">
        <v>77</v>
      </c>
      <c r="B81" s="71" t="s">
        <v>223</v>
      </c>
      <c r="C81" s="17" t="s">
        <v>224</v>
      </c>
      <c r="D81" s="17" t="s">
        <v>15</v>
      </c>
      <c r="E81" s="17" t="s">
        <v>426</v>
      </c>
      <c r="F81" s="30">
        <v>799.84</v>
      </c>
      <c r="G81" s="30">
        <v>399.92</v>
      </c>
      <c r="H81" s="17">
        <v>64.99</v>
      </c>
      <c r="I81" s="17">
        <v>25</v>
      </c>
      <c r="J81" s="17">
        <v>25</v>
      </c>
      <c r="K81" s="17">
        <v>409.92</v>
      </c>
      <c r="L81" s="17">
        <v>99.98</v>
      </c>
      <c r="M81" s="17">
        <v>5</v>
      </c>
      <c r="N81" s="17">
        <v>25</v>
      </c>
      <c r="O81" s="17"/>
      <c r="P81" s="17"/>
      <c r="Q81" s="17"/>
      <c r="R81" s="17"/>
      <c r="S81" s="17">
        <f t="shared" si="4"/>
        <v>1304.75</v>
      </c>
      <c r="T81" s="17">
        <f t="shared" si="5"/>
        <v>549.9</v>
      </c>
      <c r="U81" s="17">
        <f t="shared" si="6"/>
        <v>1854.65</v>
      </c>
    </row>
    <row r="82" ht="17" customHeight="1" spans="1:21">
      <c r="A82" s="17">
        <v>78</v>
      </c>
      <c r="B82" s="71" t="s">
        <v>137</v>
      </c>
      <c r="C82" s="17" t="s">
        <v>319</v>
      </c>
      <c r="D82" s="17" t="s">
        <v>15</v>
      </c>
      <c r="E82" s="17" t="s">
        <v>426</v>
      </c>
      <c r="F82" s="30">
        <v>799.84</v>
      </c>
      <c r="G82" s="30">
        <v>399.92</v>
      </c>
      <c r="H82" s="17">
        <v>64.99</v>
      </c>
      <c r="I82" s="17">
        <v>25</v>
      </c>
      <c r="J82" s="17">
        <v>25</v>
      </c>
      <c r="K82" s="17">
        <v>409.92</v>
      </c>
      <c r="L82" s="17">
        <v>99.98</v>
      </c>
      <c r="M82" s="17">
        <v>5</v>
      </c>
      <c r="N82" s="17">
        <v>25</v>
      </c>
      <c r="O82" s="17"/>
      <c r="P82" s="17"/>
      <c r="Q82" s="17"/>
      <c r="R82" s="17"/>
      <c r="S82" s="17">
        <f t="shared" si="4"/>
        <v>1304.75</v>
      </c>
      <c r="T82" s="17">
        <f t="shared" si="5"/>
        <v>549.9</v>
      </c>
      <c r="U82" s="17">
        <f t="shared" si="6"/>
        <v>1854.65</v>
      </c>
    </row>
    <row r="83" ht="17" customHeight="1" spans="1:21">
      <c r="A83" s="17">
        <v>79</v>
      </c>
      <c r="B83" s="71" t="s">
        <v>389</v>
      </c>
      <c r="C83" s="17" t="s">
        <v>390</v>
      </c>
      <c r="D83" s="17" t="s">
        <v>15</v>
      </c>
      <c r="E83" s="17" t="s">
        <v>426</v>
      </c>
      <c r="F83" s="30">
        <v>799.84</v>
      </c>
      <c r="G83" s="30">
        <v>399.92</v>
      </c>
      <c r="H83" s="17">
        <v>64.99</v>
      </c>
      <c r="I83" s="17">
        <v>25</v>
      </c>
      <c r="J83" s="17">
        <v>25</v>
      </c>
      <c r="K83" s="17">
        <v>409.92</v>
      </c>
      <c r="L83" s="17">
        <v>99.98</v>
      </c>
      <c r="M83" s="17">
        <v>5</v>
      </c>
      <c r="N83" s="17">
        <v>25</v>
      </c>
      <c r="O83" s="17"/>
      <c r="P83" s="17"/>
      <c r="Q83" s="17"/>
      <c r="R83" s="17"/>
      <c r="S83" s="17">
        <f t="shared" si="4"/>
        <v>1304.75</v>
      </c>
      <c r="T83" s="17">
        <f t="shared" si="5"/>
        <v>549.9</v>
      </c>
      <c r="U83" s="17">
        <f t="shared" si="6"/>
        <v>1854.65</v>
      </c>
    </row>
    <row r="84" ht="17" customHeight="1" spans="1:21">
      <c r="A84" s="17">
        <v>80</v>
      </c>
      <c r="B84" s="71" t="s">
        <v>269</v>
      </c>
      <c r="C84" s="17" t="s">
        <v>270</v>
      </c>
      <c r="D84" s="17" t="s">
        <v>15</v>
      </c>
      <c r="E84" s="17" t="s">
        <v>426</v>
      </c>
      <c r="F84" s="30">
        <v>799.84</v>
      </c>
      <c r="G84" s="30">
        <v>399.92</v>
      </c>
      <c r="H84" s="17">
        <v>64.99</v>
      </c>
      <c r="I84" s="17">
        <v>25</v>
      </c>
      <c r="J84" s="17">
        <v>25</v>
      </c>
      <c r="K84" s="17">
        <v>409.92</v>
      </c>
      <c r="L84" s="17">
        <v>99.98</v>
      </c>
      <c r="M84" s="17">
        <v>5</v>
      </c>
      <c r="N84" s="17">
        <v>25</v>
      </c>
      <c r="O84" s="17"/>
      <c r="P84" s="17"/>
      <c r="Q84" s="17"/>
      <c r="R84" s="17"/>
      <c r="S84" s="17">
        <f t="shared" si="4"/>
        <v>1304.75</v>
      </c>
      <c r="T84" s="17">
        <f t="shared" si="5"/>
        <v>549.9</v>
      </c>
      <c r="U84" s="17">
        <f t="shared" si="6"/>
        <v>1854.65</v>
      </c>
    </row>
    <row r="85" ht="17" customHeight="1" spans="1:21">
      <c r="A85" s="17">
        <v>81</v>
      </c>
      <c r="B85" s="71" t="s">
        <v>260</v>
      </c>
      <c r="C85" s="17" t="s">
        <v>261</v>
      </c>
      <c r="D85" s="17" t="s">
        <v>15</v>
      </c>
      <c r="E85" s="17" t="s">
        <v>426</v>
      </c>
      <c r="F85" s="30">
        <v>799.84</v>
      </c>
      <c r="G85" s="30">
        <v>399.92</v>
      </c>
      <c r="H85" s="17">
        <v>64.99</v>
      </c>
      <c r="I85" s="17">
        <v>25</v>
      </c>
      <c r="J85" s="17">
        <v>25</v>
      </c>
      <c r="K85" s="17">
        <v>409.92</v>
      </c>
      <c r="L85" s="17">
        <v>99.98</v>
      </c>
      <c r="M85" s="17">
        <v>5</v>
      </c>
      <c r="N85" s="17">
        <v>25</v>
      </c>
      <c r="O85" s="17"/>
      <c r="P85" s="17"/>
      <c r="Q85" s="17"/>
      <c r="R85" s="17"/>
      <c r="S85" s="17">
        <f t="shared" si="4"/>
        <v>1304.75</v>
      </c>
      <c r="T85" s="17">
        <f t="shared" si="5"/>
        <v>549.9</v>
      </c>
      <c r="U85" s="17">
        <f t="shared" si="6"/>
        <v>1854.65</v>
      </c>
    </row>
    <row r="86" ht="17" customHeight="1" spans="1:21">
      <c r="A86" s="17">
        <v>82</v>
      </c>
      <c r="B86" s="71" t="s">
        <v>169</v>
      </c>
      <c r="C86" s="17" t="s">
        <v>170</v>
      </c>
      <c r="D86" s="17" t="s">
        <v>15</v>
      </c>
      <c r="E86" s="17" t="s">
        <v>426</v>
      </c>
      <c r="F86" s="30">
        <v>799.84</v>
      </c>
      <c r="G86" s="30">
        <v>399.92</v>
      </c>
      <c r="H86" s="17">
        <v>64.99</v>
      </c>
      <c r="I86" s="17">
        <v>25</v>
      </c>
      <c r="J86" s="17">
        <v>25</v>
      </c>
      <c r="K86" s="17">
        <v>409.92</v>
      </c>
      <c r="L86" s="17">
        <v>99.98</v>
      </c>
      <c r="M86" s="17">
        <v>5</v>
      </c>
      <c r="N86" s="17">
        <v>25</v>
      </c>
      <c r="O86" s="17"/>
      <c r="P86" s="17"/>
      <c r="Q86" s="17"/>
      <c r="R86" s="17"/>
      <c r="S86" s="17">
        <f t="shared" si="4"/>
        <v>1304.75</v>
      </c>
      <c r="T86" s="17">
        <f t="shared" si="5"/>
        <v>549.9</v>
      </c>
      <c r="U86" s="17">
        <f t="shared" si="6"/>
        <v>1854.65</v>
      </c>
    </row>
    <row r="87" ht="17" customHeight="1" spans="1:21">
      <c r="A87" s="17">
        <v>83</v>
      </c>
      <c r="B87" s="71" t="s">
        <v>232</v>
      </c>
      <c r="C87" s="17" t="s">
        <v>233</v>
      </c>
      <c r="D87" s="17" t="s">
        <v>15</v>
      </c>
      <c r="E87" s="17" t="s">
        <v>426</v>
      </c>
      <c r="F87" s="30">
        <v>799.84</v>
      </c>
      <c r="G87" s="30">
        <v>399.92</v>
      </c>
      <c r="H87" s="17">
        <v>64.99</v>
      </c>
      <c r="I87" s="17">
        <v>25</v>
      </c>
      <c r="J87" s="17">
        <v>25</v>
      </c>
      <c r="K87" s="17">
        <v>409.92</v>
      </c>
      <c r="L87" s="17">
        <v>99.98</v>
      </c>
      <c r="M87" s="17">
        <v>5</v>
      </c>
      <c r="N87" s="17">
        <v>25</v>
      </c>
      <c r="O87" s="17"/>
      <c r="P87" s="17"/>
      <c r="Q87" s="17"/>
      <c r="R87" s="17"/>
      <c r="S87" s="17">
        <f t="shared" si="4"/>
        <v>1304.75</v>
      </c>
      <c r="T87" s="17">
        <f t="shared" si="5"/>
        <v>549.9</v>
      </c>
      <c r="U87" s="17">
        <f t="shared" si="6"/>
        <v>1854.65</v>
      </c>
    </row>
    <row r="88" ht="17" customHeight="1" spans="1:21">
      <c r="A88" s="17">
        <v>84</v>
      </c>
      <c r="B88" s="71" t="s">
        <v>41</v>
      </c>
      <c r="C88" s="17" t="s">
        <v>183</v>
      </c>
      <c r="D88" s="17" t="s">
        <v>15</v>
      </c>
      <c r="E88" s="17" t="s">
        <v>426</v>
      </c>
      <c r="F88" s="30">
        <v>799.84</v>
      </c>
      <c r="G88" s="30">
        <v>399.92</v>
      </c>
      <c r="H88" s="17">
        <v>64.99</v>
      </c>
      <c r="I88" s="17">
        <v>25</v>
      </c>
      <c r="J88" s="17">
        <v>25</v>
      </c>
      <c r="K88" s="17">
        <v>409.92</v>
      </c>
      <c r="L88" s="17">
        <v>99.98</v>
      </c>
      <c r="M88" s="17">
        <v>5</v>
      </c>
      <c r="N88" s="17">
        <v>25</v>
      </c>
      <c r="O88" s="17"/>
      <c r="P88" s="17"/>
      <c r="Q88" s="17"/>
      <c r="R88" s="17"/>
      <c r="S88" s="17">
        <f t="shared" si="4"/>
        <v>1304.75</v>
      </c>
      <c r="T88" s="17">
        <f t="shared" si="5"/>
        <v>549.9</v>
      </c>
      <c r="U88" s="17">
        <f t="shared" si="6"/>
        <v>1854.65</v>
      </c>
    </row>
    <row r="89" ht="17" customHeight="1" spans="1:21">
      <c r="A89" s="17">
        <v>85</v>
      </c>
      <c r="B89" s="71" t="s">
        <v>105</v>
      </c>
      <c r="C89" s="17" t="s">
        <v>271</v>
      </c>
      <c r="D89" s="17" t="s">
        <v>15</v>
      </c>
      <c r="E89" s="17" t="s">
        <v>426</v>
      </c>
      <c r="F89" s="30">
        <v>799.84</v>
      </c>
      <c r="G89" s="30">
        <v>399.92</v>
      </c>
      <c r="H89" s="17">
        <v>64.99</v>
      </c>
      <c r="I89" s="17">
        <v>25</v>
      </c>
      <c r="J89" s="17">
        <v>25</v>
      </c>
      <c r="K89" s="17">
        <v>409.92</v>
      </c>
      <c r="L89" s="17">
        <v>99.98</v>
      </c>
      <c r="M89" s="17">
        <v>5</v>
      </c>
      <c r="N89" s="17">
        <v>25</v>
      </c>
      <c r="O89" s="17"/>
      <c r="P89" s="17"/>
      <c r="Q89" s="17"/>
      <c r="R89" s="17"/>
      <c r="S89" s="17">
        <f t="shared" si="4"/>
        <v>1304.75</v>
      </c>
      <c r="T89" s="17">
        <f t="shared" si="5"/>
        <v>549.9</v>
      </c>
      <c r="U89" s="17">
        <f t="shared" si="6"/>
        <v>1854.65</v>
      </c>
    </row>
    <row r="90" ht="17" customHeight="1" spans="1:21">
      <c r="A90" s="17">
        <v>86</v>
      </c>
      <c r="B90" s="71" t="s">
        <v>257</v>
      </c>
      <c r="C90" s="17" t="s">
        <v>258</v>
      </c>
      <c r="D90" s="17" t="s">
        <v>15</v>
      </c>
      <c r="E90" s="17" t="s">
        <v>426</v>
      </c>
      <c r="F90" s="30">
        <v>799.84</v>
      </c>
      <c r="G90" s="30">
        <v>399.92</v>
      </c>
      <c r="H90" s="17">
        <v>64.99</v>
      </c>
      <c r="I90" s="17">
        <v>25</v>
      </c>
      <c r="J90" s="17">
        <v>25</v>
      </c>
      <c r="K90" s="17">
        <v>409.92</v>
      </c>
      <c r="L90" s="17">
        <v>99.98</v>
      </c>
      <c r="M90" s="17">
        <v>5</v>
      </c>
      <c r="N90" s="17">
        <v>25</v>
      </c>
      <c r="O90" s="17"/>
      <c r="P90" s="17"/>
      <c r="Q90" s="17"/>
      <c r="R90" s="17"/>
      <c r="S90" s="17">
        <f t="shared" si="4"/>
        <v>1304.75</v>
      </c>
      <c r="T90" s="17">
        <f t="shared" si="5"/>
        <v>549.9</v>
      </c>
      <c r="U90" s="17">
        <f t="shared" si="6"/>
        <v>1854.65</v>
      </c>
    </row>
    <row r="91" ht="17" customHeight="1" spans="1:21">
      <c r="A91" s="17">
        <v>87</v>
      </c>
      <c r="B91" s="71" t="s">
        <v>211</v>
      </c>
      <c r="C91" s="17" t="s">
        <v>212</v>
      </c>
      <c r="D91" s="17" t="s">
        <v>15</v>
      </c>
      <c r="E91" s="17" t="s">
        <v>426</v>
      </c>
      <c r="F91" s="30">
        <v>799.84</v>
      </c>
      <c r="G91" s="30">
        <v>399.92</v>
      </c>
      <c r="H91" s="17">
        <v>64.99</v>
      </c>
      <c r="I91" s="17">
        <v>25</v>
      </c>
      <c r="J91" s="17">
        <v>25</v>
      </c>
      <c r="K91" s="17">
        <v>409.92</v>
      </c>
      <c r="L91" s="17">
        <v>99.98</v>
      </c>
      <c r="M91" s="17">
        <v>5</v>
      </c>
      <c r="N91" s="17">
        <v>25</v>
      </c>
      <c r="O91" s="17"/>
      <c r="P91" s="17"/>
      <c r="Q91" s="17"/>
      <c r="R91" s="17"/>
      <c r="S91" s="17">
        <f t="shared" si="4"/>
        <v>1304.75</v>
      </c>
      <c r="T91" s="17">
        <f t="shared" si="5"/>
        <v>549.9</v>
      </c>
      <c r="U91" s="17">
        <f t="shared" si="6"/>
        <v>1854.65</v>
      </c>
    </row>
    <row r="92" ht="17" customHeight="1" spans="1:21">
      <c r="A92" s="17">
        <v>88</v>
      </c>
      <c r="B92" s="71" t="s">
        <v>287</v>
      </c>
      <c r="C92" s="17" t="s">
        <v>288</v>
      </c>
      <c r="D92" s="17" t="s">
        <v>15</v>
      </c>
      <c r="E92" s="17" t="s">
        <v>426</v>
      </c>
      <c r="F92" s="30">
        <v>799.84</v>
      </c>
      <c r="G92" s="30">
        <v>399.92</v>
      </c>
      <c r="H92" s="17">
        <v>64.99</v>
      </c>
      <c r="I92" s="17">
        <v>25</v>
      </c>
      <c r="J92" s="17">
        <v>25</v>
      </c>
      <c r="K92" s="17">
        <v>409.92</v>
      </c>
      <c r="L92" s="17">
        <v>99.98</v>
      </c>
      <c r="M92" s="17">
        <v>5</v>
      </c>
      <c r="N92" s="17">
        <v>25</v>
      </c>
      <c r="O92" s="17"/>
      <c r="P92" s="17"/>
      <c r="Q92" s="17"/>
      <c r="R92" s="17"/>
      <c r="S92" s="17">
        <f t="shared" si="4"/>
        <v>1304.75</v>
      </c>
      <c r="T92" s="17">
        <f t="shared" si="5"/>
        <v>549.9</v>
      </c>
      <c r="U92" s="17">
        <f t="shared" si="6"/>
        <v>1854.65</v>
      </c>
    </row>
    <row r="93" ht="17" customHeight="1" spans="1:21">
      <c r="A93" s="17">
        <v>89</v>
      </c>
      <c r="B93" s="71" t="s">
        <v>316</v>
      </c>
      <c r="C93" s="17" t="s">
        <v>317</v>
      </c>
      <c r="D93" s="17" t="s">
        <v>15</v>
      </c>
      <c r="E93" s="17" t="s">
        <v>426</v>
      </c>
      <c r="F93" s="30">
        <v>799.84</v>
      </c>
      <c r="G93" s="30">
        <v>399.92</v>
      </c>
      <c r="H93" s="17">
        <v>64.99</v>
      </c>
      <c r="I93" s="17">
        <v>25</v>
      </c>
      <c r="J93" s="17">
        <v>25</v>
      </c>
      <c r="K93" s="17">
        <v>409.92</v>
      </c>
      <c r="L93" s="17">
        <v>99.98</v>
      </c>
      <c r="M93" s="17">
        <v>5</v>
      </c>
      <c r="N93" s="17">
        <v>25</v>
      </c>
      <c r="O93" s="17"/>
      <c r="P93" s="17"/>
      <c r="Q93" s="17"/>
      <c r="R93" s="17"/>
      <c r="S93" s="17">
        <f t="shared" si="4"/>
        <v>1304.75</v>
      </c>
      <c r="T93" s="17">
        <f t="shared" si="5"/>
        <v>549.9</v>
      </c>
      <c r="U93" s="17">
        <f t="shared" si="6"/>
        <v>1854.65</v>
      </c>
    </row>
    <row r="94" ht="17" customHeight="1" spans="1:21">
      <c r="A94" s="17">
        <v>90</v>
      </c>
      <c r="B94" s="71" t="s">
        <v>45</v>
      </c>
      <c r="C94" s="17" t="s">
        <v>187</v>
      </c>
      <c r="D94" s="17" t="s">
        <v>15</v>
      </c>
      <c r="E94" s="17" t="s">
        <v>426</v>
      </c>
      <c r="F94" s="30">
        <v>799.84</v>
      </c>
      <c r="G94" s="30">
        <v>399.92</v>
      </c>
      <c r="H94" s="17">
        <v>64.99</v>
      </c>
      <c r="I94" s="17">
        <v>25</v>
      </c>
      <c r="J94" s="17">
        <v>25</v>
      </c>
      <c r="K94" s="17">
        <v>409.92</v>
      </c>
      <c r="L94" s="17">
        <v>99.98</v>
      </c>
      <c r="M94" s="17">
        <v>5</v>
      </c>
      <c r="N94" s="17">
        <v>25</v>
      </c>
      <c r="O94" s="17"/>
      <c r="P94" s="17"/>
      <c r="Q94" s="17"/>
      <c r="R94" s="17"/>
      <c r="S94" s="17">
        <f t="shared" si="4"/>
        <v>1304.75</v>
      </c>
      <c r="T94" s="17">
        <f t="shared" si="5"/>
        <v>549.9</v>
      </c>
      <c r="U94" s="17">
        <f t="shared" si="6"/>
        <v>1854.65</v>
      </c>
    </row>
    <row r="95" ht="17" customHeight="1" spans="1:21">
      <c r="A95" s="17">
        <v>91</v>
      </c>
      <c r="B95" s="71" t="s">
        <v>14</v>
      </c>
      <c r="C95" s="17" t="s">
        <v>148</v>
      </c>
      <c r="D95" s="17" t="s">
        <v>15</v>
      </c>
      <c r="E95" s="17" t="s">
        <v>426</v>
      </c>
      <c r="F95" s="30">
        <v>799.84</v>
      </c>
      <c r="G95" s="30">
        <v>399.92</v>
      </c>
      <c r="H95" s="17">
        <v>64.99</v>
      </c>
      <c r="I95" s="17">
        <v>25</v>
      </c>
      <c r="J95" s="17">
        <v>25</v>
      </c>
      <c r="K95" s="17">
        <v>409.92</v>
      </c>
      <c r="L95" s="17">
        <v>99.98</v>
      </c>
      <c r="M95" s="17">
        <v>5</v>
      </c>
      <c r="N95" s="17">
        <v>25</v>
      </c>
      <c r="O95" s="17"/>
      <c r="P95" s="17"/>
      <c r="Q95" s="17"/>
      <c r="R95" s="17"/>
      <c r="S95" s="17">
        <f t="shared" si="4"/>
        <v>1304.75</v>
      </c>
      <c r="T95" s="17">
        <f t="shared" si="5"/>
        <v>549.9</v>
      </c>
      <c r="U95" s="17">
        <f t="shared" si="6"/>
        <v>1854.65</v>
      </c>
    </row>
    <row r="96" ht="17" customHeight="1" spans="1:21">
      <c r="A96" s="17">
        <v>92</v>
      </c>
      <c r="B96" s="71" t="s">
        <v>393</v>
      </c>
      <c r="C96" s="17" t="s">
        <v>394</v>
      </c>
      <c r="D96" s="17" t="s">
        <v>15</v>
      </c>
      <c r="E96" s="17" t="s">
        <v>426</v>
      </c>
      <c r="F96" s="30">
        <v>799.84</v>
      </c>
      <c r="G96" s="30">
        <v>399.92</v>
      </c>
      <c r="H96" s="17">
        <v>64.99</v>
      </c>
      <c r="I96" s="17">
        <v>25</v>
      </c>
      <c r="J96" s="17">
        <v>25</v>
      </c>
      <c r="K96" s="17">
        <v>409.92</v>
      </c>
      <c r="L96" s="17">
        <v>99.98</v>
      </c>
      <c r="M96" s="17">
        <v>5</v>
      </c>
      <c r="N96" s="17">
        <v>25</v>
      </c>
      <c r="O96" s="17"/>
      <c r="P96" s="17"/>
      <c r="Q96" s="17"/>
      <c r="R96" s="17"/>
      <c r="S96" s="17">
        <f t="shared" si="4"/>
        <v>1304.75</v>
      </c>
      <c r="T96" s="17">
        <f t="shared" si="5"/>
        <v>549.9</v>
      </c>
      <c r="U96" s="17">
        <f t="shared" si="6"/>
        <v>1854.65</v>
      </c>
    </row>
    <row r="97" ht="17" customHeight="1" spans="1:21">
      <c r="A97" s="17">
        <v>93</v>
      </c>
      <c r="B97" s="71" t="s">
        <v>21</v>
      </c>
      <c r="C97" s="17" t="s">
        <v>156</v>
      </c>
      <c r="D97" s="17" t="s">
        <v>15</v>
      </c>
      <c r="E97" s="17" t="s">
        <v>426</v>
      </c>
      <c r="F97" s="30">
        <v>799.84</v>
      </c>
      <c r="G97" s="30">
        <v>399.92</v>
      </c>
      <c r="H97" s="17">
        <v>64.99</v>
      </c>
      <c r="I97" s="17">
        <v>25</v>
      </c>
      <c r="J97" s="17">
        <v>25</v>
      </c>
      <c r="K97" s="17">
        <v>409.92</v>
      </c>
      <c r="L97" s="17">
        <v>99.98</v>
      </c>
      <c r="M97" s="17">
        <v>5</v>
      </c>
      <c r="N97" s="17">
        <v>25</v>
      </c>
      <c r="O97" s="17"/>
      <c r="P97" s="17"/>
      <c r="Q97" s="17"/>
      <c r="R97" s="17"/>
      <c r="S97" s="17">
        <f t="shared" si="4"/>
        <v>1304.75</v>
      </c>
      <c r="T97" s="17">
        <f t="shared" si="5"/>
        <v>549.9</v>
      </c>
      <c r="U97" s="17">
        <f t="shared" si="6"/>
        <v>1854.65</v>
      </c>
    </row>
    <row r="98" ht="17" customHeight="1" spans="1:21">
      <c r="A98" s="17">
        <v>94</v>
      </c>
      <c r="B98" s="71" t="s">
        <v>207</v>
      </c>
      <c r="C98" s="17" t="s">
        <v>208</v>
      </c>
      <c r="D98" s="17" t="s">
        <v>15</v>
      </c>
      <c r="E98" s="17" t="s">
        <v>426</v>
      </c>
      <c r="F98" s="30">
        <v>799.84</v>
      </c>
      <c r="G98" s="30">
        <v>399.92</v>
      </c>
      <c r="H98" s="17">
        <v>64.99</v>
      </c>
      <c r="I98" s="17">
        <v>25</v>
      </c>
      <c r="J98" s="17">
        <v>25</v>
      </c>
      <c r="K98" s="17">
        <v>409.92</v>
      </c>
      <c r="L98" s="17">
        <v>99.98</v>
      </c>
      <c r="M98" s="17">
        <v>5</v>
      </c>
      <c r="N98" s="17">
        <v>25</v>
      </c>
      <c r="O98" s="17"/>
      <c r="P98" s="17"/>
      <c r="Q98" s="17"/>
      <c r="R98" s="17"/>
      <c r="S98" s="17">
        <f t="shared" si="4"/>
        <v>1304.75</v>
      </c>
      <c r="T98" s="17">
        <f t="shared" si="5"/>
        <v>549.9</v>
      </c>
      <c r="U98" s="17">
        <f t="shared" si="6"/>
        <v>1854.65</v>
      </c>
    </row>
    <row r="99" ht="17" customHeight="1" spans="1:21">
      <c r="A99" s="17">
        <v>95</v>
      </c>
      <c r="B99" s="71" t="s">
        <v>221</v>
      </c>
      <c r="C99" s="17" t="s">
        <v>222</v>
      </c>
      <c r="D99" s="17" t="s">
        <v>15</v>
      </c>
      <c r="E99" s="17" t="s">
        <v>426</v>
      </c>
      <c r="F99" s="30">
        <v>799.84</v>
      </c>
      <c r="G99" s="30">
        <v>399.92</v>
      </c>
      <c r="H99" s="17">
        <v>64.99</v>
      </c>
      <c r="I99" s="17">
        <v>25</v>
      </c>
      <c r="J99" s="17">
        <v>25</v>
      </c>
      <c r="K99" s="17">
        <v>409.92</v>
      </c>
      <c r="L99" s="17">
        <v>99.98</v>
      </c>
      <c r="M99" s="17">
        <v>5</v>
      </c>
      <c r="N99" s="17">
        <v>25</v>
      </c>
      <c r="O99" s="17"/>
      <c r="P99" s="17"/>
      <c r="Q99" s="17"/>
      <c r="R99" s="17"/>
      <c r="S99" s="17">
        <f t="shared" si="4"/>
        <v>1304.75</v>
      </c>
      <c r="T99" s="17">
        <f t="shared" si="5"/>
        <v>549.9</v>
      </c>
      <c r="U99" s="17">
        <f t="shared" si="6"/>
        <v>1854.65</v>
      </c>
    </row>
    <row r="100" ht="17" customHeight="1" spans="1:21">
      <c r="A100" s="17">
        <v>96</v>
      </c>
      <c r="B100" s="71" t="s">
        <v>299</v>
      </c>
      <c r="C100" s="17" t="s">
        <v>300</v>
      </c>
      <c r="D100" s="17" t="s">
        <v>15</v>
      </c>
      <c r="E100" s="17" t="s">
        <v>426</v>
      </c>
      <c r="F100" s="30">
        <v>799.84</v>
      </c>
      <c r="G100" s="30">
        <v>399.92</v>
      </c>
      <c r="H100" s="17">
        <v>64.99</v>
      </c>
      <c r="I100" s="17">
        <v>25</v>
      </c>
      <c r="J100" s="17">
        <v>25</v>
      </c>
      <c r="K100" s="17">
        <v>409.92</v>
      </c>
      <c r="L100" s="17">
        <v>99.98</v>
      </c>
      <c r="M100" s="17">
        <v>5</v>
      </c>
      <c r="N100" s="17">
        <v>25</v>
      </c>
      <c r="O100" s="17"/>
      <c r="P100" s="17"/>
      <c r="Q100" s="17"/>
      <c r="R100" s="17"/>
      <c r="S100" s="17">
        <f t="shared" si="4"/>
        <v>1304.75</v>
      </c>
      <c r="T100" s="17">
        <f t="shared" si="5"/>
        <v>549.9</v>
      </c>
      <c r="U100" s="17">
        <f t="shared" si="6"/>
        <v>1854.65</v>
      </c>
    </row>
    <row r="101" ht="17" customHeight="1" spans="1:21">
      <c r="A101" s="17">
        <v>97</v>
      </c>
      <c r="B101" s="71" t="s">
        <v>291</v>
      </c>
      <c r="C101" s="17" t="s">
        <v>292</v>
      </c>
      <c r="D101" s="17" t="s">
        <v>15</v>
      </c>
      <c r="E101" s="17" t="s">
        <v>426</v>
      </c>
      <c r="F101" s="30">
        <v>799.84</v>
      </c>
      <c r="G101" s="30">
        <v>399.92</v>
      </c>
      <c r="H101" s="17">
        <v>64.99</v>
      </c>
      <c r="I101" s="17">
        <v>25</v>
      </c>
      <c r="J101" s="17">
        <v>25</v>
      </c>
      <c r="K101" s="17">
        <v>409.92</v>
      </c>
      <c r="L101" s="17">
        <v>99.98</v>
      </c>
      <c r="M101" s="17">
        <v>5</v>
      </c>
      <c r="N101" s="17">
        <v>25</v>
      </c>
      <c r="O101" s="17"/>
      <c r="P101" s="17"/>
      <c r="Q101" s="17"/>
      <c r="R101" s="17"/>
      <c r="S101" s="17">
        <f t="shared" si="4"/>
        <v>1304.75</v>
      </c>
      <c r="T101" s="17">
        <f t="shared" si="5"/>
        <v>549.9</v>
      </c>
      <c r="U101" s="17">
        <f t="shared" si="6"/>
        <v>1854.65</v>
      </c>
    </row>
    <row r="102" ht="17" customHeight="1" spans="1:21">
      <c r="A102" s="17">
        <v>98</v>
      </c>
      <c r="B102" s="71" t="s">
        <v>85</v>
      </c>
      <c r="C102" s="17" t="s">
        <v>244</v>
      </c>
      <c r="D102" s="17" t="s">
        <v>15</v>
      </c>
      <c r="E102" s="17" t="s">
        <v>426</v>
      </c>
      <c r="F102" s="30">
        <v>799.84</v>
      </c>
      <c r="G102" s="30">
        <v>399.92</v>
      </c>
      <c r="H102" s="17">
        <v>64.99</v>
      </c>
      <c r="I102" s="17">
        <v>25</v>
      </c>
      <c r="J102" s="17">
        <v>25</v>
      </c>
      <c r="K102" s="17">
        <v>409.92</v>
      </c>
      <c r="L102" s="17">
        <v>99.98</v>
      </c>
      <c r="M102" s="17">
        <v>5</v>
      </c>
      <c r="N102" s="17">
        <v>25</v>
      </c>
      <c r="O102" s="17"/>
      <c r="P102" s="17"/>
      <c r="Q102" s="17"/>
      <c r="R102" s="17"/>
      <c r="S102" s="17">
        <f t="shared" si="4"/>
        <v>1304.75</v>
      </c>
      <c r="T102" s="17">
        <f t="shared" si="5"/>
        <v>549.9</v>
      </c>
      <c r="U102" s="17">
        <f t="shared" ref="U102:U140" si="7">S102+T102</f>
        <v>1854.65</v>
      </c>
    </row>
    <row r="103" ht="17" customHeight="1" spans="1:21">
      <c r="A103" s="17">
        <v>99</v>
      </c>
      <c r="B103" s="71" t="s">
        <v>31</v>
      </c>
      <c r="C103" s="17" t="s">
        <v>173</v>
      </c>
      <c r="D103" s="17" t="s">
        <v>15</v>
      </c>
      <c r="E103" s="17" t="s">
        <v>426</v>
      </c>
      <c r="F103" s="30">
        <v>799.84</v>
      </c>
      <c r="G103" s="30">
        <v>399.92</v>
      </c>
      <c r="H103" s="17">
        <v>64.99</v>
      </c>
      <c r="I103" s="17">
        <v>25</v>
      </c>
      <c r="J103" s="17">
        <v>25</v>
      </c>
      <c r="K103" s="17">
        <v>409.92</v>
      </c>
      <c r="L103" s="17">
        <v>99.98</v>
      </c>
      <c r="M103" s="17">
        <v>5</v>
      </c>
      <c r="N103" s="17">
        <v>25</v>
      </c>
      <c r="O103" s="17"/>
      <c r="P103" s="17"/>
      <c r="Q103" s="17"/>
      <c r="R103" s="17"/>
      <c r="S103" s="17">
        <f t="shared" si="4"/>
        <v>1304.75</v>
      </c>
      <c r="T103" s="17">
        <f t="shared" si="5"/>
        <v>549.9</v>
      </c>
      <c r="U103" s="17">
        <f t="shared" si="7"/>
        <v>1854.65</v>
      </c>
    </row>
    <row r="104" ht="17" customHeight="1" spans="1:21">
      <c r="A104" s="17">
        <v>100</v>
      </c>
      <c r="B104" s="71" t="s">
        <v>80</v>
      </c>
      <c r="C104" s="17" t="s">
        <v>236</v>
      </c>
      <c r="D104" s="17" t="s">
        <v>15</v>
      </c>
      <c r="E104" s="17" t="s">
        <v>426</v>
      </c>
      <c r="F104" s="30">
        <v>799.84</v>
      </c>
      <c r="G104" s="30">
        <v>399.92</v>
      </c>
      <c r="H104" s="17">
        <v>64.99</v>
      </c>
      <c r="I104" s="17">
        <v>25</v>
      </c>
      <c r="J104" s="17">
        <v>25</v>
      </c>
      <c r="K104" s="17">
        <v>409.92</v>
      </c>
      <c r="L104" s="17">
        <v>99.98</v>
      </c>
      <c r="M104" s="17">
        <v>5</v>
      </c>
      <c r="N104" s="17">
        <v>25</v>
      </c>
      <c r="O104" s="17"/>
      <c r="P104" s="17"/>
      <c r="Q104" s="17"/>
      <c r="R104" s="17"/>
      <c r="S104" s="17">
        <f t="shared" si="4"/>
        <v>1304.75</v>
      </c>
      <c r="T104" s="17">
        <f t="shared" si="5"/>
        <v>549.9</v>
      </c>
      <c r="U104" s="17">
        <f t="shared" si="7"/>
        <v>1854.65</v>
      </c>
    </row>
    <row r="105" ht="17" customHeight="1" spans="1:21">
      <c r="A105" s="17">
        <v>101</v>
      </c>
      <c r="B105" s="71" t="s">
        <v>90</v>
      </c>
      <c r="C105" s="17" t="s">
        <v>249</v>
      </c>
      <c r="D105" s="17" t="s">
        <v>15</v>
      </c>
      <c r="E105" s="17" t="s">
        <v>426</v>
      </c>
      <c r="F105" s="30">
        <v>799.84</v>
      </c>
      <c r="G105" s="30">
        <v>399.92</v>
      </c>
      <c r="H105" s="17">
        <v>64.99</v>
      </c>
      <c r="I105" s="17">
        <v>25</v>
      </c>
      <c r="J105" s="17">
        <v>25</v>
      </c>
      <c r="K105" s="17">
        <v>409.92</v>
      </c>
      <c r="L105" s="17">
        <v>99.98</v>
      </c>
      <c r="M105" s="17">
        <v>5</v>
      </c>
      <c r="N105" s="17">
        <v>25</v>
      </c>
      <c r="O105" s="17"/>
      <c r="P105" s="17"/>
      <c r="Q105" s="17"/>
      <c r="R105" s="17"/>
      <c r="S105" s="17">
        <f t="shared" si="4"/>
        <v>1304.75</v>
      </c>
      <c r="T105" s="17">
        <f t="shared" si="5"/>
        <v>549.9</v>
      </c>
      <c r="U105" s="17">
        <f t="shared" si="7"/>
        <v>1854.65</v>
      </c>
    </row>
    <row r="106" ht="17" customHeight="1" spans="1:21">
      <c r="A106" s="17">
        <v>102</v>
      </c>
      <c r="B106" s="71" t="s">
        <v>23</v>
      </c>
      <c r="C106" s="17" t="s">
        <v>159</v>
      </c>
      <c r="D106" s="17" t="s">
        <v>15</v>
      </c>
      <c r="E106" s="17" t="s">
        <v>426</v>
      </c>
      <c r="F106" s="30">
        <v>799.84</v>
      </c>
      <c r="G106" s="30">
        <v>399.92</v>
      </c>
      <c r="H106" s="17">
        <v>64.99</v>
      </c>
      <c r="I106" s="17">
        <v>25</v>
      </c>
      <c r="J106" s="17">
        <v>25</v>
      </c>
      <c r="K106" s="17">
        <v>409.92</v>
      </c>
      <c r="L106" s="17">
        <v>99.98</v>
      </c>
      <c r="M106" s="17">
        <v>5</v>
      </c>
      <c r="N106" s="17">
        <v>25</v>
      </c>
      <c r="O106" s="17"/>
      <c r="P106" s="17"/>
      <c r="Q106" s="17"/>
      <c r="R106" s="17"/>
      <c r="S106" s="17">
        <f t="shared" si="4"/>
        <v>1304.75</v>
      </c>
      <c r="T106" s="17">
        <f t="shared" si="5"/>
        <v>549.9</v>
      </c>
      <c r="U106" s="17">
        <f t="shared" si="7"/>
        <v>1854.65</v>
      </c>
    </row>
    <row r="107" ht="17" customHeight="1" spans="1:21">
      <c r="A107" s="17">
        <v>103</v>
      </c>
      <c r="B107" s="71" t="s">
        <v>18</v>
      </c>
      <c r="C107" s="17" t="s">
        <v>152</v>
      </c>
      <c r="D107" s="17" t="s">
        <v>15</v>
      </c>
      <c r="E107" s="17" t="s">
        <v>426</v>
      </c>
      <c r="F107" s="30">
        <v>799.84</v>
      </c>
      <c r="G107" s="30">
        <v>399.92</v>
      </c>
      <c r="H107" s="17">
        <v>64.99</v>
      </c>
      <c r="I107" s="17">
        <v>25</v>
      </c>
      <c r="J107" s="17">
        <v>25</v>
      </c>
      <c r="K107" s="17">
        <v>409.92</v>
      </c>
      <c r="L107" s="17">
        <v>99.98</v>
      </c>
      <c r="M107" s="17">
        <v>5</v>
      </c>
      <c r="N107" s="17">
        <v>25</v>
      </c>
      <c r="O107" s="17"/>
      <c r="P107" s="17"/>
      <c r="Q107" s="17"/>
      <c r="R107" s="17"/>
      <c r="S107" s="17">
        <f t="shared" si="4"/>
        <v>1304.75</v>
      </c>
      <c r="T107" s="17">
        <f t="shared" si="5"/>
        <v>549.9</v>
      </c>
      <c r="U107" s="17">
        <f t="shared" si="7"/>
        <v>1854.65</v>
      </c>
    </row>
    <row r="108" ht="17" customHeight="1" spans="1:21">
      <c r="A108" s="17">
        <v>104</v>
      </c>
      <c r="B108" s="71" t="s">
        <v>44</v>
      </c>
      <c r="C108" s="17" t="s">
        <v>186</v>
      </c>
      <c r="D108" s="17" t="s">
        <v>15</v>
      </c>
      <c r="E108" s="17" t="s">
        <v>426</v>
      </c>
      <c r="F108" s="30">
        <v>799.84</v>
      </c>
      <c r="G108" s="30">
        <v>399.92</v>
      </c>
      <c r="H108" s="17">
        <v>64.99</v>
      </c>
      <c r="I108" s="17">
        <v>25</v>
      </c>
      <c r="J108" s="17">
        <v>25</v>
      </c>
      <c r="K108" s="17">
        <v>409.92</v>
      </c>
      <c r="L108" s="17">
        <v>99.98</v>
      </c>
      <c r="M108" s="17">
        <v>5</v>
      </c>
      <c r="N108" s="17">
        <v>25</v>
      </c>
      <c r="O108" s="17"/>
      <c r="P108" s="17"/>
      <c r="Q108" s="17"/>
      <c r="R108" s="17"/>
      <c r="S108" s="17">
        <f t="shared" si="4"/>
        <v>1304.75</v>
      </c>
      <c r="T108" s="17">
        <f t="shared" si="5"/>
        <v>549.9</v>
      </c>
      <c r="U108" s="17">
        <f t="shared" si="7"/>
        <v>1854.65</v>
      </c>
    </row>
    <row r="109" ht="17" customHeight="1" spans="1:21">
      <c r="A109" s="17">
        <v>105</v>
      </c>
      <c r="B109" s="71" t="s">
        <v>32</v>
      </c>
      <c r="C109" s="17" t="s">
        <v>174</v>
      </c>
      <c r="D109" s="17" t="s">
        <v>15</v>
      </c>
      <c r="E109" s="17" t="s">
        <v>426</v>
      </c>
      <c r="F109" s="30">
        <v>799.84</v>
      </c>
      <c r="G109" s="30">
        <v>399.92</v>
      </c>
      <c r="H109" s="17">
        <v>64.99</v>
      </c>
      <c r="I109" s="17">
        <v>25</v>
      </c>
      <c r="J109" s="17">
        <v>25</v>
      </c>
      <c r="K109" s="17">
        <v>409.92</v>
      </c>
      <c r="L109" s="17">
        <v>99.98</v>
      </c>
      <c r="M109" s="17">
        <v>5</v>
      </c>
      <c r="N109" s="17">
        <v>25</v>
      </c>
      <c r="O109" s="17"/>
      <c r="P109" s="17"/>
      <c r="Q109" s="17"/>
      <c r="R109" s="17"/>
      <c r="S109" s="17">
        <f t="shared" si="4"/>
        <v>1304.75</v>
      </c>
      <c r="T109" s="17">
        <f t="shared" si="5"/>
        <v>549.9</v>
      </c>
      <c r="U109" s="17">
        <f t="shared" si="7"/>
        <v>1854.65</v>
      </c>
    </row>
    <row r="110" ht="17" customHeight="1" spans="1:21">
      <c r="A110" s="17">
        <v>106</v>
      </c>
      <c r="B110" s="71" t="s">
        <v>337</v>
      </c>
      <c r="C110" s="17" t="s">
        <v>338</v>
      </c>
      <c r="D110" s="17" t="s">
        <v>15</v>
      </c>
      <c r="E110" s="17" t="s">
        <v>426</v>
      </c>
      <c r="F110" s="30">
        <v>799.84</v>
      </c>
      <c r="G110" s="30">
        <v>399.92</v>
      </c>
      <c r="H110" s="17">
        <v>64.99</v>
      </c>
      <c r="I110" s="17">
        <v>25</v>
      </c>
      <c r="J110" s="17">
        <v>25</v>
      </c>
      <c r="K110" s="17">
        <v>409.92</v>
      </c>
      <c r="L110" s="17">
        <v>99.98</v>
      </c>
      <c r="M110" s="17">
        <v>5</v>
      </c>
      <c r="N110" s="17">
        <v>25</v>
      </c>
      <c r="O110" s="17"/>
      <c r="P110" s="17"/>
      <c r="Q110" s="17"/>
      <c r="R110" s="17"/>
      <c r="S110" s="17">
        <f t="shared" si="4"/>
        <v>1304.75</v>
      </c>
      <c r="T110" s="17">
        <f t="shared" si="5"/>
        <v>549.9</v>
      </c>
      <c r="U110" s="17">
        <f t="shared" si="7"/>
        <v>1854.65</v>
      </c>
    </row>
    <row r="111" ht="17" customHeight="1" spans="1:21">
      <c r="A111" s="17">
        <v>107</v>
      </c>
      <c r="B111" s="71" t="s">
        <v>40</v>
      </c>
      <c r="C111" s="17" t="s">
        <v>182</v>
      </c>
      <c r="D111" s="17" t="s">
        <v>15</v>
      </c>
      <c r="E111" s="17" t="s">
        <v>426</v>
      </c>
      <c r="F111" s="30">
        <v>799.84</v>
      </c>
      <c r="G111" s="30">
        <v>399.92</v>
      </c>
      <c r="H111" s="17">
        <v>64.99</v>
      </c>
      <c r="I111" s="17">
        <v>25</v>
      </c>
      <c r="J111" s="17">
        <v>25</v>
      </c>
      <c r="K111" s="17">
        <v>409.92</v>
      </c>
      <c r="L111" s="17">
        <v>99.98</v>
      </c>
      <c r="M111" s="17">
        <v>5</v>
      </c>
      <c r="N111" s="17">
        <v>25</v>
      </c>
      <c r="O111" s="17"/>
      <c r="P111" s="17"/>
      <c r="Q111" s="17"/>
      <c r="R111" s="17"/>
      <c r="S111" s="17">
        <f t="shared" si="4"/>
        <v>1304.75</v>
      </c>
      <c r="T111" s="17">
        <f t="shared" si="5"/>
        <v>549.9</v>
      </c>
      <c r="U111" s="17">
        <f t="shared" si="7"/>
        <v>1854.65</v>
      </c>
    </row>
    <row r="112" ht="17" customHeight="1" spans="1:21">
      <c r="A112" s="17">
        <v>108</v>
      </c>
      <c r="B112" s="71" t="s">
        <v>134</v>
      </c>
      <c r="C112" s="17" t="s">
        <v>315</v>
      </c>
      <c r="D112" s="17" t="s">
        <v>15</v>
      </c>
      <c r="E112" s="17" t="s">
        <v>426</v>
      </c>
      <c r="F112" s="30">
        <v>799.84</v>
      </c>
      <c r="G112" s="30">
        <v>399.92</v>
      </c>
      <c r="H112" s="17">
        <v>64.99</v>
      </c>
      <c r="I112" s="17">
        <v>25</v>
      </c>
      <c r="J112" s="17">
        <v>25</v>
      </c>
      <c r="K112" s="17">
        <v>409.92</v>
      </c>
      <c r="L112" s="17">
        <v>99.98</v>
      </c>
      <c r="M112" s="17">
        <v>5</v>
      </c>
      <c r="N112" s="17">
        <v>25</v>
      </c>
      <c r="O112" s="17"/>
      <c r="P112" s="17"/>
      <c r="Q112" s="17"/>
      <c r="R112" s="17"/>
      <c r="S112" s="17">
        <f t="shared" si="4"/>
        <v>1304.75</v>
      </c>
      <c r="T112" s="17">
        <f t="shared" si="5"/>
        <v>549.9</v>
      </c>
      <c r="U112" s="17">
        <f t="shared" si="7"/>
        <v>1854.65</v>
      </c>
    </row>
    <row r="113" ht="17" customHeight="1" spans="1:21">
      <c r="A113" s="17">
        <v>109</v>
      </c>
      <c r="B113" s="74" t="s">
        <v>91</v>
      </c>
      <c r="C113" s="17" t="s">
        <v>250</v>
      </c>
      <c r="D113" s="17" t="s">
        <v>15</v>
      </c>
      <c r="E113" s="17" t="s">
        <v>427</v>
      </c>
      <c r="F113" s="30">
        <v>912</v>
      </c>
      <c r="G113" s="30">
        <v>456</v>
      </c>
      <c r="H113" s="17">
        <v>74.1</v>
      </c>
      <c r="I113" s="17">
        <v>28.5</v>
      </c>
      <c r="J113" s="17">
        <v>28.5</v>
      </c>
      <c r="K113" s="17">
        <v>467.4</v>
      </c>
      <c r="L113" s="17">
        <v>114</v>
      </c>
      <c r="M113" s="17">
        <v>5.7</v>
      </c>
      <c r="N113" s="17">
        <v>28.5</v>
      </c>
      <c r="O113" s="17"/>
      <c r="P113" s="17"/>
      <c r="Q113" s="17"/>
      <c r="R113" s="17"/>
      <c r="S113" s="17">
        <f t="shared" si="4"/>
        <v>1487.7</v>
      </c>
      <c r="T113" s="17">
        <f t="shared" si="5"/>
        <v>627</v>
      </c>
      <c r="U113" s="17">
        <f t="shared" si="7"/>
        <v>2114.7</v>
      </c>
    </row>
    <row r="114" ht="17" customHeight="1" spans="1:21">
      <c r="A114" s="17">
        <v>110</v>
      </c>
      <c r="B114" s="71" t="s">
        <v>278</v>
      </c>
      <c r="C114" s="17" t="s">
        <v>279</v>
      </c>
      <c r="D114" s="17" t="s">
        <v>15</v>
      </c>
      <c r="E114" s="17" t="s">
        <v>426</v>
      </c>
      <c r="F114" s="30">
        <v>799.84</v>
      </c>
      <c r="G114" s="30">
        <v>399.92</v>
      </c>
      <c r="H114" s="17">
        <v>64.99</v>
      </c>
      <c r="I114" s="17">
        <v>25</v>
      </c>
      <c r="J114" s="17">
        <v>25</v>
      </c>
      <c r="K114" s="17">
        <v>409.92</v>
      </c>
      <c r="L114" s="17">
        <v>99.98</v>
      </c>
      <c r="M114" s="17">
        <v>5</v>
      </c>
      <c r="N114" s="17">
        <v>25</v>
      </c>
      <c r="O114" s="17"/>
      <c r="P114" s="17"/>
      <c r="Q114" s="17"/>
      <c r="R114" s="17"/>
      <c r="S114" s="17">
        <f t="shared" si="4"/>
        <v>1304.75</v>
      </c>
      <c r="T114" s="17">
        <f t="shared" si="5"/>
        <v>549.9</v>
      </c>
      <c r="U114" s="17">
        <f t="shared" si="7"/>
        <v>1854.65</v>
      </c>
    </row>
    <row r="115" ht="17" customHeight="1" spans="1:21">
      <c r="A115" s="17">
        <v>111</v>
      </c>
      <c r="B115" s="71" t="s">
        <v>219</v>
      </c>
      <c r="C115" s="17" t="s">
        <v>220</v>
      </c>
      <c r="D115" s="17" t="s">
        <v>15</v>
      </c>
      <c r="E115" s="17" t="s">
        <v>426</v>
      </c>
      <c r="F115" s="30">
        <v>799.84</v>
      </c>
      <c r="G115" s="30">
        <v>399.92</v>
      </c>
      <c r="H115" s="17">
        <v>64.99</v>
      </c>
      <c r="I115" s="17">
        <v>25</v>
      </c>
      <c r="J115" s="17">
        <v>25</v>
      </c>
      <c r="K115" s="17">
        <v>409.92</v>
      </c>
      <c r="L115" s="17">
        <v>99.98</v>
      </c>
      <c r="M115" s="17">
        <v>5</v>
      </c>
      <c r="N115" s="17">
        <v>25</v>
      </c>
      <c r="O115" s="17"/>
      <c r="P115" s="17"/>
      <c r="Q115" s="17"/>
      <c r="R115" s="17"/>
      <c r="S115" s="17">
        <f t="shared" si="4"/>
        <v>1304.75</v>
      </c>
      <c r="T115" s="17">
        <f t="shared" si="5"/>
        <v>549.9</v>
      </c>
      <c r="U115" s="17">
        <f t="shared" si="7"/>
        <v>1854.65</v>
      </c>
    </row>
    <row r="116" ht="17" customHeight="1" spans="1:21">
      <c r="A116" s="17">
        <v>112</v>
      </c>
      <c r="B116" s="71" t="s">
        <v>339</v>
      </c>
      <c r="C116" s="17" t="s">
        <v>340</v>
      </c>
      <c r="D116" s="17" t="s">
        <v>15</v>
      </c>
      <c r="E116" s="17" t="s">
        <v>426</v>
      </c>
      <c r="F116" s="30">
        <v>799.84</v>
      </c>
      <c r="G116" s="30">
        <v>399.92</v>
      </c>
      <c r="H116" s="17">
        <v>64.99</v>
      </c>
      <c r="I116" s="17">
        <v>25</v>
      </c>
      <c r="J116" s="17">
        <v>25</v>
      </c>
      <c r="K116" s="17">
        <v>409.92</v>
      </c>
      <c r="L116" s="17">
        <v>99.98</v>
      </c>
      <c r="M116" s="17">
        <v>5</v>
      </c>
      <c r="N116" s="17">
        <v>25</v>
      </c>
      <c r="O116" s="17"/>
      <c r="P116" s="17"/>
      <c r="Q116" s="17"/>
      <c r="R116" s="17"/>
      <c r="S116" s="17">
        <f t="shared" si="4"/>
        <v>1304.75</v>
      </c>
      <c r="T116" s="17">
        <f t="shared" si="5"/>
        <v>549.9</v>
      </c>
      <c r="U116" s="17">
        <f t="shared" si="7"/>
        <v>1854.65</v>
      </c>
    </row>
    <row r="117" ht="17" customHeight="1" spans="1:21">
      <c r="A117" s="17">
        <v>113</v>
      </c>
      <c r="B117" s="71" t="s">
        <v>95</v>
      </c>
      <c r="C117" s="17" t="s">
        <v>254</v>
      </c>
      <c r="D117" s="17" t="s">
        <v>15</v>
      </c>
      <c r="E117" s="17" t="s">
        <v>426</v>
      </c>
      <c r="F117" s="30">
        <v>799.84</v>
      </c>
      <c r="G117" s="30">
        <v>399.92</v>
      </c>
      <c r="H117" s="17">
        <v>64.99</v>
      </c>
      <c r="I117" s="17">
        <v>25</v>
      </c>
      <c r="J117" s="17">
        <v>25</v>
      </c>
      <c r="K117" s="17">
        <v>409.92</v>
      </c>
      <c r="L117" s="17">
        <v>99.98</v>
      </c>
      <c r="M117" s="17">
        <v>5</v>
      </c>
      <c r="N117" s="17">
        <v>25</v>
      </c>
      <c r="O117" s="17"/>
      <c r="P117" s="17"/>
      <c r="Q117" s="17"/>
      <c r="R117" s="17"/>
      <c r="S117" s="17">
        <f t="shared" si="4"/>
        <v>1304.75</v>
      </c>
      <c r="T117" s="17">
        <f t="shared" si="5"/>
        <v>549.9</v>
      </c>
      <c r="U117" s="17">
        <f t="shared" si="7"/>
        <v>1854.65</v>
      </c>
    </row>
    <row r="118" ht="17" customHeight="1" spans="1:21">
      <c r="A118" s="17">
        <v>114</v>
      </c>
      <c r="B118" s="71" t="s">
        <v>138</v>
      </c>
      <c r="C118" s="17" t="s">
        <v>320</v>
      </c>
      <c r="D118" s="17" t="s">
        <v>15</v>
      </c>
      <c r="E118" s="17" t="s">
        <v>426</v>
      </c>
      <c r="F118" s="30">
        <v>799.84</v>
      </c>
      <c r="G118" s="30">
        <v>399.92</v>
      </c>
      <c r="H118" s="17">
        <v>64.99</v>
      </c>
      <c r="I118" s="17">
        <v>25</v>
      </c>
      <c r="J118" s="17">
        <v>25</v>
      </c>
      <c r="K118" s="17">
        <v>409.92</v>
      </c>
      <c r="L118" s="17">
        <v>99.98</v>
      </c>
      <c r="M118" s="17">
        <v>5</v>
      </c>
      <c r="N118" s="17">
        <v>25</v>
      </c>
      <c r="O118" s="17"/>
      <c r="P118" s="17"/>
      <c r="Q118" s="17"/>
      <c r="R118" s="17"/>
      <c r="S118" s="17">
        <f t="shared" si="4"/>
        <v>1304.75</v>
      </c>
      <c r="T118" s="17">
        <f t="shared" si="5"/>
        <v>549.9</v>
      </c>
      <c r="U118" s="17">
        <f t="shared" si="7"/>
        <v>1854.65</v>
      </c>
    </row>
    <row r="119" ht="17" customHeight="1" spans="1:21">
      <c r="A119" s="17">
        <v>115</v>
      </c>
      <c r="B119" s="71" t="s">
        <v>48</v>
      </c>
      <c r="C119" s="17" t="s">
        <v>190</v>
      </c>
      <c r="D119" s="17" t="s">
        <v>15</v>
      </c>
      <c r="E119" s="17" t="s">
        <v>426</v>
      </c>
      <c r="F119" s="30">
        <v>799.84</v>
      </c>
      <c r="G119" s="30">
        <v>399.92</v>
      </c>
      <c r="H119" s="17">
        <v>64.99</v>
      </c>
      <c r="I119" s="17">
        <v>25</v>
      </c>
      <c r="J119" s="17">
        <v>25</v>
      </c>
      <c r="K119" s="17">
        <v>409.92</v>
      </c>
      <c r="L119" s="17">
        <v>99.98</v>
      </c>
      <c r="M119" s="17">
        <v>5</v>
      </c>
      <c r="N119" s="17">
        <v>25</v>
      </c>
      <c r="O119" s="17"/>
      <c r="P119" s="17"/>
      <c r="Q119" s="17"/>
      <c r="R119" s="17"/>
      <c r="S119" s="17">
        <f t="shared" si="4"/>
        <v>1304.75</v>
      </c>
      <c r="T119" s="17">
        <f t="shared" si="5"/>
        <v>549.9</v>
      </c>
      <c r="U119" s="17">
        <f t="shared" si="7"/>
        <v>1854.65</v>
      </c>
    </row>
    <row r="120" ht="17" customHeight="1" spans="1:21">
      <c r="A120" s="17">
        <v>116</v>
      </c>
      <c r="B120" s="71" t="s">
        <v>25</v>
      </c>
      <c r="C120" s="17" t="s">
        <v>162</v>
      </c>
      <c r="D120" s="17" t="s">
        <v>15</v>
      </c>
      <c r="E120" s="17" t="s">
        <v>426</v>
      </c>
      <c r="F120" s="30">
        <v>799.84</v>
      </c>
      <c r="G120" s="30">
        <v>399.92</v>
      </c>
      <c r="H120" s="17">
        <v>64.99</v>
      </c>
      <c r="I120" s="17">
        <v>25</v>
      </c>
      <c r="J120" s="17">
        <v>25</v>
      </c>
      <c r="K120" s="17">
        <v>409.92</v>
      </c>
      <c r="L120" s="17">
        <v>99.98</v>
      </c>
      <c r="M120" s="17">
        <v>5</v>
      </c>
      <c r="N120" s="17">
        <v>25</v>
      </c>
      <c r="O120" s="17"/>
      <c r="P120" s="17"/>
      <c r="Q120" s="17"/>
      <c r="R120" s="17"/>
      <c r="S120" s="17">
        <f t="shared" si="4"/>
        <v>1304.75</v>
      </c>
      <c r="T120" s="17">
        <f t="shared" si="5"/>
        <v>549.9</v>
      </c>
      <c r="U120" s="17">
        <f t="shared" si="7"/>
        <v>1854.65</v>
      </c>
    </row>
    <row r="121" ht="17" customHeight="1" spans="1:21">
      <c r="A121" s="17">
        <v>117</v>
      </c>
      <c r="B121" s="71" t="s">
        <v>42</v>
      </c>
      <c r="C121" s="17" t="s">
        <v>184</v>
      </c>
      <c r="D121" s="17" t="s">
        <v>15</v>
      </c>
      <c r="E121" s="17" t="s">
        <v>426</v>
      </c>
      <c r="F121" s="30">
        <v>799.84</v>
      </c>
      <c r="G121" s="30">
        <v>399.92</v>
      </c>
      <c r="H121" s="17">
        <v>64.99</v>
      </c>
      <c r="I121" s="17">
        <v>25</v>
      </c>
      <c r="J121" s="17">
        <v>25</v>
      </c>
      <c r="K121" s="17">
        <v>409.92</v>
      </c>
      <c r="L121" s="17">
        <v>99.98</v>
      </c>
      <c r="M121" s="17">
        <v>5</v>
      </c>
      <c r="N121" s="17">
        <v>25</v>
      </c>
      <c r="O121" s="17"/>
      <c r="P121" s="17"/>
      <c r="Q121" s="17"/>
      <c r="R121" s="17"/>
      <c r="S121" s="17">
        <f t="shared" si="4"/>
        <v>1304.75</v>
      </c>
      <c r="T121" s="17">
        <f t="shared" si="5"/>
        <v>549.9</v>
      </c>
      <c r="U121" s="17">
        <f t="shared" si="7"/>
        <v>1854.65</v>
      </c>
    </row>
    <row r="122" ht="17" customHeight="1" spans="1:21">
      <c r="A122" s="17">
        <v>118</v>
      </c>
      <c r="B122" s="71" t="s">
        <v>53</v>
      </c>
      <c r="C122" s="17" t="s">
        <v>198</v>
      </c>
      <c r="D122" s="17" t="s">
        <v>15</v>
      </c>
      <c r="E122" s="17" t="s">
        <v>426</v>
      </c>
      <c r="F122" s="30">
        <v>799.84</v>
      </c>
      <c r="G122" s="30">
        <v>399.92</v>
      </c>
      <c r="H122" s="17">
        <v>64.99</v>
      </c>
      <c r="I122" s="17">
        <v>25</v>
      </c>
      <c r="J122" s="17">
        <v>25</v>
      </c>
      <c r="K122" s="17">
        <v>409.92</v>
      </c>
      <c r="L122" s="17">
        <v>99.98</v>
      </c>
      <c r="M122" s="17">
        <v>5</v>
      </c>
      <c r="N122" s="17">
        <v>25</v>
      </c>
      <c r="O122" s="17"/>
      <c r="P122" s="17"/>
      <c r="Q122" s="17"/>
      <c r="R122" s="17"/>
      <c r="S122" s="17">
        <f t="shared" si="4"/>
        <v>1304.75</v>
      </c>
      <c r="T122" s="17">
        <f t="shared" si="5"/>
        <v>549.9</v>
      </c>
      <c r="U122" s="17">
        <f t="shared" si="7"/>
        <v>1854.65</v>
      </c>
    </row>
    <row r="123" ht="17" customHeight="1" spans="1:21">
      <c r="A123" s="17">
        <v>119</v>
      </c>
      <c r="B123" s="71" t="s">
        <v>78</v>
      </c>
      <c r="C123" s="17" t="s">
        <v>234</v>
      </c>
      <c r="D123" s="17" t="s">
        <v>15</v>
      </c>
      <c r="E123" s="17" t="s">
        <v>426</v>
      </c>
      <c r="F123" s="30">
        <v>799.84</v>
      </c>
      <c r="G123" s="30">
        <v>399.92</v>
      </c>
      <c r="H123" s="17">
        <v>64.99</v>
      </c>
      <c r="I123" s="17">
        <v>25</v>
      </c>
      <c r="J123" s="17">
        <v>25</v>
      </c>
      <c r="K123" s="17">
        <v>409.92</v>
      </c>
      <c r="L123" s="17">
        <v>99.98</v>
      </c>
      <c r="M123" s="17">
        <v>5</v>
      </c>
      <c r="N123" s="17">
        <v>25</v>
      </c>
      <c r="O123" s="17"/>
      <c r="P123" s="17"/>
      <c r="Q123" s="17"/>
      <c r="R123" s="17"/>
      <c r="S123" s="17">
        <f t="shared" si="4"/>
        <v>1304.75</v>
      </c>
      <c r="T123" s="17">
        <f t="shared" si="5"/>
        <v>549.9</v>
      </c>
      <c r="U123" s="17">
        <f t="shared" si="7"/>
        <v>1854.65</v>
      </c>
    </row>
    <row r="124" ht="17" customHeight="1" spans="1:21">
      <c r="A124" s="17">
        <v>120</v>
      </c>
      <c r="B124" s="71" t="s">
        <v>20</v>
      </c>
      <c r="C124" s="17" t="s">
        <v>155</v>
      </c>
      <c r="D124" s="17" t="s">
        <v>15</v>
      </c>
      <c r="E124" s="17" t="s">
        <v>426</v>
      </c>
      <c r="F124" s="30">
        <v>799.84</v>
      </c>
      <c r="G124" s="30">
        <v>399.92</v>
      </c>
      <c r="H124" s="17">
        <v>64.99</v>
      </c>
      <c r="I124" s="17">
        <v>25</v>
      </c>
      <c r="J124" s="17">
        <v>25</v>
      </c>
      <c r="K124" s="17">
        <v>409.92</v>
      </c>
      <c r="L124" s="17">
        <v>99.98</v>
      </c>
      <c r="M124" s="17">
        <v>5</v>
      </c>
      <c r="N124" s="17">
        <v>25</v>
      </c>
      <c r="O124" s="17"/>
      <c r="P124" s="17"/>
      <c r="Q124" s="17"/>
      <c r="R124" s="17"/>
      <c r="S124" s="17">
        <f t="shared" si="4"/>
        <v>1304.75</v>
      </c>
      <c r="T124" s="17">
        <f t="shared" si="5"/>
        <v>549.9</v>
      </c>
      <c r="U124" s="17">
        <f t="shared" si="7"/>
        <v>1854.65</v>
      </c>
    </row>
    <row r="125" ht="17" customHeight="1" spans="1:21">
      <c r="A125" s="17">
        <v>121</v>
      </c>
      <c r="B125" s="71" t="s">
        <v>282</v>
      </c>
      <c r="C125" s="17" t="s">
        <v>283</v>
      </c>
      <c r="D125" s="17" t="s">
        <v>15</v>
      </c>
      <c r="E125" s="17" t="s">
        <v>426</v>
      </c>
      <c r="F125" s="30">
        <v>799.84</v>
      </c>
      <c r="G125" s="30">
        <v>399.92</v>
      </c>
      <c r="H125" s="17">
        <v>64.99</v>
      </c>
      <c r="I125" s="17">
        <v>25</v>
      </c>
      <c r="J125" s="17">
        <v>25</v>
      </c>
      <c r="K125" s="17">
        <v>409.92</v>
      </c>
      <c r="L125" s="17">
        <v>99.98</v>
      </c>
      <c r="M125" s="17">
        <v>5</v>
      </c>
      <c r="N125" s="17">
        <v>25</v>
      </c>
      <c r="O125" s="17"/>
      <c r="P125" s="17"/>
      <c r="Q125" s="17"/>
      <c r="R125" s="17"/>
      <c r="S125" s="17">
        <f t="shared" si="4"/>
        <v>1304.75</v>
      </c>
      <c r="T125" s="17">
        <f t="shared" si="5"/>
        <v>549.9</v>
      </c>
      <c r="U125" s="17">
        <f t="shared" si="7"/>
        <v>1854.65</v>
      </c>
    </row>
    <row r="126" ht="17" customHeight="1" spans="1:21">
      <c r="A126" s="17">
        <v>122</v>
      </c>
      <c r="B126" s="71" t="s">
        <v>43</v>
      </c>
      <c r="C126" s="17" t="s">
        <v>185</v>
      </c>
      <c r="D126" s="17" t="s">
        <v>15</v>
      </c>
      <c r="E126" s="17" t="s">
        <v>426</v>
      </c>
      <c r="F126" s="30">
        <v>799.84</v>
      </c>
      <c r="G126" s="30">
        <v>399.92</v>
      </c>
      <c r="H126" s="17">
        <v>64.99</v>
      </c>
      <c r="I126" s="17">
        <v>25</v>
      </c>
      <c r="J126" s="17">
        <v>25</v>
      </c>
      <c r="K126" s="17">
        <v>409.92</v>
      </c>
      <c r="L126" s="17">
        <v>99.98</v>
      </c>
      <c r="M126" s="17">
        <v>5</v>
      </c>
      <c r="N126" s="17">
        <v>25</v>
      </c>
      <c r="O126" s="17"/>
      <c r="P126" s="17"/>
      <c r="Q126" s="17"/>
      <c r="R126" s="17"/>
      <c r="S126" s="17">
        <f t="shared" si="4"/>
        <v>1304.75</v>
      </c>
      <c r="T126" s="17">
        <f t="shared" si="5"/>
        <v>549.9</v>
      </c>
      <c r="U126" s="17">
        <f t="shared" si="7"/>
        <v>1854.65</v>
      </c>
    </row>
    <row r="127" ht="17" customHeight="1" spans="1:21">
      <c r="A127" s="17">
        <v>123</v>
      </c>
      <c r="B127" s="71" t="s">
        <v>113</v>
      </c>
      <c r="C127" s="17" t="s">
        <v>281</v>
      </c>
      <c r="D127" s="17" t="s">
        <v>15</v>
      </c>
      <c r="E127" s="17" t="s">
        <v>426</v>
      </c>
      <c r="F127" s="30">
        <v>799.84</v>
      </c>
      <c r="G127" s="30">
        <v>399.92</v>
      </c>
      <c r="H127" s="17">
        <v>64.99</v>
      </c>
      <c r="I127" s="17">
        <v>25</v>
      </c>
      <c r="J127" s="17">
        <v>25</v>
      </c>
      <c r="K127" s="17">
        <v>409.92</v>
      </c>
      <c r="L127" s="17">
        <v>99.98</v>
      </c>
      <c r="M127" s="17">
        <v>5</v>
      </c>
      <c r="N127" s="17">
        <v>25</v>
      </c>
      <c r="O127" s="17"/>
      <c r="P127" s="17"/>
      <c r="Q127" s="17"/>
      <c r="R127" s="17"/>
      <c r="S127" s="17">
        <f t="shared" si="4"/>
        <v>1304.75</v>
      </c>
      <c r="T127" s="17">
        <f t="shared" si="5"/>
        <v>549.9</v>
      </c>
      <c r="U127" s="17">
        <f t="shared" si="7"/>
        <v>1854.65</v>
      </c>
    </row>
    <row r="128" ht="17" customHeight="1" spans="1:21">
      <c r="A128" s="17">
        <v>124</v>
      </c>
      <c r="B128" s="71" t="s">
        <v>385</v>
      </c>
      <c r="C128" s="17" t="s">
        <v>386</v>
      </c>
      <c r="D128" s="17" t="s">
        <v>15</v>
      </c>
      <c r="E128" s="17" t="s">
        <v>426</v>
      </c>
      <c r="F128" s="30">
        <v>799.84</v>
      </c>
      <c r="G128" s="30">
        <v>399.92</v>
      </c>
      <c r="H128" s="17">
        <v>64.99</v>
      </c>
      <c r="I128" s="17">
        <v>25</v>
      </c>
      <c r="J128" s="17">
        <v>25</v>
      </c>
      <c r="K128" s="17">
        <v>409.92</v>
      </c>
      <c r="L128" s="17">
        <v>99.98</v>
      </c>
      <c r="M128" s="17">
        <v>5</v>
      </c>
      <c r="N128" s="17">
        <v>25</v>
      </c>
      <c r="O128" s="17"/>
      <c r="P128" s="17"/>
      <c r="Q128" s="17"/>
      <c r="R128" s="17"/>
      <c r="S128" s="17">
        <f t="shared" si="4"/>
        <v>1304.75</v>
      </c>
      <c r="T128" s="17">
        <f t="shared" si="5"/>
        <v>549.9</v>
      </c>
      <c r="U128" s="17">
        <f t="shared" si="7"/>
        <v>1854.65</v>
      </c>
    </row>
    <row r="129" ht="17" customHeight="1" spans="1:21">
      <c r="A129" s="17">
        <v>125</v>
      </c>
      <c r="B129" s="71" t="s">
        <v>64</v>
      </c>
      <c r="C129" s="17" t="s">
        <v>213</v>
      </c>
      <c r="D129" s="17" t="s">
        <v>15</v>
      </c>
      <c r="E129" s="17" t="s">
        <v>426</v>
      </c>
      <c r="F129" s="30">
        <v>799.84</v>
      </c>
      <c r="G129" s="30">
        <v>399.92</v>
      </c>
      <c r="H129" s="17">
        <v>64.99</v>
      </c>
      <c r="I129" s="17">
        <v>25</v>
      </c>
      <c r="J129" s="17">
        <v>25</v>
      </c>
      <c r="K129" s="17">
        <v>409.92</v>
      </c>
      <c r="L129" s="17">
        <v>99.98</v>
      </c>
      <c r="M129" s="17">
        <v>5</v>
      </c>
      <c r="N129" s="17">
        <v>25</v>
      </c>
      <c r="O129" s="17"/>
      <c r="P129" s="17"/>
      <c r="Q129" s="17"/>
      <c r="R129" s="17"/>
      <c r="S129" s="17">
        <f t="shared" si="4"/>
        <v>1304.75</v>
      </c>
      <c r="T129" s="17">
        <f t="shared" si="5"/>
        <v>549.9</v>
      </c>
      <c r="U129" s="17">
        <f t="shared" si="7"/>
        <v>1854.65</v>
      </c>
    </row>
    <row r="130" ht="17" customHeight="1" spans="1:21">
      <c r="A130" s="17">
        <v>126</v>
      </c>
      <c r="B130" s="71" t="s">
        <v>109</v>
      </c>
      <c r="C130" s="17" t="s">
        <v>275</v>
      </c>
      <c r="D130" s="17" t="s">
        <v>15</v>
      </c>
      <c r="E130" s="17" t="s">
        <v>426</v>
      </c>
      <c r="F130" s="30">
        <v>799.84</v>
      </c>
      <c r="G130" s="30">
        <v>399.92</v>
      </c>
      <c r="H130" s="17">
        <v>64.99</v>
      </c>
      <c r="I130" s="17">
        <v>25</v>
      </c>
      <c r="J130" s="17">
        <v>25</v>
      </c>
      <c r="K130" s="17">
        <v>409.92</v>
      </c>
      <c r="L130" s="17">
        <v>99.98</v>
      </c>
      <c r="M130" s="17">
        <v>5</v>
      </c>
      <c r="N130" s="17">
        <v>25</v>
      </c>
      <c r="O130" s="17"/>
      <c r="P130" s="17"/>
      <c r="Q130" s="17"/>
      <c r="R130" s="17"/>
      <c r="S130" s="17">
        <f t="shared" si="4"/>
        <v>1304.75</v>
      </c>
      <c r="T130" s="17">
        <f t="shared" si="5"/>
        <v>549.9</v>
      </c>
      <c r="U130" s="17">
        <f t="shared" si="7"/>
        <v>1854.65</v>
      </c>
    </row>
    <row r="131" ht="17" customHeight="1" spans="1:21">
      <c r="A131" s="17">
        <v>127</v>
      </c>
      <c r="B131" s="71" t="s">
        <v>101</v>
      </c>
      <c r="C131" s="17" t="s">
        <v>264</v>
      </c>
      <c r="D131" s="17" t="s">
        <v>15</v>
      </c>
      <c r="E131" s="17" t="s">
        <v>426</v>
      </c>
      <c r="F131" s="30">
        <v>799.84</v>
      </c>
      <c r="G131" s="30">
        <v>399.92</v>
      </c>
      <c r="H131" s="17">
        <v>64.99</v>
      </c>
      <c r="I131" s="17">
        <v>25</v>
      </c>
      <c r="J131" s="17">
        <v>25</v>
      </c>
      <c r="K131" s="17">
        <v>409.92</v>
      </c>
      <c r="L131" s="17">
        <v>99.98</v>
      </c>
      <c r="M131" s="17">
        <v>5</v>
      </c>
      <c r="N131" s="17">
        <v>25</v>
      </c>
      <c r="O131" s="17"/>
      <c r="P131" s="17"/>
      <c r="Q131" s="17"/>
      <c r="R131" s="17"/>
      <c r="S131" s="17">
        <f t="shared" si="4"/>
        <v>1304.75</v>
      </c>
      <c r="T131" s="17">
        <f t="shared" si="5"/>
        <v>549.9</v>
      </c>
      <c r="U131" s="17">
        <f t="shared" si="7"/>
        <v>1854.65</v>
      </c>
    </row>
    <row r="132" ht="17" customHeight="1" spans="1:21">
      <c r="A132" s="17">
        <v>128</v>
      </c>
      <c r="B132" s="71" t="s">
        <v>387</v>
      </c>
      <c r="C132" s="17" t="s">
        <v>388</v>
      </c>
      <c r="D132" s="17" t="s">
        <v>15</v>
      </c>
      <c r="E132" s="17" t="s">
        <v>426</v>
      </c>
      <c r="F132" s="30">
        <v>799.84</v>
      </c>
      <c r="G132" s="30">
        <v>399.92</v>
      </c>
      <c r="H132" s="17">
        <v>64.99</v>
      </c>
      <c r="I132" s="17">
        <v>25</v>
      </c>
      <c r="J132" s="17">
        <v>25</v>
      </c>
      <c r="K132" s="17">
        <v>409.92</v>
      </c>
      <c r="L132" s="17">
        <v>99.98</v>
      </c>
      <c r="M132" s="17">
        <v>5</v>
      </c>
      <c r="N132" s="17">
        <v>25</v>
      </c>
      <c r="O132" s="17"/>
      <c r="P132" s="17"/>
      <c r="Q132" s="17"/>
      <c r="R132" s="17"/>
      <c r="S132" s="17">
        <f t="shared" si="4"/>
        <v>1304.75</v>
      </c>
      <c r="T132" s="17">
        <f t="shared" si="5"/>
        <v>549.9</v>
      </c>
      <c r="U132" s="17">
        <f t="shared" si="7"/>
        <v>1854.65</v>
      </c>
    </row>
    <row r="133" ht="17" customHeight="1" spans="1:21">
      <c r="A133" s="17">
        <v>129</v>
      </c>
      <c r="B133" s="71" t="s">
        <v>132</v>
      </c>
      <c r="C133" s="17" t="s">
        <v>313</v>
      </c>
      <c r="D133" s="17" t="s">
        <v>15</v>
      </c>
      <c r="E133" s="17" t="s">
        <v>426</v>
      </c>
      <c r="F133" s="30">
        <v>799.84</v>
      </c>
      <c r="G133" s="30">
        <v>399.92</v>
      </c>
      <c r="H133" s="17">
        <v>64.99</v>
      </c>
      <c r="I133" s="17">
        <v>25</v>
      </c>
      <c r="J133" s="17">
        <v>25</v>
      </c>
      <c r="K133" s="17">
        <v>409.92</v>
      </c>
      <c r="L133" s="17">
        <v>99.98</v>
      </c>
      <c r="M133" s="17">
        <v>5</v>
      </c>
      <c r="N133" s="17">
        <v>25</v>
      </c>
      <c r="O133" s="17"/>
      <c r="P133" s="17"/>
      <c r="Q133" s="17"/>
      <c r="R133" s="17"/>
      <c r="S133" s="17">
        <f t="shared" ref="S133:S140" si="8">F133+H133+I133+K133+M133+O133+Q133</f>
        <v>1304.75</v>
      </c>
      <c r="T133" s="17">
        <f t="shared" ref="T133:T136" si="9">G133+J133+L133+N133+P133+R133</f>
        <v>549.9</v>
      </c>
      <c r="U133" s="17">
        <f t="shared" si="7"/>
        <v>1854.65</v>
      </c>
    </row>
    <row r="134" ht="17" customHeight="1" spans="1:21">
      <c r="A134" s="17">
        <v>130</v>
      </c>
      <c r="B134" s="71" t="s">
        <v>428</v>
      </c>
      <c r="C134" s="17" t="s">
        <v>429</v>
      </c>
      <c r="D134" s="17" t="s">
        <v>15</v>
      </c>
      <c r="E134" s="17" t="s">
        <v>426</v>
      </c>
      <c r="F134" s="30">
        <v>799.84</v>
      </c>
      <c r="G134" s="30">
        <v>399.92</v>
      </c>
      <c r="H134" s="17">
        <v>64.99</v>
      </c>
      <c r="I134" s="17">
        <v>25</v>
      </c>
      <c r="J134" s="17">
        <v>25</v>
      </c>
      <c r="K134" s="17">
        <v>409.92</v>
      </c>
      <c r="L134" s="17">
        <v>99.98</v>
      </c>
      <c r="M134" s="17">
        <v>5</v>
      </c>
      <c r="N134" s="17">
        <v>25</v>
      </c>
      <c r="O134" s="17"/>
      <c r="P134" s="17"/>
      <c r="Q134" s="17"/>
      <c r="R134" s="17"/>
      <c r="S134" s="17">
        <f t="shared" si="8"/>
        <v>1304.75</v>
      </c>
      <c r="T134" s="17">
        <f t="shared" si="9"/>
        <v>549.9</v>
      </c>
      <c r="U134" s="17">
        <f t="shared" si="7"/>
        <v>1854.65</v>
      </c>
    </row>
    <row r="135" ht="17" customHeight="1" spans="1:21">
      <c r="A135" s="17">
        <v>131</v>
      </c>
      <c r="B135" s="71" t="s">
        <v>430</v>
      </c>
      <c r="C135" s="17" t="s">
        <v>431</v>
      </c>
      <c r="D135" s="17" t="s">
        <v>15</v>
      </c>
      <c r="E135" s="17" t="s">
        <v>426</v>
      </c>
      <c r="F135" s="30">
        <v>799.84</v>
      </c>
      <c r="G135" s="30">
        <v>399.92</v>
      </c>
      <c r="H135" s="17">
        <v>64.99</v>
      </c>
      <c r="I135" s="17">
        <v>25</v>
      </c>
      <c r="J135" s="17">
        <v>25</v>
      </c>
      <c r="K135" s="17">
        <v>409.92</v>
      </c>
      <c r="L135" s="17">
        <v>99.98</v>
      </c>
      <c r="M135" s="17">
        <v>5</v>
      </c>
      <c r="N135" s="17">
        <v>25</v>
      </c>
      <c r="O135" s="17"/>
      <c r="P135" s="17"/>
      <c r="Q135" s="17"/>
      <c r="R135" s="17"/>
      <c r="S135" s="17">
        <f t="shared" si="8"/>
        <v>1304.75</v>
      </c>
      <c r="T135" s="17">
        <f t="shared" ref="T135:T140" si="10">G135+J135+L135+N135+P135+R135</f>
        <v>549.9</v>
      </c>
      <c r="U135" s="17">
        <f t="shared" si="7"/>
        <v>1854.65</v>
      </c>
    </row>
    <row r="136" ht="17" customHeight="1" spans="1:21">
      <c r="A136" s="17">
        <v>132</v>
      </c>
      <c r="B136" s="71" t="s">
        <v>432</v>
      </c>
      <c r="C136" s="17" t="s">
        <v>433</v>
      </c>
      <c r="D136" s="17" t="s">
        <v>15</v>
      </c>
      <c r="E136" s="17" t="s">
        <v>426</v>
      </c>
      <c r="F136" s="30">
        <v>799.84</v>
      </c>
      <c r="G136" s="30">
        <v>399.92</v>
      </c>
      <c r="H136" s="17">
        <v>64.99</v>
      </c>
      <c r="I136" s="17">
        <v>25</v>
      </c>
      <c r="J136" s="17">
        <v>25</v>
      </c>
      <c r="K136" s="17">
        <v>409.92</v>
      </c>
      <c r="L136" s="17">
        <v>99.98</v>
      </c>
      <c r="M136" s="17">
        <v>5</v>
      </c>
      <c r="N136" s="17">
        <v>25</v>
      </c>
      <c r="O136" s="17"/>
      <c r="P136" s="17"/>
      <c r="Q136" s="17"/>
      <c r="R136" s="17"/>
      <c r="S136" s="17">
        <f t="shared" si="8"/>
        <v>1304.75</v>
      </c>
      <c r="T136" s="17">
        <f t="shared" si="10"/>
        <v>549.9</v>
      </c>
      <c r="U136" s="17">
        <f t="shared" si="7"/>
        <v>1854.65</v>
      </c>
    </row>
    <row r="137" ht="17" customHeight="1" spans="1:21">
      <c r="A137" s="17">
        <v>133</v>
      </c>
      <c r="B137" s="71" t="s">
        <v>166</v>
      </c>
      <c r="C137" s="17" t="s">
        <v>167</v>
      </c>
      <c r="D137" s="17" t="s">
        <v>168</v>
      </c>
      <c r="E137" s="17" t="s">
        <v>426</v>
      </c>
      <c r="F137" s="30">
        <v>799.84</v>
      </c>
      <c r="G137" s="30">
        <v>399.92</v>
      </c>
      <c r="H137" s="17">
        <v>64.99</v>
      </c>
      <c r="I137" s="17">
        <v>25</v>
      </c>
      <c r="J137" s="17">
        <v>25</v>
      </c>
      <c r="K137" s="17">
        <v>409.92</v>
      </c>
      <c r="L137" s="17">
        <v>99.98</v>
      </c>
      <c r="M137" s="17">
        <v>5</v>
      </c>
      <c r="N137" s="17">
        <v>25</v>
      </c>
      <c r="O137" s="17"/>
      <c r="P137" s="17"/>
      <c r="Q137" s="17"/>
      <c r="R137" s="17"/>
      <c r="S137" s="17">
        <f t="shared" si="8"/>
        <v>1304.75</v>
      </c>
      <c r="T137" s="17">
        <f t="shared" si="10"/>
        <v>549.9</v>
      </c>
      <c r="U137" s="17">
        <f t="shared" si="7"/>
        <v>1854.65</v>
      </c>
    </row>
    <row r="138" ht="17" customHeight="1" spans="1:21">
      <c r="A138" s="17">
        <v>134</v>
      </c>
      <c r="B138" s="17" t="s">
        <v>449</v>
      </c>
      <c r="C138" s="17" t="s">
        <v>450</v>
      </c>
      <c r="D138" s="17" t="s">
        <v>15</v>
      </c>
      <c r="E138" s="17" t="s">
        <v>426</v>
      </c>
      <c r="F138" s="30">
        <v>799.84</v>
      </c>
      <c r="G138" s="30">
        <v>399.92</v>
      </c>
      <c r="H138" s="17">
        <v>64.99</v>
      </c>
      <c r="I138" s="17">
        <v>25</v>
      </c>
      <c r="J138" s="17">
        <v>25</v>
      </c>
      <c r="K138" s="17">
        <v>409.92</v>
      </c>
      <c r="L138" s="17">
        <v>99.98</v>
      </c>
      <c r="M138" s="17">
        <v>5</v>
      </c>
      <c r="N138" s="17">
        <v>25</v>
      </c>
      <c r="O138" s="17"/>
      <c r="P138" s="17"/>
      <c r="Q138" s="17"/>
      <c r="R138" s="17"/>
      <c r="S138" s="17">
        <f t="shared" si="8"/>
        <v>1304.75</v>
      </c>
      <c r="T138" s="17">
        <f t="shared" si="10"/>
        <v>549.9</v>
      </c>
      <c r="U138" s="17">
        <f t="shared" si="7"/>
        <v>1854.65</v>
      </c>
    </row>
    <row r="139" ht="17" customHeight="1" spans="1:21">
      <c r="A139" s="17">
        <v>135</v>
      </c>
      <c r="B139" s="18" t="s">
        <v>451</v>
      </c>
      <c r="C139" s="17" t="s">
        <v>452</v>
      </c>
      <c r="D139" s="17" t="s">
        <v>15</v>
      </c>
      <c r="E139" s="17" t="s">
        <v>426</v>
      </c>
      <c r="F139" s="30">
        <v>799.84</v>
      </c>
      <c r="G139" s="30">
        <v>399.92</v>
      </c>
      <c r="H139" s="17">
        <v>64.99</v>
      </c>
      <c r="I139" s="17">
        <v>25</v>
      </c>
      <c r="J139" s="17">
        <v>25</v>
      </c>
      <c r="K139" s="17">
        <v>0</v>
      </c>
      <c r="L139" s="17">
        <v>0</v>
      </c>
      <c r="M139" s="17">
        <v>0</v>
      </c>
      <c r="N139" s="17">
        <v>0</v>
      </c>
      <c r="O139" s="17"/>
      <c r="P139" s="17"/>
      <c r="Q139" s="17"/>
      <c r="R139" s="17"/>
      <c r="S139" s="17">
        <f t="shared" si="8"/>
        <v>889.83</v>
      </c>
      <c r="T139" s="17">
        <f t="shared" si="10"/>
        <v>424.92</v>
      </c>
      <c r="U139" s="17">
        <f t="shared" si="7"/>
        <v>1314.75</v>
      </c>
    </row>
    <row r="140" ht="17" customHeight="1" spans="1:21">
      <c r="A140" s="17">
        <v>136</v>
      </c>
      <c r="B140" s="18" t="s">
        <v>453</v>
      </c>
      <c r="C140" s="17" t="s">
        <v>454</v>
      </c>
      <c r="D140" s="17" t="s">
        <v>15</v>
      </c>
      <c r="E140" s="17" t="s">
        <v>426</v>
      </c>
      <c r="F140" s="30">
        <v>799.84</v>
      </c>
      <c r="G140" s="30">
        <v>399.92</v>
      </c>
      <c r="H140" s="17">
        <v>64.99</v>
      </c>
      <c r="I140" s="17">
        <v>25</v>
      </c>
      <c r="J140" s="17">
        <v>25</v>
      </c>
      <c r="K140" s="17">
        <v>409.92</v>
      </c>
      <c r="L140" s="17">
        <v>99.98</v>
      </c>
      <c r="M140" s="17">
        <v>5</v>
      </c>
      <c r="N140" s="17">
        <v>25</v>
      </c>
      <c r="O140" s="17"/>
      <c r="P140" s="17"/>
      <c r="Q140" s="17"/>
      <c r="R140" s="17"/>
      <c r="S140" s="17">
        <f t="shared" si="8"/>
        <v>1304.75</v>
      </c>
      <c r="T140" s="17">
        <f t="shared" si="10"/>
        <v>549.9</v>
      </c>
      <c r="U140" s="17">
        <f t="shared" si="7"/>
        <v>1854.65</v>
      </c>
    </row>
    <row r="141" ht="17" customHeight="1" spans="1:21">
      <c r="A141" s="17">
        <v>137</v>
      </c>
      <c r="B141" s="77"/>
      <c r="C141" s="77"/>
      <c r="D141" s="77"/>
      <c r="E141" s="79"/>
      <c r="F141" s="81">
        <f>SUM(F5:F140)</f>
        <v>108890.4</v>
      </c>
      <c r="G141" s="81">
        <f t="shared" ref="F141:N141" si="11">SUM(G5:G140)</f>
        <v>54445.1999999998</v>
      </c>
      <c r="H141" s="34">
        <f t="shared" si="11"/>
        <v>8847.74999999998</v>
      </c>
      <c r="I141" s="34">
        <f t="shared" si="11"/>
        <v>3403.5</v>
      </c>
      <c r="J141" s="34">
        <f t="shared" si="11"/>
        <v>3403.5</v>
      </c>
      <c r="K141" s="34">
        <f t="shared" si="11"/>
        <v>55396.6799999998</v>
      </c>
      <c r="L141" s="82">
        <f t="shared" si="11"/>
        <v>13511.32</v>
      </c>
      <c r="M141" s="34">
        <f t="shared" si="11"/>
        <v>675.7</v>
      </c>
      <c r="N141" s="34">
        <f t="shared" si="11"/>
        <v>3378.5</v>
      </c>
      <c r="O141" s="17">
        <f>SUM(O7:O140)</f>
        <v>0</v>
      </c>
      <c r="P141" s="17">
        <f>SUM(P7:P140)</f>
        <v>0</v>
      </c>
      <c r="Q141" s="17">
        <f>SUM(Q7:Q140)</f>
        <v>0</v>
      </c>
      <c r="R141" s="17">
        <f>SUM(R7:R140)</f>
        <v>0</v>
      </c>
      <c r="S141" s="17">
        <f>SUM(S5:S140)</f>
        <v>177214.03</v>
      </c>
      <c r="T141" s="17">
        <f>SUM(T5:T140)</f>
        <v>74738.52</v>
      </c>
      <c r="U141" s="17">
        <f>SUM(U5:U140)</f>
        <v>251952.549999999</v>
      </c>
    </row>
    <row r="142" spans="6:21">
      <c r="F142" s="70">
        <f>F141-F137</f>
        <v>108090.56</v>
      </c>
      <c r="G142" s="70">
        <f t="shared" ref="G142:N142" si="12">G141-G137</f>
        <v>54045.2799999998</v>
      </c>
      <c r="H142" s="70">
        <f t="shared" si="12"/>
        <v>8782.75999999998</v>
      </c>
      <c r="I142" s="70">
        <f t="shared" si="12"/>
        <v>3378.5</v>
      </c>
      <c r="J142" s="70">
        <f t="shared" si="12"/>
        <v>3378.5</v>
      </c>
      <c r="K142" s="70">
        <f t="shared" si="12"/>
        <v>54986.7599999998</v>
      </c>
      <c r="L142" s="70">
        <f t="shared" si="12"/>
        <v>13411.34</v>
      </c>
      <c r="M142" s="70">
        <f t="shared" si="12"/>
        <v>670.7</v>
      </c>
      <c r="N142" s="70">
        <f t="shared" si="12"/>
        <v>3353.5</v>
      </c>
      <c r="O142" s="70">
        <f t="shared" ref="O142:U142" si="13">O141-O137</f>
        <v>0</v>
      </c>
      <c r="P142" s="70">
        <f t="shared" si="13"/>
        <v>0</v>
      </c>
      <c r="Q142" s="70">
        <f t="shared" si="13"/>
        <v>0</v>
      </c>
      <c r="R142" s="70">
        <f t="shared" si="13"/>
        <v>0</v>
      </c>
      <c r="S142" s="70">
        <f t="shared" si="13"/>
        <v>175909.28</v>
      </c>
      <c r="T142" s="70">
        <f t="shared" si="13"/>
        <v>74188.62</v>
      </c>
      <c r="U142" s="70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workbookViewId="0">
      <pane ySplit="4" topLeftCell="A5" activePane="bottomLeft" state="frozen"/>
      <selection/>
      <selection pane="bottomLeft" activeCell="N141" sqref="N141"/>
    </sheetView>
  </sheetViews>
  <sheetFormatPr defaultColWidth="9" defaultRowHeight="15"/>
  <cols>
    <col min="1" max="1" width="5.125" style="29" customWidth="1"/>
    <col min="2" max="2" width="18.75" style="67" customWidth="1"/>
    <col min="3" max="3" width="20.65" style="68" customWidth="1"/>
    <col min="4" max="4" width="8.91666666666667" style="29" customWidth="1"/>
    <col min="5" max="5" width="10" style="29" customWidth="1"/>
    <col min="6" max="6" width="12" style="69" customWidth="1"/>
    <col min="7" max="8" width="9.5" style="70"/>
    <col min="9" max="10" width="8.14166666666667" style="29" customWidth="1"/>
    <col min="11" max="12" width="9.5" style="29"/>
    <col min="13" max="13" width="8.125" style="29" customWidth="1"/>
    <col min="14" max="14" width="10.75" style="29" customWidth="1"/>
    <col min="15" max="16" width="7.125" style="29" customWidth="1"/>
    <col min="17" max="18" width="8.25" style="29" customWidth="1"/>
    <col min="19" max="19" width="10.5" style="29"/>
    <col min="20" max="20" width="9.5" style="29"/>
    <col min="21" max="21" width="10.5" style="29"/>
  </cols>
  <sheetData>
    <row r="1" s="65" customFormat="1" ht="25.5" spans="1:21">
      <c r="A1" s="1" t="s">
        <v>455</v>
      </c>
      <c r="B1" s="1"/>
      <c r="C1" s="50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65" customFormat="1" ht="19" customHeight="1" spans="1:21">
      <c r="A2" s="3" t="s">
        <v>403</v>
      </c>
      <c r="B2" s="3"/>
      <c r="C2" s="51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65" customFormat="1" ht="43" customHeight="1" spans="1:21">
      <c r="A3" s="5" t="s">
        <v>378</v>
      </c>
      <c r="B3" s="6" t="s">
        <v>379</v>
      </c>
      <c r="C3" s="7" t="s">
        <v>146</v>
      </c>
      <c r="D3" s="8" t="s">
        <v>404</v>
      </c>
      <c r="E3" s="6" t="s">
        <v>405</v>
      </c>
      <c r="F3" s="9" t="s">
        <v>406</v>
      </c>
      <c r="G3" s="10"/>
      <c r="H3" s="5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21" t="s">
        <v>412</v>
      </c>
      <c r="P3" s="21"/>
      <c r="Q3" s="21" t="s">
        <v>413</v>
      </c>
      <c r="R3" s="9"/>
      <c r="S3" s="9" t="s">
        <v>144</v>
      </c>
      <c r="T3" s="9"/>
      <c r="U3" s="21" t="s">
        <v>414</v>
      </c>
    </row>
    <row r="4" s="66" customFormat="1" ht="34" customHeight="1" spans="1:21">
      <c r="A4" s="11"/>
      <c r="B4" s="12"/>
      <c r="C4" s="13"/>
      <c r="D4" s="14"/>
      <c r="E4" s="12"/>
      <c r="F4" s="15" t="s">
        <v>415</v>
      </c>
      <c r="G4" s="11" t="s">
        <v>416</v>
      </c>
      <c r="H4" s="16" t="s">
        <v>417</v>
      </c>
      <c r="I4" s="15" t="s">
        <v>418</v>
      </c>
      <c r="J4" s="22" t="s">
        <v>419</v>
      </c>
      <c r="K4" s="15" t="s">
        <v>420</v>
      </c>
      <c r="L4" s="22" t="s">
        <v>421</v>
      </c>
      <c r="M4" s="15" t="s">
        <v>422</v>
      </c>
      <c r="N4" s="22" t="s">
        <v>423</v>
      </c>
      <c r="O4" s="15" t="s">
        <v>415</v>
      </c>
      <c r="P4" s="22" t="s">
        <v>416</v>
      </c>
      <c r="Q4" s="15" t="s">
        <v>418</v>
      </c>
      <c r="R4" s="22" t="s">
        <v>419</v>
      </c>
      <c r="S4" s="22" t="s">
        <v>424</v>
      </c>
      <c r="T4" s="22" t="s">
        <v>425</v>
      </c>
      <c r="U4" s="22"/>
    </row>
    <row r="5" ht="17" customHeight="1" spans="1:21">
      <c r="A5" s="17">
        <v>1</v>
      </c>
      <c r="B5" s="71" t="s">
        <v>176</v>
      </c>
      <c r="C5" s="72" t="s">
        <v>177</v>
      </c>
      <c r="D5" s="17" t="s">
        <v>15</v>
      </c>
      <c r="E5" s="17" t="s">
        <v>426</v>
      </c>
      <c r="F5" s="73">
        <v>799.84</v>
      </c>
      <c r="G5" s="30">
        <v>399.92</v>
      </c>
      <c r="H5" s="30">
        <v>64.99</v>
      </c>
      <c r="I5" s="17">
        <v>25</v>
      </c>
      <c r="J5" s="17">
        <v>25</v>
      </c>
      <c r="K5" s="17">
        <v>409.92</v>
      </c>
      <c r="L5" s="17">
        <v>99.98</v>
      </c>
      <c r="M5" s="17">
        <v>5</v>
      </c>
      <c r="N5" s="17">
        <v>25</v>
      </c>
      <c r="O5" s="17"/>
      <c r="P5" s="17"/>
      <c r="Q5" s="17"/>
      <c r="R5" s="17"/>
      <c r="S5" s="17">
        <f t="shared" ref="S5:S68" si="0">F5+H5+I5+K5+M5+O5+Q5</f>
        <v>1304.75</v>
      </c>
      <c r="T5" s="17">
        <f t="shared" ref="T5:T68" si="1">G5+J5+L5+N5+P5+R5</f>
        <v>549.9</v>
      </c>
      <c r="U5" s="17">
        <f t="shared" ref="U5:U68" si="2">S5+T5</f>
        <v>1854.65</v>
      </c>
    </row>
    <row r="6" ht="17" customHeight="1" spans="1:21">
      <c r="A6" s="17">
        <v>2</v>
      </c>
      <c r="B6" s="71" t="s">
        <v>295</v>
      </c>
      <c r="C6" s="72" t="s">
        <v>296</v>
      </c>
      <c r="D6" s="17" t="s">
        <v>15</v>
      </c>
      <c r="E6" s="17" t="s">
        <v>426</v>
      </c>
      <c r="F6" s="73">
        <v>799.84</v>
      </c>
      <c r="G6" s="30">
        <v>399.92</v>
      </c>
      <c r="H6" s="30">
        <v>64.99</v>
      </c>
      <c r="I6" s="17">
        <v>25</v>
      </c>
      <c r="J6" s="17">
        <v>25</v>
      </c>
      <c r="K6" s="17">
        <v>409.92</v>
      </c>
      <c r="L6" s="17">
        <v>99.98</v>
      </c>
      <c r="M6" s="17">
        <v>5</v>
      </c>
      <c r="N6" s="17">
        <v>25</v>
      </c>
      <c r="O6" s="17"/>
      <c r="P6" s="17"/>
      <c r="Q6" s="17"/>
      <c r="R6" s="17"/>
      <c r="S6" s="17">
        <f t="shared" si="0"/>
        <v>1304.75</v>
      </c>
      <c r="T6" s="17">
        <f t="shared" si="1"/>
        <v>549.9</v>
      </c>
      <c r="U6" s="17">
        <f t="shared" si="2"/>
        <v>1854.65</v>
      </c>
    </row>
    <row r="7" ht="17" customHeight="1" spans="1:21">
      <c r="A7" s="17">
        <v>3</v>
      </c>
      <c r="B7" s="74" t="s">
        <v>391</v>
      </c>
      <c r="C7" s="72" t="s">
        <v>392</v>
      </c>
      <c r="D7" s="17" t="s">
        <v>15</v>
      </c>
      <c r="E7" s="17" t="s">
        <v>426</v>
      </c>
      <c r="F7" s="73">
        <v>799.84</v>
      </c>
      <c r="G7" s="30">
        <v>399.92</v>
      </c>
      <c r="H7" s="30">
        <v>64.99</v>
      </c>
      <c r="I7" s="17">
        <v>25</v>
      </c>
      <c r="J7" s="17">
        <v>25</v>
      </c>
      <c r="K7" s="17">
        <v>409.92</v>
      </c>
      <c r="L7" s="17">
        <v>99.98</v>
      </c>
      <c r="M7" s="17">
        <v>5</v>
      </c>
      <c r="N7" s="17">
        <v>25</v>
      </c>
      <c r="O7" s="75"/>
      <c r="P7" s="17"/>
      <c r="Q7" s="17"/>
      <c r="R7" s="17"/>
      <c r="S7" s="17">
        <f t="shared" si="0"/>
        <v>1304.75</v>
      </c>
      <c r="T7" s="17">
        <f t="shared" si="1"/>
        <v>549.9</v>
      </c>
      <c r="U7" s="17">
        <f t="shared" si="2"/>
        <v>1854.65</v>
      </c>
    </row>
    <row r="8" ht="17" customHeight="1" spans="1:21">
      <c r="A8" s="17">
        <v>4</v>
      </c>
      <c r="B8" s="71" t="s">
        <v>262</v>
      </c>
      <c r="C8" s="72" t="s">
        <v>263</v>
      </c>
      <c r="D8" s="17" t="s">
        <v>15</v>
      </c>
      <c r="E8" s="17" t="s">
        <v>426</v>
      </c>
      <c r="F8" s="73">
        <v>799.84</v>
      </c>
      <c r="G8" s="30">
        <v>399.92</v>
      </c>
      <c r="H8" s="30">
        <v>64.99</v>
      </c>
      <c r="I8" s="17">
        <v>25</v>
      </c>
      <c r="J8" s="17">
        <v>25</v>
      </c>
      <c r="K8" s="17">
        <v>409.92</v>
      </c>
      <c r="L8" s="17">
        <v>99.98</v>
      </c>
      <c r="M8" s="17">
        <v>5</v>
      </c>
      <c r="N8" s="17">
        <v>25</v>
      </c>
      <c r="O8" s="17"/>
      <c r="P8" s="17"/>
      <c r="Q8" s="17"/>
      <c r="R8" s="17"/>
      <c r="S8" s="17">
        <f t="shared" si="0"/>
        <v>1304.75</v>
      </c>
      <c r="T8" s="17">
        <f t="shared" si="1"/>
        <v>549.9</v>
      </c>
      <c r="U8" s="17">
        <f t="shared" si="2"/>
        <v>1854.65</v>
      </c>
    </row>
    <row r="9" ht="17" customHeight="1" spans="1:21">
      <c r="A9" s="17">
        <v>5</v>
      </c>
      <c r="B9" s="71" t="s">
        <v>382</v>
      </c>
      <c r="C9" s="72" t="s">
        <v>383</v>
      </c>
      <c r="D9" s="17" t="s">
        <v>15</v>
      </c>
      <c r="E9" s="17" t="s">
        <v>426</v>
      </c>
      <c r="F9" s="73">
        <v>799.84</v>
      </c>
      <c r="G9" s="30">
        <v>399.92</v>
      </c>
      <c r="H9" s="30">
        <v>64.99</v>
      </c>
      <c r="I9" s="17">
        <v>25</v>
      </c>
      <c r="J9" s="17">
        <v>25</v>
      </c>
      <c r="K9" s="17">
        <v>409.92</v>
      </c>
      <c r="L9" s="17">
        <v>99.98</v>
      </c>
      <c r="M9" s="17">
        <v>5</v>
      </c>
      <c r="N9" s="17">
        <v>25</v>
      </c>
      <c r="O9" s="17"/>
      <c r="P9" s="17"/>
      <c r="Q9" s="17"/>
      <c r="R9" s="17"/>
      <c r="S9" s="17">
        <f t="shared" si="0"/>
        <v>1304.75</v>
      </c>
      <c r="T9" s="17">
        <f t="shared" si="1"/>
        <v>549.9</v>
      </c>
      <c r="U9" s="17">
        <f t="shared" si="2"/>
        <v>1854.65</v>
      </c>
    </row>
    <row r="10" ht="17" customHeight="1" spans="1:21">
      <c r="A10" s="17">
        <v>6</v>
      </c>
      <c r="B10" s="71" t="s">
        <v>311</v>
      </c>
      <c r="C10" s="72" t="s">
        <v>312</v>
      </c>
      <c r="D10" s="17" t="s">
        <v>15</v>
      </c>
      <c r="E10" s="17" t="s">
        <v>426</v>
      </c>
      <c r="F10" s="73">
        <v>799.84</v>
      </c>
      <c r="G10" s="30">
        <v>399.92</v>
      </c>
      <c r="H10" s="30">
        <v>64.99</v>
      </c>
      <c r="I10" s="17">
        <v>25</v>
      </c>
      <c r="J10" s="17">
        <v>25</v>
      </c>
      <c r="K10" s="17">
        <v>409.92</v>
      </c>
      <c r="L10" s="17">
        <v>99.98</v>
      </c>
      <c r="M10" s="17">
        <v>5</v>
      </c>
      <c r="N10" s="17">
        <v>25</v>
      </c>
      <c r="O10" s="17"/>
      <c r="P10" s="17"/>
      <c r="Q10" s="17"/>
      <c r="R10" s="17"/>
      <c r="S10" s="17">
        <f t="shared" si="0"/>
        <v>1304.75</v>
      </c>
      <c r="T10" s="17">
        <f t="shared" si="1"/>
        <v>549.9</v>
      </c>
      <c r="U10" s="17">
        <f t="shared" si="2"/>
        <v>1854.65</v>
      </c>
    </row>
    <row r="11" ht="17" customHeight="1" spans="1:21">
      <c r="A11" s="17">
        <v>7</v>
      </c>
      <c r="B11" s="71" t="s">
        <v>157</v>
      </c>
      <c r="C11" s="72" t="s">
        <v>158</v>
      </c>
      <c r="D11" s="17" t="s">
        <v>15</v>
      </c>
      <c r="E11" s="17" t="s">
        <v>426</v>
      </c>
      <c r="F11" s="73">
        <v>799.84</v>
      </c>
      <c r="G11" s="30">
        <v>399.92</v>
      </c>
      <c r="H11" s="30">
        <v>64.99</v>
      </c>
      <c r="I11" s="17">
        <v>25</v>
      </c>
      <c r="J11" s="17">
        <v>25</v>
      </c>
      <c r="K11" s="17">
        <v>409.92</v>
      </c>
      <c r="L11" s="17">
        <v>99.98</v>
      </c>
      <c r="M11" s="17">
        <v>5</v>
      </c>
      <c r="N11" s="17">
        <v>25</v>
      </c>
      <c r="O11" s="17"/>
      <c r="P11" s="17"/>
      <c r="Q11" s="17"/>
      <c r="R11" s="17"/>
      <c r="S11" s="17">
        <f t="shared" si="0"/>
        <v>1304.75</v>
      </c>
      <c r="T11" s="17">
        <f t="shared" si="1"/>
        <v>549.9</v>
      </c>
      <c r="U11" s="17">
        <f t="shared" si="2"/>
        <v>1854.65</v>
      </c>
    </row>
    <row r="12" ht="17" customHeight="1" spans="1:21">
      <c r="A12" s="17">
        <v>8</v>
      </c>
      <c r="B12" s="71" t="s">
        <v>203</v>
      </c>
      <c r="C12" s="72" t="s">
        <v>204</v>
      </c>
      <c r="D12" s="17" t="s">
        <v>15</v>
      </c>
      <c r="E12" s="17" t="s">
        <v>426</v>
      </c>
      <c r="F12" s="73">
        <v>799.84</v>
      </c>
      <c r="G12" s="30">
        <v>399.92</v>
      </c>
      <c r="H12" s="30">
        <v>64.99</v>
      </c>
      <c r="I12" s="17">
        <v>25</v>
      </c>
      <c r="J12" s="17">
        <v>25</v>
      </c>
      <c r="K12" s="17">
        <v>409.92</v>
      </c>
      <c r="L12" s="17">
        <v>99.98</v>
      </c>
      <c r="M12" s="17">
        <v>5</v>
      </c>
      <c r="N12" s="17">
        <v>25</v>
      </c>
      <c r="O12" s="17"/>
      <c r="P12" s="17"/>
      <c r="Q12" s="17"/>
      <c r="R12" s="17"/>
      <c r="S12" s="17">
        <f t="shared" si="0"/>
        <v>1304.75</v>
      </c>
      <c r="T12" s="17">
        <f t="shared" si="1"/>
        <v>549.9</v>
      </c>
      <c r="U12" s="17">
        <f t="shared" si="2"/>
        <v>1854.65</v>
      </c>
    </row>
    <row r="13" ht="17" customHeight="1" spans="1:21">
      <c r="A13" s="17">
        <v>9</v>
      </c>
      <c r="B13" s="71" t="s">
        <v>293</v>
      </c>
      <c r="C13" s="72" t="s">
        <v>294</v>
      </c>
      <c r="D13" s="17" t="s">
        <v>15</v>
      </c>
      <c r="E13" s="17" t="s">
        <v>426</v>
      </c>
      <c r="F13" s="73">
        <v>799.84</v>
      </c>
      <c r="G13" s="30">
        <v>399.92</v>
      </c>
      <c r="H13" s="30">
        <v>64.99</v>
      </c>
      <c r="I13" s="17">
        <v>25</v>
      </c>
      <c r="J13" s="17">
        <v>25</v>
      </c>
      <c r="K13" s="17">
        <v>409.92</v>
      </c>
      <c r="L13" s="17">
        <v>99.98</v>
      </c>
      <c r="M13" s="17">
        <v>5</v>
      </c>
      <c r="N13" s="17">
        <v>25</v>
      </c>
      <c r="O13" s="17"/>
      <c r="P13" s="17"/>
      <c r="Q13" s="17"/>
      <c r="R13" s="17"/>
      <c r="S13" s="17">
        <f t="shared" si="0"/>
        <v>1304.75</v>
      </c>
      <c r="T13" s="17">
        <f t="shared" si="1"/>
        <v>549.9</v>
      </c>
      <c r="U13" s="17">
        <f t="shared" si="2"/>
        <v>1854.65</v>
      </c>
    </row>
    <row r="14" ht="17" customHeight="1" spans="1:21">
      <c r="A14" s="17">
        <v>10</v>
      </c>
      <c r="B14" s="71" t="s">
        <v>329</v>
      </c>
      <c r="C14" s="72" t="s">
        <v>330</v>
      </c>
      <c r="D14" s="17" t="s">
        <v>15</v>
      </c>
      <c r="E14" s="17" t="s">
        <v>426</v>
      </c>
      <c r="F14" s="73">
        <v>799.84</v>
      </c>
      <c r="G14" s="30">
        <v>399.92</v>
      </c>
      <c r="H14" s="30">
        <v>64.99</v>
      </c>
      <c r="I14" s="17">
        <v>25</v>
      </c>
      <c r="J14" s="17">
        <v>25</v>
      </c>
      <c r="K14" s="17">
        <v>409.92</v>
      </c>
      <c r="L14" s="17">
        <v>99.98</v>
      </c>
      <c r="M14" s="17">
        <v>5</v>
      </c>
      <c r="N14" s="17">
        <v>25</v>
      </c>
      <c r="O14" s="17"/>
      <c r="P14" s="17"/>
      <c r="Q14" s="17"/>
      <c r="R14" s="17"/>
      <c r="S14" s="17">
        <f t="shared" si="0"/>
        <v>1304.75</v>
      </c>
      <c r="T14" s="17">
        <f t="shared" si="1"/>
        <v>549.9</v>
      </c>
      <c r="U14" s="17">
        <f t="shared" si="2"/>
        <v>1854.65</v>
      </c>
    </row>
    <row r="15" ht="17" customHeight="1" spans="1:21">
      <c r="A15" s="17">
        <v>11</v>
      </c>
      <c r="B15" s="71" t="s">
        <v>321</v>
      </c>
      <c r="C15" s="72" t="s">
        <v>322</v>
      </c>
      <c r="D15" s="17" t="s">
        <v>15</v>
      </c>
      <c r="E15" s="17" t="s">
        <v>426</v>
      </c>
      <c r="F15" s="73">
        <v>799.84</v>
      </c>
      <c r="G15" s="30">
        <v>399.92</v>
      </c>
      <c r="H15" s="30">
        <v>64.99</v>
      </c>
      <c r="I15" s="17">
        <v>25</v>
      </c>
      <c r="J15" s="17">
        <v>25</v>
      </c>
      <c r="K15" s="17">
        <v>409.92</v>
      </c>
      <c r="L15" s="17">
        <v>99.98</v>
      </c>
      <c r="M15" s="17">
        <v>5</v>
      </c>
      <c r="N15" s="17">
        <v>25</v>
      </c>
      <c r="O15" s="17"/>
      <c r="P15" s="17"/>
      <c r="Q15" s="17"/>
      <c r="R15" s="17"/>
      <c r="S15" s="17">
        <f t="shared" si="0"/>
        <v>1304.75</v>
      </c>
      <c r="T15" s="17">
        <f t="shared" si="1"/>
        <v>549.9</v>
      </c>
      <c r="U15" s="17">
        <f t="shared" si="2"/>
        <v>1854.65</v>
      </c>
    </row>
    <row r="16" ht="17" customHeight="1" spans="1:21">
      <c r="A16" s="17">
        <v>12</v>
      </c>
      <c r="B16" s="71" t="s">
        <v>228</v>
      </c>
      <c r="C16" s="72" t="s">
        <v>229</v>
      </c>
      <c r="D16" s="17" t="s">
        <v>15</v>
      </c>
      <c r="E16" s="17" t="s">
        <v>426</v>
      </c>
      <c r="F16" s="73">
        <v>799.84</v>
      </c>
      <c r="G16" s="30">
        <v>399.92</v>
      </c>
      <c r="H16" s="30">
        <v>64.99</v>
      </c>
      <c r="I16" s="17">
        <v>25</v>
      </c>
      <c r="J16" s="17">
        <v>25</v>
      </c>
      <c r="K16" s="17">
        <v>409.92</v>
      </c>
      <c r="L16" s="17">
        <v>99.98</v>
      </c>
      <c r="M16" s="17">
        <v>5</v>
      </c>
      <c r="N16" s="17">
        <v>25</v>
      </c>
      <c r="O16" s="17"/>
      <c r="P16" s="17"/>
      <c r="Q16" s="17"/>
      <c r="R16" s="17"/>
      <c r="S16" s="17">
        <f t="shared" si="0"/>
        <v>1304.75</v>
      </c>
      <c r="T16" s="17">
        <f t="shared" si="1"/>
        <v>549.9</v>
      </c>
      <c r="U16" s="17">
        <f t="shared" si="2"/>
        <v>1854.65</v>
      </c>
    </row>
    <row r="17" ht="17" customHeight="1" spans="1:21">
      <c r="A17" s="17">
        <v>13</v>
      </c>
      <c r="B17" s="71" t="s">
        <v>171</v>
      </c>
      <c r="C17" s="72" t="s">
        <v>172</v>
      </c>
      <c r="D17" s="17" t="s">
        <v>15</v>
      </c>
      <c r="E17" s="17" t="s">
        <v>426</v>
      </c>
      <c r="F17" s="73">
        <v>799.84</v>
      </c>
      <c r="G17" s="30">
        <v>399.92</v>
      </c>
      <c r="H17" s="30">
        <v>64.99</v>
      </c>
      <c r="I17" s="17">
        <v>25</v>
      </c>
      <c r="J17" s="17">
        <v>25</v>
      </c>
      <c r="K17" s="17">
        <v>409.92</v>
      </c>
      <c r="L17" s="17">
        <v>99.98</v>
      </c>
      <c r="M17" s="17">
        <v>5</v>
      </c>
      <c r="N17" s="17">
        <v>25</v>
      </c>
      <c r="O17" s="17"/>
      <c r="P17" s="17"/>
      <c r="Q17" s="17"/>
      <c r="R17" s="17"/>
      <c r="S17" s="17">
        <f t="shared" si="0"/>
        <v>1304.75</v>
      </c>
      <c r="T17" s="17">
        <f t="shared" si="1"/>
        <v>549.9</v>
      </c>
      <c r="U17" s="17">
        <f t="shared" si="2"/>
        <v>1854.65</v>
      </c>
    </row>
    <row r="18" ht="17" customHeight="1" spans="1:21">
      <c r="A18" s="17">
        <v>14</v>
      </c>
      <c r="B18" s="71" t="s">
        <v>196</v>
      </c>
      <c r="C18" s="72" t="s">
        <v>197</v>
      </c>
      <c r="D18" s="17" t="s">
        <v>15</v>
      </c>
      <c r="E18" s="17" t="s">
        <v>426</v>
      </c>
      <c r="F18" s="73">
        <v>799.84</v>
      </c>
      <c r="G18" s="30">
        <v>399.92</v>
      </c>
      <c r="H18" s="30">
        <v>64.99</v>
      </c>
      <c r="I18" s="17">
        <v>25</v>
      </c>
      <c r="J18" s="17">
        <v>25</v>
      </c>
      <c r="K18" s="17">
        <v>409.92</v>
      </c>
      <c r="L18" s="17">
        <v>99.98</v>
      </c>
      <c r="M18" s="17">
        <v>5</v>
      </c>
      <c r="N18" s="17">
        <v>25</v>
      </c>
      <c r="O18" s="17"/>
      <c r="P18" s="17"/>
      <c r="Q18" s="17"/>
      <c r="R18" s="17"/>
      <c r="S18" s="17">
        <f t="shared" si="0"/>
        <v>1304.75</v>
      </c>
      <c r="T18" s="17">
        <f t="shared" si="1"/>
        <v>549.9</v>
      </c>
      <c r="U18" s="17">
        <f t="shared" si="2"/>
        <v>1854.65</v>
      </c>
    </row>
    <row r="19" ht="17" customHeight="1" spans="1:21">
      <c r="A19" s="17">
        <v>15</v>
      </c>
      <c r="B19" s="71" t="s">
        <v>267</v>
      </c>
      <c r="C19" s="72" t="s">
        <v>268</v>
      </c>
      <c r="D19" s="17" t="s">
        <v>15</v>
      </c>
      <c r="E19" s="17" t="s">
        <v>426</v>
      </c>
      <c r="F19" s="73">
        <v>799.84</v>
      </c>
      <c r="G19" s="30">
        <v>399.92</v>
      </c>
      <c r="H19" s="30">
        <v>64.99</v>
      </c>
      <c r="I19" s="17">
        <v>25</v>
      </c>
      <c r="J19" s="17">
        <v>25</v>
      </c>
      <c r="K19" s="17">
        <v>409.92</v>
      </c>
      <c r="L19" s="17">
        <v>99.98</v>
      </c>
      <c r="M19" s="17">
        <v>5</v>
      </c>
      <c r="N19" s="17">
        <v>25</v>
      </c>
      <c r="O19" s="17"/>
      <c r="P19" s="17"/>
      <c r="Q19" s="17"/>
      <c r="R19" s="17"/>
      <c r="S19" s="17">
        <f t="shared" si="0"/>
        <v>1304.75</v>
      </c>
      <c r="T19" s="17">
        <f t="shared" si="1"/>
        <v>549.9</v>
      </c>
      <c r="U19" s="17">
        <f t="shared" si="2"/>
        <v>1854.65</v>
      </c>
    </row>
    <row r="20" ht="17" customHeight="1" spans="1:21">
      <c r="A20" s="17">
        <v>16</v>
      </c>
      <c r="B20" s="71" t="s">
        <v>276</v>
      </c>
      <c r="C20" s="72" t="s">
        <v>277</v>
      </c>
      <c r="D20" s="17" t="s">
        <v>15</v>
      </c>
      <c r="E20" s="17" t="s">
        <v>426</v>
      </c>
      <c r="F20" s="73">
        <v>799.84</v>
      </c>
      <c r="G20" s="30">
        <v>399.92</v>
      </c>
      <c r="H20" s="30">
        <v>64.99</v>
      </c>
      <c r="I20" s="17">
        <v>25</v>
      </c>
      <c r="J20" s="17">
        <v>25</v>
      </c>
      <c r="K20" s="17">
        <v>409.92</v>
      </c>
      <c r="L20" s="17">
        <v>99.98</v>
      </c>
      <c r="M20" s="17">
        <v>5</v>
      </c>
      <c r="N20" s="17">
        <v>25</v>
      </c>
      <c r="O20" s="17"/>
      <c r="P20" s="17"/>
      <c r="Q20" s="17"/>
      <c r="R20" s="17"/>
      <c r="S20" s="17">
        <f t="shared" si="0"/>
        <v>1304.75</v>
      </c>
      <c r="T20" s="17">
        <f t="shared" si="1"/>
        <v>549.9</v>
      </c>
      <c r="U20" s="17">
        <f t="shared" si="2"/>
        <v>1854.65</v>
      </c>
    </row>
    <row r="21" ht="17" customHeight="1" spans="1:21">
      <c r="A21" s="17">
        <v>17</v>
      </c>
      <c r="B21" s="71" t="s">
        <v>289</v>
      </c>
      <c r="C21" s="72" t="s">
        <v>290</v>
      </c>
      <c r="D21" s="17" t="s">
        <v>15</v>
      </c>
      <c r="E21" s="17" t="s">
        <v>426</v>
      </c>
      <c r="F21" s="73">
        <v>799.84</v>
      </c>
      <c r="G21" s="30">
        <v>399.92</v>
      </c>
      <c r="H21" s="30">
        <v>64.99</v>
      </c>
      <c r="I21" s="17">
        <v>25</v>
      </c>
      <c r="J21" s="17">
        <v>25</v>
      </c>
      <c r="K21" s="17">
        <v>409.92</v>
      </c>
      <c r="L21" s="17">
        <v>99.98</v>
      </c>
      <c r="M21" s="17">
        <v>5</v>
      </c>
      <c r="N21" s="17">
        <v>25</v>
      </c>
      <c r="O21" s="17"/>
      <c r="P21" s="17"/>
      <c r="Q21" s="17"/>
      <c r="R21" s="17"/>
      <c r="S21" s="17">
        <f t="shared" si="0"/>
        <v>1304.75</v>
      </c>
      <c r="T21" s="17">
        <f t="shared" si="1"/>
        <v>549.9</v>
      </c>
      <c r="U21" s="17">
        <f t="shared" si="2"/>
        <v>1854.65</v>
      </c>
    </row>
    <row r="22" ht="17" customHeight="1" spans="1:21">
      <c r="A22" s="17">
        <v>18</v>
      </c>
      <c r="B22" s="71" t="s">
        <v>160</v>
      </c>
      <c r="C22" s="72" t="s">
        <v>161</v>
      </c>
      <c r="D22" s="17" t="s">
        <v>15</v>
      </c>
      <c r="E22" s="17" t="s">
        <v>426</v>
      </c>
      <c r="F22" s="73">
        <v>799.84</v>
      </c>
      <c r="G22" s="30">
        <v>399.92</v>
      </c>
      <c r="H22" s="30">
        <v>64.99</v>
      </c>
      <c r="I22" s="17">
        <v>25</v>
      </c>
      <c r="J22" s="17">
        <v>25</v>
      </c>
      <c r="K22" s="17">
        <v>409.92</v>
      </c>
      <c r="L22" s="17">
        <v>99.98</v>
      </c>
      <c r="M22" s="17">
        <v>5</v>
      </c>
      <c r="N22" s="17">
        <v>25</v>
      </c>
      <c r="O22" s="17"/>
      <c r="P22" s="17"/>
      <c r="Q22" s="17"/>
      <c r="R22" s="17"/>
      <c r="S22" s="17">
        <f t="shared" si="0"/>
        <v>1304.75</v>
      </c>
      <c r="T22" s="17">
        <f t="shared" si="1"/>
        <v>549.9</v>
      </c>
      <c r="U22" s="17">
        <f t="shared" si="2"/>
        <v>1854.65</v>
      </c>
    </row>
    <row r="23" ht="17" customHeight="1" spans="1:21">
      <c r="A23" s="17">
        <v>19</v>
      </c>
      <c r="B23" s="71" t="s">
        <v>239</v>
      </c>
      <c r="C23" s="72" t="s">
        <v>240</v>
      </c>
      <c r="D23" s="17" t="s">
        <v>15</v>
      </c>
      <c r="E23" s="17" t="s">
        <v>426</v>
      </c>
      <c r="F23" s="73">
        <v>799.84</v>
      </c>
      <c r="G23" s="30">
        <v>399.92</v>
      </c>
      <c r="H23" s="30">
        <v>64.99</v>
      </c>
      <c r="I23" s="17">
        <v>25</v>
      </c>
      <c r="J23" s="17">
        <v>25</v>
      </c>
      <c r="K23" s="17">
        <v>409.92</v>
      </c>
      <c r="L23" s="17">
        <v>99.98</v>
      </c>
      <c r="M23" s="17">
        <v>5</v>
      </c>
      <c r="N23" s="17">
        <v>25</v>
      </c>
      <c r="O23" s="17"/>
      <c r="P23" s="17"/>
      <c r="Q23" s="17"/>
      <c r="R23" s="17"/>
      <c r="S23" s="17">
        <f t="shared" si="0"/>
        <v>1304.75</v>
      </c>
      <c r="T23" s="17">
        <f t="shared" si="1"/>
        <v>549.9</v>
      </c>
      <c r="U23" s="17">
        <f t="shared" si="2"/>
        <v>1854.65</v>
      </c>
    </row>
    <row r="24" ht="17" customHeight="1" spans="1:21">
      <c r="A24" s="17">
        <v>20</v>
      </c>
      <c r="B24" s="71" t="s">
        <v>255</v>
      </c>
      <c r="C24" s="72" t="s">
        <v>256</v>
      </c>
      <c r="D24" s="17" t="s">
        <v>15</v>
      </c>
      <c r="E24" s="17" t="s">
        <v>426</v>
      </c>
      <c r="F24" s="73">
        <v>799.84</v>
      </c>
      <c r="G24" s="30">
        <v>399.92</v>
      </c>
      <c r="H24" s="30">
        <v>64.99</v>
      </c>
      <c r="I24" s="17">
        <v>25</v>
      </c>
      <c r="J24" s="17">
        <v>25</v>
      </c>
      <c r="K24" s="17">
        <v>409.92</v>
      </c>
      <c r="L24" s="17">
        <v>99.98</v>
      </c>
      <c r="M24" s="17">
        <v>5</v>
      </c>
      <c r="N24" s="17">
        <v>25</v>
      </c>
      <c r="O24" s="17"/>
      <c r="P24" s="17"/>
      <c r="Q24" s="17"/>
      <c r="R24" s="17"/>
      <c r="S24" s="17">
        <f t="shared" si="0"/>
        <v>1304.75</v>
      </c>
      <c r="T24" s="17">
        <f t="shared" si="1"/>
        <v>549.9</v>
      </c>
      <c r="U24" s="17">
        <f t="shared" si="2"/>
        <v>1854.65</v>
      </c>
    </row>
    <row r="25" ht="17" customHeight="1" spans="1:21">
      <c r="A25" s="17">
        <v>21</v>
      </c>
      <c r="B25" s="71" t="s">
        <v>307</v>
      </c>
      <c r="C25" s="72" t="s">
        <v>308</v>
      </c>
      <c r="D25" s="17" t="s">
        <v>15</v>
      </c>
      <c r="E25" s="17" t="s">
        <v>426</v>
      </c>
      <c r="F25" s="73">
        <v>799.84</v>
      </c>
      <c r="G25" s="30">
        <v>399.92</v>
      </c>
      <c r="H25" s="30">
        <v>64.99</v>
      </c>
      <c r="I25" s="17">
        <v>25</v>
      </c>
      <c r="J25" s="17">
        <v>25</v>
      </c>
      <c r="K25" s="17">
        <v>409.92</v>
      </c>
      <c r="L25" s="17">
        <v>99.98</v>
      </c>
      <c r="M25" s="17">
        <v>5</v>
      </c>
      <c r="N25" s="17">
        <v>25</v>
      </c>
      <c r="O25" s="17"/>
      <c r="P25" s="17"/>
      <c r="Q25" s="17"/>
      <c r="R25" s="17"/>
      <c r="S25" s="17">
        <f t="shared" si="0"/>
        <v>1304.75</v>
      </c>
      <c r="T25" s="17">
        <f t="shared" si="1"/>
        <v>549.9</v>
      </c>
      <c r="U25" s="17">
        <f t="shared" si="2"/>
        <v>1854.65</v>
      </c>
    </row>
    <row r="26" ht="17" customHeight="1" spans="1:21">
      <c r="A26" s="17">
        <v>22</v>
      </c>
      <c r="B26" s="71" t="s">
        <v>72</v>
      </c>
      <c r="C26" s="72" t="s">
        <v>226</v>
      </c>
      <c r="D26" s="17" t="s">
        <v>15</v>
      </c>
      <c r="E26" s="17" t="s">
        <v>426</v>
      </c>
      <c r="F26" s="73">
        <v>799.84</v>
      </c>
      <c r="G26" s="30">
        <v>399.92</v>
      </c>
      <c r="H26" s="30">
        <v>64.99</v>
      </c>
      <c r="I26" s="17">
        <v>25</v>
      </c>
      <c r="J26" s="17">
        <v>25</v>
      </c>
      <c r="K26" s="17">
        <v>409.92</v>
      </c>
      <c r="L26" s="17">
        <v>99.98</v>
      </c>
      <c r="M26" s="17">
        <v>5</v>
      </c>
      <c r="N26" s="17">
        <v>25</v>
      </c>
      <c r="O26" s="17"/>
      <c r="P26" s="17"/>
      <c r="Q26" s="17"/>
      <c r="R26" s="17"/>
      <c r="S26" s="17">
        <f t="shared" si="0"/>
        <v>1304.75</v>
      </c>
      <c r="T26" s="17">
        <f t="shared" si="1"/>
        <v>549.9</v>
      </c>
      <c r="U26" s="17">
        <f t="shared" si="2"/>
        <v>1854.65</v>
      </c>
    </row>
    <row r="27" ht="17" customHeight="1" spans="1:21">
      <c r="A27" s="17">
        <v>23</v>
      </c>
      <c r="B27" s="71" t="s">
        <v>57</v>
      </c>
      <c r="C27" s="72" t="s">
        <v>202</v>
      </c>
      <c r="D27" s="17" t="s">
        <v>15</v>
      </c>
      <c r="E27" s="17" t="s">
        <v>426</v>
      </c>
      <c r="F27" s="73">
        <v>799.84</v>
      </c>
      <c r="G27" s="30">
        <v>399.92</v>
      </c>
      <c r="H27" s="30">
        <v>64.99</v>
      </c>
      <c r="I27" s="17">
        <v>25</v>
      </c>
      <c r="J27" s="17">
        <v>25</v>
      </c>
      <c r="K27" s="17">
        <v>409.92</v>
      </c>
      <c r="L27" s="17">
        <v>99.98</v>
      </c>
      <c r="M27" s="17">
        <v>5</v>
      </c>
      <c r="N27" s="17">
        <v>25</v>
      </c>
      <c r="O27" s="17"/>
      <c r="P27" s="17"/>
      <c r="Q27" s="17"/>
      <c r="R27" s="17"/>
      <c r="S27" s="17">
        <f t="shared" si="0"/>
        <v>1304.75</v>
      </c>
      <c r="T27" s="17">
        <f t="shared" si="1"/>
        <v>549.9</v>
      </c>
      <c r="U27" s="17">
        <f t="shared" si="2"/>
        <v>1854.65</v>
      </c>
    </row>
    <row r="28" ht="17" customHeight="1" spans="1:21">
      <c r="A28" s="17">
        <v>24</v>
      </c>
      <c r="B28" s="71" t="s">
        <v>136</v>
      </c>
      <c r="C28" s="72" t="s">
        <v>318</v>
      </c>
      <c r="D28" s="17" t="s">
        <v>15</v>
      </c>
      <c r="E28" s="17" t="s">
        <v>426</v>
      </c>
      <c r="F28" s="73">
        <v>799.84</v>
      </c>
      <c r="G28" s="30">
        <v>399.92</v>
      </c>
      <c r="H28" s="30">
        <v>64.99</v>
      </c>
      <c r="I28" s="17">
        <v>25</v>
      </c>
      <c r="J28" s="17">
        <v>25</v>
      </c>
      <c r="K28" s="17">
        <v>409.92</v>
      </c>
      <c r="L28" s="17">
        <v>99.98</v>
      </c>
      <c r="M28" s="17">
        <v>5</v>
      </c>
      <c r="N28" s="17">
        <v>25</v>
      </c>
      <c r="O28" s="17"/>
      <c r="P28" s="17"/>
      <c r="Q28" s="17"/>
      <c r="R28" s="17"/>
      <c r="S28" s="17">
        <f t="shared" si="0"/>
        <v>1304.75</v>
      </c>
      <c r="T28" s="17">
        <f t="shared" si="1"/>
        <v>549.9</v>
      </c>
      <c r="U28" s="17">
        <f t="shared" si="2"/>
        <v>1854.65</v>
      </c>
    </row>
    <row r="29" ht="17" customHeight="1" spans="1:21">
      <c r="A29" s="17">
        <v>25</v>
      </c>
      <c r="B29" s="71" t="s">
        <v>126</v>
      </c>
      <c r="C29" s="72" t="s">
        <v>304</v>
      </c>
      <c r="D29" s="17" t="s">
        <v>15</v>
      </c>
      <c r="E29" s="17" t="s">
        <v>426</v>
      </c>
      <c r="F29" s="73">
        <v>799.84</v>
      </c>
      <c r="G29" s="30">
        <v>399.92</v>
      </c>
      <c r="H29" s="30">
        <v>64.99</v>
      </c>
      <c r="I29" s="17">
        <v>25</v>
      </c>
      <c r="J29" s="17">
        <v>25</v>
      </c>
      <c r="K29" s="17">
        <v>409.92</v>
      </c>
      <c r="L29" s="17">
        <v>99.98</v>
      </c>
      <c r="M29" s="17">
        <v>5</v>
      </c>
      <c r="N29" s="17">
        <v>25</v>
      </c>
      <c r="O29" s="17"/>
      <c r="P29" s="17"/>
      <c r="Q29" s="17"/>
      <c r="R29" s="17"/>
      <c r="S29" s="17">
        <f t="shared" si="0"/>
        <v>1304.75</v>
      </c>
      <c r="T29" s="17">
        <f t="shared" si="1"/>
        <v>549.9</v>
      </c>
      <c r="U29" s="17">
        <f t="shared" si="2"/>
        <v>1854.65</v>
      </c>
    </row>
    <row r="30" ht="17" customHeight="1" spans="1:21">
      <c r="A30" s="17">
        <v>26</v>
      </c>
      <c r="B30" s="71" t="s">
        <v>331</v>
      </c>
      <c r="C30" s="72" t="s">
        <v>332</v>
      </c>
      <c r="D30" s="17" t="s">
        <v>15</v>
      </c>
      <c r="E30" s="17" t="s">
        <v>426</v>
      </c>
      <c r="F30" s="73">
        <v>799.84</v>
      </c>
      <c r="G30" s="30">
        <v>399.92</v>
      </c>
      <c r="H30" s="30">
        <v>64.99</v>
      </c>
      <c r="I30" s="17">
        <v>25</v>
      </c>
      <c r="J30" s="17">
        <v>25</v>
      </c>
      <c r="K30" s="17">
        <v>409.92</v>
      </c>
      <c r="L30" s="17">
        <v>99.98</v>
      </c>
      <c r="M30" s="17">
        <v>5</v>
      </c>
      <c r="N30" s="17">
        <v>25</v>
      </c>
      <c r="O30" s="17"/>
      <c r="P30" s="17"/>
      <c r="Q30" s="17"/>
      <c r="R30" s="17"/>
      <c r="S30" s="17">
        <f t="shared" si="0"/>
        <v>1304.75</v>
      </c>
      <c r="T30" s="17">
        <f t="shared" si="1"/>
        <v>549.9</v>
      </c>
      <c r="U30" s="17">
        <f t="shared" si="2"/>
        <v>1854.65</v>
      </c>
    </row>
    <row r="31" ht="17" customHeight="1" spans="1:21">
      <c r="A31" s="17">
        <v>27</v>
      </c>
      <c r="B31" s="71" t="s">
        <v>106</v>
      </c>
      <c r="C31" s="72" t="s">
        <v>272</v>
      </c>
      <c r="D31" s="17" t="s">
        <v>15</v>
      </c>
      <c r="E31" s="17" t="s">
        <v>426</v>
      </c>
      <c r="F31" s="73">
        <v>799.84</v>
      </c>
      <c r="G31" s="30">
        <v>399.92</v>
      </c>
      <c r="H31" s="30">
        <v>64.99</v>
      </c>
      <c r="I31" s="17">
        <v>25</v>
      </c>
      <c r="J31" s="17">
        <v>25</v>
      </c>
      <c r="K31" s="17">
        <v>409.92</v>
      </c>
      <c r="L31" s="17">
        <v>99.98</v>
      </c>
      <c r="M31" s="17">
        <v>5</v>
      </c>
      <c r="N31" s="17">
        <v>25</v>
      </c>
      <c r="O31" s="17"/>
      <c r="P31" s="17"/>
      <c r="Q31" s="17"/>
      <c r="R31" s="17"/>
      <c r="S31" s="17">
        <f t="shared" si="0"/>
        <v>1304.75</v>
      </c>
      <c r="T31" s="17">
        <f t="shared" si="1"/>
        <v>549.9</v>
      </c>
      <c r="U31" s="17">
        <f t="shared" si="2"/>
        <v>1854.65</v>
      </c>
    </row>
    <row r="32" ht="17" customHeight="1" spans="1:21">
      <c r="A32" s="17">
        <v>28</v>
      </c>
      <c r="B32" s="71" t="s">
        <v>59</v>
      </c>
      <c r="C32" s="72" t="s">
        <v>205</v>
      </c>
      <c r="D32" s="17" t="s">
        <v>15</v>
      </c>
      <c r="E32" s="17" t="s">
        <v>426</v>
      </c>
      <c r="F32" s="73">
        <v>799.84</v>
      </c>
      <c r="G32" s="30">
        <v>399.92</v>
      </c>
      <c r="H32" s="30">
        <v>64.99</v>
      </c>
      <c r="I32" s="17">
        <v>25</v>
      </c>
      <c r="J32" s="17">
        <v>25</v>
      </c>
      <c r="K32" s="17">
        <v>409.92</v>
      </c>
      <c r="L32" s="17">
        <v>99.98</v>
      </c>
      <c r="M32" s="17">
        <v>5</v>
      </c>
      <c r="N32" s="17">
        <v>25</v>
      </c>
      <c r="O32" s="17"/>
      <c r="P32" s="17"/>
      <c r="Q32" s="17"/>
      <c r="R32" s="17"/>
      <c r="S32" s="17">
        <f t="shared" si="0"/>
        <v>1304.75</v>
      </c>
      <c r="T32" s="17">
        <f t="shared" si="1"/>
        <v>549.9</v>
      </c>
      <c r="U32" s="17">
        <f t="shared" si="2"/>
        <v>1854.65</v>
      </c>
    </row>
    <row r="33" ht="17" customHeight="1" spans="1:21">
      <c r="A33" s="17">
        <v>29</v>
      </c>
      <c r="B33" s="71" t="s">
        <v>127</v>
      </c>
      <c r="C33" s="72" t="s">
        <v>305</v>
      </c>
      <c r="D33" s="17" t="s">
        <v>15</v>
      </c>
      <c r="E33" s="17" t="s">
        <v>426</v>
      </c>
      <c r="F33" s="73">
        <v>799.84</v>
      </c>
      <c r="G33" s="30">
        <v>399.92</v>
      </c>
      <c r="H33" s="30">
        <v>64.99</v>
      </c>
      <c r="I33" s="17">
        <v>25</v>
      </c>
      <c r="J33" s="17">
        <v>25</v>
      </c>
      <c r="K33" s="17">
        <v>409.92</v>
      </c>
      <c r="L33" s="17">
        <v>99.98</v>
      </c>
      <c r="M33" s="17">
        <v>5</v>
      </c>
      <c r="N33" s="17">
        <v>25</v>
      </c>
      <c r="O33" s="17"/>
      <c r="P33" s="17"/>
      <c r="Q33" s="17"/>
      <c r="R33" s="17"/>
      <c r="S33" s="17">
        <f t="shared" si="0"/>
        <v>1304.75</v>
      </c>
      <c r="T33" s="17">
        <f t="shared" si="1"/>
        <v>549.9</v>
      </c>
      <c r="U33" s="17">
        <f t="shared" si="2"/>
        <v>1854.65</v>
      </c>
    </row>
    <row r="34" ht="17" customHeight="1" spans="1:21">
      <c r="A34" s="17">
        <v>30</v>
      </c>
      <c r="B34" s="71" t="s">
        <v>38</v>
      </c>
      <c r="C34" s="72" t="s">
        <v>180</v>
      </c>
      <c r="D34" s="17" t="s">
        <v>15</v>
      </c>
      <c r="E34" s="17" t="s">
        <v>426</v>
      </c>
      <c r="F34" s="73">
        <v>799.84</v>
      </c>
      <c r="G34" s="30">
        <v>399.92</v>
      </c>
      <c r="H34" s="30">
        <v>64.99</v>
      </c>
      <c r="I34" s="17">
        <v>25</v>
      </c>
      <c r="J34" s="17">
        <v>25</v>
      </c>
      <c r="K34" s="17">
        <v>409.92</v>
      </c>
      <c r="L34" s="17">
        <v>99.98</v>
      </c>
      <c r="M34" s="17">
        <v>5</v>
      </c>
      <c r="N34" s="17">
        <v>25</v>
      </c>
      <c r="O34" s="17"/>
      <c r="P34" s="17"/>
      <c r="Q34" s="17"/>
      <c r="R34" s="17"/>
      <c r="S34" s="17">
        <f t="shared" si="0"/>
        <v>1304.75</v>
      </c>
      <c r="T34" s="17">
        <f t="shared" si="1"/>
        <v>549.9</v>
      </c>
      <c r="U34" s="17">
        <f t="shared" si="2"/>
        <v>1854.65</v>
      </c>
    </row>
    <row r="35" ht="17" customHeight="1" spans="1:21">
      <c r="A35" s="17">
        <v>31</v>
      </c>
      <c r="B35" s="71" t="s">
        <v>194</v>
      </c>
      <c r="C35" s="72" t="s">
        <v>195</v>
      </c>
      <c r="D35" s="17" t="s">
        <v>15</v>
      </c>
      <c r="E35" s="17" t="s">
        <v>426</v>
      </c>
      <c r="F35" s="73">
        <v>799.84</v>
      </c>
      <c r="G35" s="30">
        <v>399.92</v>
      </c>
      <c r="H35" s="30">
        <v>64.99</v>
      </c>
      <c r="I35" s="17">
        <v>25</v>
      </c>
      <c r="J35" s="17">
        <v>25</v>
      </c>
      <c r="K35" s="17">
        <v>409.92</v>
      </c>
      <c r="L35" s="17">
        <v>99.98</v>
      </c>
      <c r="M35" s="17">
        <v>5</v>
      </c>
      <c r="N35" s="17">
        <v>25</v>
      </c>
      <c r="O35" s="17"/>
      <c r="P35" s="17"/>
      <c r="Q35" s="17"/>
      <c r="R35" s="17"/>
      <c r="S35" s="17">
        <f t="shared" si="0"/>
        <v>1304.75</v>
      </c>
      <c r="T35" s="17">
        <f t="shared" si="1"/>
        <v>549.9</v>
      </c>
      <c r="U35" s="17">
        <f t="shared" si="2"/>
        <v>1854.65</v>
      </c>
    </row>
    <row r="36" ht="17" customHeight="1" spans="1:21">
      <c r="A36" s="17">
        <v>32</v>
      </c>
      <c r="B36" s="71" t="s">
        <v>397</v>
      </c>
      <c r="C36" s="72" t="s">
        <v>398</v>
      </c>
      <c r="D36" s="17" t="s">
        <v>15</v>
      </c>
      <c r="E36" s="17" t="s">
        <v>426</v>
      </c>
      <c r="F36" s="73">
        <v>799.84</v>
      </c>
      <c r="G36" s="30">
        <v>399.92</v>
      </c>
      <c r="H36" s="30">
        <v>64.99</v>
      </c>
      <c r="I36" s="17">
        <v>25</v>
      </c>
      <c r="J36" s="17">
        <v>25</v>
      </c>
      <c r="K36" s="17">
        <v>409.92</v>
      </c>
      <c r="L36" s="17">
        <v>99.98</v>
      </c>
      <c r="M36" s="17">
        <v>5</v>
      </c>
      <c r="N36" s="17">
        <v>25</v>
      </c>
      <c r="O36" s="17"/>
      <c r="P36" s="17"/>
      <c r="Q36" s="17"/>
      <c r="R36" s="17"/>
      <c r="S36" s="17">
        <f t="shared" si="0"/>
        <v>1304.75</v>
      </c>
      <c r="T36" s="17">
        <f t="shared" si="1"/>
        <v>549.9</v>
      </c>
      <c r="U36" s="17">
        <f t="shared" si="2"/>
        <v>1854.65</v>
      </c>
    </row>
    <row r="37" ht="17" customHeight="1" spans="1:21">
      <c r="A37" s="17">
        <v>33</v>
      </c>
      <c r="B37" s="71" t="s">
        <v>285</v>
      </c>
      <c r="C37" s="72" t="s">
        <v>286</v>
      </c>
      <c r="D37" s="17" t="s">
        <v>15</v>
      </c>
      <c r="E37" s="17" t="s">
        <v>426</v>
      </c>
      <c r="F37" s="73">
        <v>799.84</v>
      </c>
      <c r="G37" s="30">
        <v>399.92</v>
      </c>
      <c r="H37" s="30">
        <v>64.99</v>
      </c>
      <c r="I37" s="17">
        <v>25</v>
      </c>
      <c r="J37" s="17">
        <v>25</v>
      </c>
      <c r="K37" s="17">
        <v>409.92</v>
      </c>
      <c r="L37" s="17">
        <v>99.98</v>
      </c>
      <c r="M37" s="17">
        <v>5</v>
      </c>
      <c r="N37" s="17">
        <v>25</v>
      </c>
      <c r="O37" s="17"/>
      <c r="P37" s="17"/>
      <c r="Q37" s="17"/>
      <c r="R37" s="17"/>
      <c r="S37" s="17">
        <f t="shared" si="0"/>
        <v>1304.75</v>
      </c>
      <c r="T37" s="17">
        <f t="shared" si="1"/>
        <v>549.9</v>
      </c>
      <c r="U37" s="17">
        <f t="shared" si="2"/>
        <v>1854.65</v>
      </c>
    </row>
    <row r="38" ht="17" customHeight="1" spans="1:21">
      <c r="A38" s="17">
        <v>34</v>
      </c>
      <c r="B38" s="71" t="s">
        <v>178</v>
      </c>
      <c r="C38" s="72" t="s">
        <v>179</v>
      </c>
      <c r="D38" s="17" t="s">
        <v>15</v>
      </c>
      <c r="E38" s="17" t="s">
        <v>426</v>
      </c>
      <c r="F38" s="73">
        <v>799.84</v>
      </c>
      <c r="G38" s="30">
        <v>399.92</v>
      </c>
      <c r="H38" s="30">
        <v>64.99</v>
      </c>
      <c r="I38" s="17">
        <v>25</v>
      </c>
      <c r="J38" s="17">
        <v>25</v>
      </c>
      <c r="K38" s="17">
        <v>409.92</v>
      </c>
      <c r="L38" s="17">
        <v>99.98</v>
      </c>
      <c r="M38" s="17">
        <v>5</v>
      </c>
      <c r="N38" s="17">
        <v>25</v>
      </c>
      <c r="O38" s="17"/>
      <c r="P38" s="17"/>
      <c r="Q38" s="17"/>
      <c r="R38" s="17"/>
      <c r="S38" s="17">
        <f t="shared" si="0"/>
        <v>1304.75</v>
      </c>
      <c r="T38" s="17">
        <f t="shared" si="1"/>
        <v>549.9</v>
      </c>
      <c r="U38" s="17">
        <f t="shared" si="2"/>
        <v>1854.65</v>
      </c>
    </row>
    <row r="39" ht="17" customHeight="1" spans="1:21">
      <c r="A39" s="17">
        <v>35</v>
      </c>
      <c r="B39" s="71" t="s">
        <v>297</v>
      </c>
      <c r="C39" s="72" t="s">
        <v>298</v>
      </c>
      <c r="D39" s="17" t="s">
        <v>15</v>
      </c>
      <c r="E39" s="17" t="s">
        <v>426</v>
      </c>
      <c r="F39" s="73">
        <v>799.84</v>
      </c>
      <c r="G39" s="30">
        <v>399.92</v>
      </c>
      <c r="H39" s="30">
        <v>64.99</v>
      </c>
      <c r="I39" s="17">
        <v>25</v>
      </c>
      <c r="J39" s="17">
        <v>25</v>
      </c>
      <c r="K39" s="17">
        <v>409.92</v>
      </c>
      <c r="L39" s="17">
        <v>99.98</v>
      </c>
      <c r="M39" s="17">
        <v>5</v>
      </c>
      <c r="N39" s="17">
        <v>25</v>
      </c>
      <c r="O39" s="17"/>
      <c r="P39" s="17"/>
      <c r="Q39" s="17"/>
      <c r="R39" s="17"/>
      <c r="S39" s="17">
        <f t="shared" si="0"/>
        <v>1304.75</v>
      </c>
      <c r="T39" s="17">
        <f t="shared" si="1"/>
        <v>549.9</v>
      </c>
      <c r="U39" s="17">
        <f t="shared" si="2"/>
        <v>1854.65</v>
      </c>
    </row>
    <row r="40" ht="17" customHeight="1" spans="1:21">
      <c r="A40" s="17">
        <v>36</v>
      </c>
      <c r="B40" s="71" t="s">
        <v>265</v>
      </c>
      <c r="C40" s="72" t="s">
        <v>266</v>
      </c>
      <c r="D40" s="17" t="s">
        <v>15</v>
      </c>
      <c r="E40" s="17" t="s">
        <v>426</v>
      </c>
      <c r="F40" s="73">
        <v>799.84</v>
      </c>
      <c r="G40" s="30">
        <v>399.92</v>
      </c>
      <c r="H40" s="30">
        <v>64.99</v>
      </c>
      <c r="I40" s="17">
        <v>25</v>
      </c>
      <c r="J40" s="17">
        <v>25</v>
      </c>
      <c r="K40" s="17">
        <v>409.92</v>
      </c>
      <c r="L40" s="17">
        <v>99.98</v>
      </c>
      <c r="M40" s="17">
        <v>5</v>
      </c>
      <c r="N40" s="17">
        <v>25</v>
      </c>
      <c r="O40" s="17"/>
      <c r="P40" s="17"/>
      <c r="Q40" s="17"/>
      <c r="R40" s="17"/>
      <c r="S40" s="17">
        <f t="shared" si="0"/>
        <v>1304.75</v>
      </c>
      <c r="T40" s="17">
        <f t="shared" si="1"/>
        <v>549.9</v>
      </c>
      <c r="U40" s="17">
        <f t="shared" si="2"/>
        <v>1854.65</v>
      </c>
    </row>
    <row r="41" ht="17" customHeight="1" spans="1:21">
      <c r="A41" s="17">
        <v>37</v>
      </c>
      <c r="B41" s="71" t="s">
        <v>39</v>
      </c>
      <c r="C41" s="72" t="s">
        <v>181</v>
      </c>
      <c r="D41" s="17" t="s">
        <v>15</v>
      </c>
      <c r="E41" s="17" t="s">
        <v>426</v>
      </c>
      <c r="F41" s="73">
        <v>799.84</v>
      </c>
      <c r="G41" s="30">
        <v>399.92</v>
      </c>
      <c r="H41" s="30">
        <v>64.99</v>
      </c>
      <c r="I41" s="17">
        <v>25</v>
      </c>
      <c r="J41" s="17">
        <v>25</v>
      </c>
      <c r="K41" s="17">
        <v>409.92</v>
      </c>
      <c r="L41" s="17">
        <v>99.98</v>
      </c>
      <c r="M41" s="17">
        <v>5</v>
      </c>
      <c r="N41" s="17">
        <v>25</v>
      </c>
      <c r="O41" s="17"/>
      <c r="P41" s="17"/>
      <c r="Q41" s="17"/>
      <c r="R41" s="17"/>
      <c r="S41" s="17">
        <f t="shared" si="0"/>
        <v>1304.75</v>
      </c>
      <c r="T41" s="17">
        <f t="shared" si="1"/>
        <v>549.9</v>
      </c>
      <c r="U41" s="17">
        <f t="shared" si="2"/>
        <v>1854.65</v>
      </c>
    </row>
    <row r="42" ht="17" customHeight="1" spans="1:21">
      <c r="A42" s="17">
        <v>38</v>
      </c>
      <c r="B42" s="71" t="s">
        <v>215</v>
      </c>
      <c r="C42" s="72" t="s">
        <v>216</v>
      </c>
      <c r="D42" s="17" t="s">
        <v>15</v>
      </c>
      <c r="E42" s="17" t="s">
        <v>426</v>
      </c>
      <c r="F42" s="73">
        <v>799.84</v>
      </c>
      <c r="G42" s="30">
        <v>399.92</v>
      </c>
      <c r="H42" s="30">
        <v>64.99</v>
      </c>
      <c r="I42" s="17">
        <v>25</v>
      </c>
      <c r="J42" s="17">
        <v>25</v>
      </c>
      <c r="K42" s="17">
        <v>409.92</v>
      </c>
      <c r="L42" s="17">
        <v>99.98</v>
      </c>
      <c r="M42" s="17">
        <v>5</v>
      </c>
      <c r="N42" s="17">
        <v>25</v>
      </c>
      <c r="O42" s="17"/>
      <c r="P42" s="17"/>
      <c r="Q42" s="17"/>
      <c r="R42" s="17"/>
      <c r="S42" s="17">
        <f t="shared" si="0"/>
        <v>1304.75</v>
      </c>
      <c r="T42" s="17">
        <f t="shared" si="1"/>
        <v>549.9</v>
      </c>
      <c r="U42" s="17">
        <f t="shared" si="2"/>
        <v>1854.65</v>
      </c>
    </row>
    <row r="43" ht="17" customHeight="1" spans="1:21">
      <c r="A43" s="17">
        <v>39</v>
      </c>
      <c r="B43" s="71" t="s">
        <v>60</v>
      </c>
      <c r="C43" s="72" t="s">
        <v>206</v>
      </c>
      <c r="D43" s="17" t="s">
        <v>15</v>
      </c>
      <c r="E43" s="17" t="s">
        <v>426</v>
      </c>
      <c r="F43" s="73">
        <v>799.84</v>
      </c>
      <c r="G43" s="30">
        <v>399.92</v>
      </c>
      <c r="H43" s="30">
        <v>64.99</v>
      </c>
      <c r="I43" s="17">
        <v>25</v>
      </c>
      <c r="J43" s="17">
        <v>25</v>
      </c>
      <c r="K43" s="17">
        <v>409.92</v>
      </c>
      <c r="L43" s="17">
        <v>99.98</v>
      </c>
      <c r="M43" s="17">
        <v>5</v>
      </c>
      <c r="N43" s="17">
        <v>25</v>
      </c>
      <c r="O43" s="17"/>
      <c r="P43" s="17"/>
      <c r="Q43" s="17"/>
      <c r="R43" s="17"/>
      <c r="S43" s="17">
        <f t="shared" si="0"/>
        <v>1304.75</v>
      </c>
      <c r="T43" s="17">
        <f t="shared" si="1"/>
        <v>549.9</v>
      </c>
      <c r="U43" s="17">
        <f t="shared" si="2"/>
        <v>1854.65</v>
      </c>
    </row>
    <row r="44" ht="17" customHeight="1" spans="1:21">
      <c r="A44" s="17">
        <v>40</v>
      </c>
      <c r="B44" s="71" t="s">
        <v>27</v>
      </c>
      <c r="C44" s="72" t="s">
        <v>165</v>
      </c>
      <c r="D44" s="17" t="s">
        <v>15</v>
      </c>
      <c r="E44" s="17" t="s">
        <v>426</v>
      </c>
      <c r="F44" s="73">
        <v>799.84</v>
      </c>
      <c r="G44" s="30">
        <v>399.92</v>
      </c>
      <c r="H44" s="30">
        <v>64.99</v>
      </c>
      <c r="I44" s="17">
        <v>25</v>
      </c>
      <c r="J44" s="17">
        <v>25</v>
      </c>
      <c r="K44" s="17">
        <v>409.92</v>
      </c>
      <c r="L44" s="17">
        <v>99.98</v>
      </c>
      <c r="M44" s="17">
        <v>5</v>
      </c>
      <c r="N44" s="17">
        <v>25</v>
      </c>
      <c r="O44" s="17"/>
      <c r="P44" s="17"/>
      <c r="Q44" s="17"/>
      <c r="R44" s="17"/>
      <c r="S44" s="17">
        <f t="shared" si="0"/>
        <v>1304.75</v>
      </c>
      <c r="T44" s="17">
        <f t="shared" si="1"/>
        <v>549.9</v>
      </c>
      <c r="U44" s="17">
        <f t="shared" si="2"/>
        <v>1854.65</v>
      </c>
    </row>
    <row r="45" ht="17" customHeight="1" spans="1:21">
      <c r="A45" s="17">
        <v>41</v>
      </c>
      <c r="B45" s="71" t="s">
        <v>92</v>
      </c>
      <c r="C45" s="72" t="s">
        <v>251</v>
      </c>
      <c r="D45" s="17" t="s">
        <v>15</v>
      </c>
      <c r="E45" s="17" t="s">
        <v>426</v>
      </c>
      <c r="F45" s="73">
        <v>799.84</v>
      </c>
      <c r="G45" s="30">
        <v>399.92</v>
      </c>
      <c r="H45" s="30">
        <v>64.99</v>
      </c>
      <c r="I45" s="17">
        <v>25</v>
      </c>
      <c r="J45" s="17">
        <v>25</v>
      </c>
      <c r="K45" s="17">
        <v>409.92</v>
      </c>
      <c r="L45" s="17">
        <v>99.98</v>
      </c>
      <c r="M45" s="17">
        <v>5</v>
      </c>
      <c r="N45" s="17">
        <v>25</v>
      </c>
      <c r="O45" s="17"/>
      <c r="P45" s="17"/>
      <c r="Q45" s="17"/>
      <c r="R45" s="17"/>
      <c r="S45" s="17">
        <f t="shared" si="0"/>
        <v>1304.75</v>
      </c>
      <c r="T45" s="17">
        <f t="shared" si="1"/>
        <v>549.9</v>
      </c>
      <c r="U45" s="17">
        <f t="shared" si="2"/>
        <v>1854.65</v>
      </c>
    </row>
    <row r="46" ht="17" customHeight="1" spans="1:21">
      <c r="A46" s="17">
        <v>42</v>
      </c>
      <c r="B46" s="71" t="s">
        <v>71</v>
      </c>
      <c r="C46" s="72" t="s">
        <v>225</v>
      </c>
      <c r="D46" s="17" t="s">
        <v>15</v>
      </c>
      <c r="E46" s="17" t="s">
        <v>426</v>
      </c>
      <c r="F46" s="73">
        <v>799.84</v>
      </c>
      <c r="G46" s="30">
        <v>399.92</v>
      </c>
      <c r="H46" s="30">
        <v>64.99</v>
      </c>
      <c r="I46" s="17">
        <v>25</v>
      </c>
      <c r="J46" s="17">
        <v>25</v>
      </c>
      <c r="K46" s="17">
        <v>409.92</v>
      </c>
      <c r="L46" s="17">
        <v>99.98</v>
      </c>
      <c r="M46" s="17">
        <v>5</v>
      </c>
      <c r="N46" s="17">
        <v>25</v>
      </c>
      <c r="O46" s="17"/>
      <c r="P46" s="17"/>
      <c r="Q46" s="17"/>
      <c r="R46" s="17"/>
      <c r="S46" s="17">
        <f t="shared" si="0"/>
        <v>1304.75</v>
      </c>
      <c r="T46" s="17">
        <f t="shared" si="1"/>
        <v>549.9</v>
      </c>
      <c r="U46" s="17">
        <f t="shared" si="2"/>
        <v>1854.65</v>
      </c>
    </row>
    <row r="47" ht="17" customHeight="1" spans="1:21">
      <c r="A47" s="17">
        <v>43</v>
      </c>
      <c r="B47" s="71" t="s">
        <v>128</v>
      </c>
      <c r="C47" s="72" t="s">
        <v>306</v>
      </c>
      <c r="D47" s="17" t="s">
        <v>15</v>
      </c>
      <c r="E47" s="17" t="s">
        <v>426</v>
      </c>
      <c r="F47" s="73">
        <v>799.84</v>
      </c>
      <c r="G47" s="30">
        <v>399.92</v>
      </c>
      <c r="H47" s="30">
        <v>64.99</v>
      </c>
      <c r="I47" s="17">
        <v>25</v>
      </c>
      <c r="J47" s="17">
        <v>25</v>
      </c>
      <c r="K47" s="17">
        <v>409.92</v>
      </c>
      <c r="L47" s="17">
        <v>99.98</v>
      </c>
      <c r="M47" s="17">
        <v>5</v>
      </c>
      <c r="N47" s="17">
        <v>25</v>
      </c>
      <c r="O47" s="17"/>
      <c r="P47" s="17"/>
      <c r="Q47" s="17"/>
      <c r="R47" s="17"/>
      <c r="S47" s="17">
        <f t="shared" si="0"/>
        <v>1304.75</v>
      </c>
      <c r="T47" s="17">
        <f t="shared" si="1"/>
        <v>549.9</v>
      </c>
      <c r="U47" s="17">
        <f t="shared" si="2"/>
        <v>1854.65</v>
      </c>
    </row>
    <row r="48" ht="17" customHeight="1" spans="1:21">
      <c r="A48" s="17">
        <v>44</v>
      </c>
      <c r="B48" s="71" t="s">
        <v>84</v>
      </c>
      <c r="C48" s="72" t="s">
        <v>243</v>
      </c>
      <c r="D48" s="17" t="s">
        <v>15</v>
      </c>
      <c r="E48" s="17" t="s">
        <v>426</v>
      </c>
      <c r="F48" s="73">
        <v>799.84</v>
      </c>
      <c r="G48" s="30">
        <v>399.92</v>
      </c>
      <c r="H48" s="30">
        <v>64.99</v>
      </c>
      <c r="I48" s="17">
        <v>25</v>
      </c>
      <c r="J48" s="17">
        <v>25</v>
      </c>
      <c r="K48" s="17">
        <v>409.92</v>
      </c>
      <c r="L48" s="17">
        <v>99.98</v>
      </c>
      <c r="M48" s="17">
        <v>5</v>
      </c>
      <c r="N48" s="17">
        <v>25</v>
      </c>
      <c r="O48" s="17"/>
      <c r="P48" s="17"/>
      <c r="Q48" s="17"/>
      <c r="R48" s="17"/>
      <c r="S48" s="17">
        <f t="shared" si="0"/>
        <v>1304.75</v>
      </c>
      <c r="T48" s="17">
        <f t="shared" si="1"/>
        <v>549.9</v>
      </c>
      <c r="U48" s="17">
        <f t="shared" si="2"/>
        <v>1854.65</v>
      </c>
    </row>
    <row r="49" ht="17" customHeight="1" spans="1:21">
      <c r="A49" s="17">
        <v>45</v>
      </c>
      <c r="B49" s="71" t="s">
        <v>141</v>
      </c>
      <c r="C49" s="72" t="s">
        <v>323</v>
      </c>
      <c r="D49" s="17" t="s">
        <v>15</v>
      </c>
      <c r="E49" s="17" t="s">
        <v>426</v>
      </c>
      <c r="F49" s="73">
        <v>799.84</v>
      </c>
      <c r="G49" s="30">
        <v>399.92</v>
      </c>
      <c r="H49" s="30">
        <v>64.99</v>
      </c>
      <c r="I49" s="17">
        <v>25</v>
      </c>
      <c r="J49" s="17">
        <v>25</v>
      </c>
      <c r="K49" s="17">
        <v>409.92</v>
      </c>
      <c r="L49" s="17">
        <v>99.98</v>
      </c>
      <c r="M49" s="17">
        <v>5</v>
      </c>
      <c r="N49" s="17">
        <v>25</v>
      </c>
      <c r="O49" s="17"/>
      <c r="P49" s="17"/>
      <c r="Q49" s="17"/>
      <c r="R49" s="17"/>
      <c r="S49" s="17">
        <f t="shared" si="0"/>
        <v>1304.75</v>
      </c>
      <c r="T49" s="17">
        <f t="shared" si="1"/>
        <v>549.9</v>
      </c>
      <c r="U49" s="17">
        <f t="shared" si="2"/>
        <v>1854.65</v>
      </c>
    </row>
    <row r="50" ht="17" customHeight="1" spans="1:21">
      <c r="A50" s="17">
        <v>46</v>
      </c>
      <c r="B50" s="71" t="s">
        <v>88</v>
      </c>
      <c r="C50" s="72" t="s">
        <v>247</v>
      </c>
      <c r="D50" s="17" t="s">
        <v>15</v>
      </c>
      <c r="E50" s="17" t="s">
        <v>426</v>
      </c>
      <c r="F50" s="73">
        <v>799.84</v>
      </c>
      <c r="G50" s="30">
        <v>399.92</v>
      </c>
      <c r="H50" s="30">
        <v>64.99</v>
      </c>
      <c r="I50" s="17">
        <v>25</v>
      </c>
      <c r="J50" s="17">
        <v>25</v>
      </c>
      <c r="K50" s="17">
        <v>409.92</v>
      </c>
      <c r="L50" s="17">
        <v>99.98</v>
      </c>
      <c r="M50" s="17">
        <v>5</v>
      </c>
      <c r="N50" s="17">
        <v>25</v>
      </c>
      <c r="O50" s="17"/>
      <c r="P50" s="17"/>
      <c r="Q50" s="17"/>
      <c r="R50" s="17"/>
      <c r="S50" s="17">
        <f t="shared" si="0"/>
        <v>1304.75</v>
      </c>
      <c r="T50" s="17">
        <f t="shared" si="1"/>
        <v>549.9</v>
      </c>
      <c r="U50" s="17">
        <f t="shared" si="2"/>
        <v>1854.65</v>
      </c>
    </row>
    <row r="51" ht="17" customHeight="1" spans="1:21">
      <c r="A51" s="17">
        <v>47</v>
      </c>
      <c r="B51" s="71" t="s">
        <v>153</v>
      </c>
      <c r="C51" s="72" t="s">
        <v>154</v>
      </c>
      <c r="D51" s="17" t="s">
        <v>15</v>
      </c>
      <c r="E51" s="17" t="s">
        <v>426</v>
      </c>
      <c r="F51" s="73">
        <v>799.84</v>
      </c>
      <c r="G51" s="30">
        <v>399.92</v>
      </c>
      <c r="H51" s="30">
        <v>64.99</v>
      </c>
      <c r="I51" s="17">
        <v>25</v>
      </c>
      <c r="J51" s="17">
        <v>25</v>
      </c>
      <c r="K51" s="17">
        <v>409.92</v>
      </c>
      <c r="L51" s="17">
        <v>99.98</v>
      </c>
      <c r="M51" s="17">
        <v>5</v>
      </c>
      <c r="N51" s="17">
        <v>25</v>
      </c>
      <c r="O51" s="17"/>
      <c r="P51" s="17"/>
      <c r="Q51" s="17"/>
      <c r="R51" s="17"/>
      <c r="S51" s="17">
        <f t="shared" si="0"/>
        <v>1304.75</v>
      </c>
      <c r="T51" s="17">
        <f t="shared" si="1"/>
        <v>549.9</v>
      </c>
      <c r="U51" s="17">
        <f t="shared" si="2"/>
        <v>1854.65</v>
      </c>
    </row>
    <row r="52" ht="17" customHeight="1" spans="1:21">
      <c r="A52" s="17">
        <v>48</v>
      </c>
      <c r="B52" s="71" t="s">
        <v>217</v>
      </c>
      <c r="C52" s="72" t="s">
        <v>218</v>
      </c>
      <c r="D52" s="17" t="s">
        <v>15</v>
      </c>
      <c r="E52" s="17" t="s">
        <v>426</v>
      </c>
      <c r="F52" s="73">
        <v>799.84</v>
      </c>
      <c r="G52" s="30">
        <v>399.92</v>
      </c>
      <c r="H52" s="30">
        <v>64.99</v>
      </c>
      <c r="I52" s="17">
        <v>25</v>
      </c>
      <c r="J52" s="17">
        <v>25</v>
      </c>
      <c r="K52" s="17">
        <v>409.92</v>
      </c>
      <c r="L52" s="17">
        <v>99.98</v>
      </c>
      <c r="M52" s="17">
        <v>5</v>
      </c>
      <c r="N52" s="17">
        <v>25</v>
      </c>
      <c r="O52" s="17"/>
      <c r="P52" s="17"/>
      <c r="Q52" s="17"/>
      <c r="R52" s="17"/>
      <c r="S52" s="17">
        <f t="shared" si="0"/>
        <v>1304.75</v>
      </c>
      <c r="T52" s="17">
        <f t="shared" si="1"/>
        <v>549.9</v>
      </c>
      <c r="U52" s="17">
        <f t="shared" si="2"/>
        <v>1854.65</v>
      </c>
    </row>
    <row r="53" ht="17" customHeight="1" spans="1:21">
      <c r="A53" s="17">
        <v>49</v>
      </c>
      <c r="B53" s="71" t="s">
        <v>65</v>
      </c>
      <c r="C53" s="72" t="s">
        <v>214</v>
      </c>
      <c r="D53" s="17" t="s">
        <v>15</v>
      </c>
      <c r="E53" s="17" t="s">
        <v>426</v>
      </c>
      <c r="F53" s="73">
        <v>799.84</v>
      </c>
      <c r="G53" s="30">
        <v>399.92</v>
      </c>
      <c r="H53" s="30">
        <v>64.99</v>
      </c>
      <c r="I53" s="17">
        <v>25</v>
      </c>
      <c r="J53" s="17">
        <v>25</v>
      </c>
      <c r="K53" s="17">
        <v>409.92</v>
      </c>
      <c r="L53" s="17">
        <v>99.98</v>
      </c>
      <c r="M53" s="17">
        <v>5</v>
      </c>
      <c r="N53" s="17">
        <v>25</v>
      </c>
      <c r="O53" s="17"/>
      <c r="P53" s="17"/>
      <c r="Q53" s="17"/>
      <c r="R53" s="17"/>
      <c r="S53" s="17">
        <f t="shared" si="0"/>
        <v>1304.75</v>
      </c>
      <c r="T53" s="17">
        <f t="shared" si="1"/>
        <v>549.9</v>
      </c>
      <c r="U53" s="17">
        <f t="shared" si="2"/>
        <v>1854.65</v>
      </c>
    </row>
    <row r="54" ht="17" customHeight="1" spans="1:21">
      <c r="A54" s="17">
        <v>50</v>
      </c>
      <c r="B54" s="71" t="s">
        <v>209</v>
      </c>
      <c r="C54" s="72" t="s">
        <v>210</v>
      </c>
      <c r="D54" s="17" t="s">
        <v>15</v>
      </c>
      <c r="E54" s="17" t="s">
        <v>426</v>
      </c>
      <c r="F54" s="73">
        <v>799.84</v>
      </c>
      <c r="G54" s="30">
        <v>399.92</v>
      </c>
      <c r="H54" s="30">
        <v>64.99</v>
      </c>
      <c r="I54" s="17">
        <v>25</v>
      </c>
      <c r="J54" s="17">
        <v>25</v>
      </c>
      <c r="K54" s="17">
        <v>409.92</v>
      </c>
      <c r="L54" s="17">
        <v>99.98</v>
      </c>
      <c r="M54" s="17">
        <v>5</v>
      </c>
      <c r="N54" s="17">
        <v>25</v>
      </c>
      <c r="O54" s="17"/>
      <c r="P54" s="17"/>
      <c r="Q54" s="17"/>
      <c r="R54" s="17"/>
      <c r="S54" s="17">
        <f t="shared" si="0"/>
        <v>1304.75</v>
      </c>
      <c r="T54" s="17">
        <f t="shared" si="1"/>
        <v>549.9</v>
      </c>
      <c r="U54" s="17">
        <f t="shared" si="2"/>
        <v>1854.65</v>
      </c>
    </row>
    <row r="55" ht="17" customHeight="1" spans="1:21">
      <c r="A55" s="17">
        <v>51</v>
      </c>
      <c r="B55" s="71" t="s">
        <v>46</v>
      </c>
      <c r="C55" s="72" t="s">
        <v>188</v>
      </c>
      <c r="D55" s="17" t="s">
        <v>15</v>
      </c>
      <c r="E55" s="17" t="s">
        <v>426</v>
      </c>
      <c r="F55" s="73">
        <v>799.84</v>
      </c>
      <c r="G55" s="30">
        <v>399.92</v>
      </c>
      <c r="H55" s="30">
        <v>64.99</v>
      </c>
      <c r="I55" s="17">
        <v>25</v>
      </c>
      <c r="J55" s="17">
        <v>25</v>
      </c>
      <c r="K55" s="17">
        <v>409.92</v>
      </c>
      <c r="L55" s="17">
        <v>99.98</v>
      </c>
      <c r="M55" s="17">
        <v>5</v>
      </c>
      <c r="N55" s="17">
        <v>25</v>
      </c>
      <c r="O55" s="17"/>
      <c r="P55" s="17"/>
      <c r="Q55" s="17"/>
      <c r="R55" s="17"/>
      <c r="S55" s="17">
        <f t="shared" si="0"/>
        <v>1304.75</v>
      </c>
      <c r="T55" s="17">
        <f t="shared" si="1"/>
        <v>549.9</v>
      </c>
      <c r="U55" s="17">
        <f t="shared" si="2"/>
        <v>1854.65</v>
      </c>
    </row>
    <row r="56" ht="17" customHeight="1" spans="1:21">
      <c r="A56" s="17">
        <v>52</v>
      </c>
      <c r="B56" s="71" t="s">
        <v>87</v>
      </c>
      <c r="C56" s="72" t="s">
        <v>246</v>
      </c>
      <c r="D56" s="17" t="s">
        <v>15</v>
      </c>
      <c r="E56" s="17" t="s">
        <v>426</v>
      </c>
      <c r="F56" s="73">
        <v>799.84</v>
      </c>
      <c r="G56" s="30">
        <v>399.92</v>
      </c>
      <c r="H56" s="30">
        <v>64.99</v>
      </c>
      <c r="I56" s="17">
        <v>25</v>
      </c>
      <c r="J56" s="17">
        <v>25</v>
      </c>
      <c r="K56" s="17">
        <v>409.92</v>
      </c>
      <c r="L56" s="17">
        <v>99.98</v>
      </c>
      <c r="M56" s="17">
        <v>5</v>
      </c>
      <c r="N56" s="17">
        <v>25</v>
      </c>
      <c r="O56" s="17"/>
      <c r="P56" s="17"/>
      <c r="Q56" s="17"/>
      <c r="R56" s="17"/>
      <c r="S56" s="17">
        <f t="shared" si="0"/>
        <v>1304.75</v>
      </c>
      <c r="T56" s="17">
        <f t="shared" si="1"/>
        <v>549.9</v>
      </c>
      <c r="U56" s="17">
        <f t="shared" si="2"/>
        <v>1854.65</v>
      </c>
    </row>
    <row r="57" ht="17" customHeight="1" spans="1:21">
      <c r="A57" s="17">
        <v>53</v>
      </c>
      <c r="B57" s="71" t="s">
        <v>333</v>
      </c>
      <c r="C57" s="72" t="s">
        <v>334</v>
      </c>
      <c r="D57" s="17" t="s">
        <v>15</v>
      </c>
      <c r="E57" s="17" t="s">
        <v>426</v>
      </c>
      <c r="F57" s="73">
        <v>799.84</v>
      </c>
      <c r="G57" s="30">
        <v>399.92</v>
      </c>
      <c r="H57" s="30">
        <v>64.99</v>
      </c>
      <c r="I57" s="17">
        <v>25</v>
      </c>
      <c r="J57" s="17">
        <v>25</v>
      </c>
      <c r="K57" s="17">
        <v>409.92</v>
      </c>
      <c r="L57" s="17">
        <v>99.98</v>
      </c>
      <c r="M57" s="17">
        <v>5</v>
      </c>
      <c r="N57" s="17">
        <v>25</v>
      </c>
      <c r="O57" s="17"/>
      <c r="P57" s="17"/>
      <c r="Q57" s="17"/>
      <c r="R57" s="17"/>
      <c r="S57" s="17">
        <f t="shared" si="0"/>
        <v>1304.75</v>
      </c>
      <c r="T57" s="17">
        <f t="shared" si="1"/>
        <v>549.9</v>
      </c>
      <c r="U57" s="17">
        <f t="shared" si="2"/>
        <v>1854.65</v>
      </c>
    </row>
    <row r="58" ht="17" customHeight="1" spans="1:21">
      <c r="A58" s="17">
        <v>54</v>
      </c>
      <c r="B58" s="71" t="s">
        <v>112</v>
      </c>
      <c r="C58" s="72" t="s">
        <v>280</v>
      </c>
      <c r="D58" s="17" t="s">
        <v>15</v>
      </c>
      <c r="E58" s="17" t="s">
        <v>426</v>
      </c>
      <c r="F58" s="73">
        <v>799.84</v>
      </c>
      <c r="G58" s="30">
        <v>399.92</v>
      </c>
      <c r="H58" s="30">
        <v>64.99</v>
      </c>
      <c r="I58" s="17">
        <v>25</v>
      </c>
      <c r="J58" s="17">
        <v>25</v>
      </c>
      <c r="K58" s="17">
        <v>409.92</v>
      </c>
      <c r="L58" s="17">
        <v>99.98</v>
      </c>
      <c r="M58" s="17">
        <v>5</v>
      </c>
      <c r="N58" s="17">
        <v>25</v>
      </c>
      <c r="O58" s="17"/>
      <c r="P58" s="17"/>
      <c r="Q58" s="17"/>
      <c r="R58" s="17"/>
      <c r="S58" s="17">
        <f t="shared" si="0"/>
        <v>1304.75</v>
      </c>
      <c r="T58" s="17">
        <f t="shared" si="1"/>
        <v>549.9</v>
      </c>
      <c r="U58" s="17">
        <f t="shared" si="2"/>
        <v>1854.65</v>
      </c>
    </row>
    <row r="59" ht="17" customHeight="1" spans="1:21">
      <c r="A59" s="17">
        <v>55</v>
      </c>
      <c r="B59" s="71" t="s">
        <v>75</v>
      </c>
      <c r="C59" s="72" t="s">
        <v>230</v>
      </c>
      <c r="D59" s="17" t="s">
        <v>15</v>
      </c>
      <c r="E59" s="17" t="s">
        <v>426</v>
      </c>
      <c r="F59" s="73">
        <v>799.84</v>
      </c>
      <c r="G59" s="30">
        <v>399.92</v>
      </c>
      <c r="H59" s="30">
        <v>64.99</v>
      </c>
      <c r="I59" s="17">
        <v>25</v>
      </c>
      <c r="J59" s="17">
        <v>25</v>
      </c>
      <c r="K59" s="17">
        <v>409.92</v>
      </c>
      <c r="L59" s="17">
        <v>99.98</v>
      </c>
      <c r="M59" s="17">
        <v>5</v>
      </c>
      <c r="N59" s="17">
        <v>25</v>
      </c>
      <c r="O59" s="17"/>
      <c r="P59" s="17"/>
      <c r="Q59" s="17"/>
      <c r="R59" s="17"/>
      <c r="S59" s="17">
        <f t="shared" si="0"/>
        <v>1304.75</v>
      </c>
      <c r="T59" s="17">
        <f t="shared" si="1"/>
        <v>549.9</v>
      </c>
      <c r="U59" s="17">
        <f t="shared" si="2"/>
        <v>1854.65</v>
      </c>
    </row>
    <row r="60" ht="17" customHeight="1" spans="1:21">
      <c r="A60" s="17">
        <v>56</v>
      </c>
      <c r="B60" s="71" t="s">
        <v>89</v>
      </c>
      <c r="C60" s="72" t="s">
        <v>248</v>
      </c>
      <c r="D60" s="17" t="s">
        <v>15</v>
      </c>
      <c r="E60" s="17" t="s">
        <v>426</v>
      </c>
      <c r="F60" s="73">
        <v>799.84</v>
      </c>
      <c r="G60" s="30">
        <v>399.92</v>
      </c>
      <c r="H60" s="30">
        <v>64.99</v>
      </c>
      <c r="I60" s="17">
        <v>25</v>
      </c>
      <c r="J60" s="17">
        <v>25</v>
      </c>
      <c r="K60" s="17">
        <v>409.92</v>
      </c>
      <c r="L60" s="17">
        <v>99.98</v>
      </c>
      <c r="M60" s="17">
        <v>5</v>
      </c>
      <c r="N60" s="17">
        <v>25</v>
      </c>
      <c r="O60" s="17"/>
      <c r="P60" s="17"/>
      <c r="Q60" s="17"/>
      <c r="R60" s="17"/>
      <c r="S60" s="17">
        <f t="shared" si="0"/>
        <v>1304.75</v>
      </c>
      <c r="T60" s="17">
        <f t="shared" si="1"/>
        <v>549.9</v>
      </c>
      <c r="U60" s="17">
        <f t="shared" si="2"/>
        <v>1854.65</v>
      </c>
    </row>
    <row r="61" ht="17" customHeight="1" spans="1:21">
      <c r="A61" s="17">
        <v>57</v>
      </c>
      <c r="B61" s="71" t="s">
        <v>395</v>
      </c>
      <c r="C61" s="72" t="s">
        <v>396</v>
      </c>
      <c r="D61" s="17" t="s">
        <v>15</v>
      </c>
      <c r="E61" s="17" t="s">
        <v>426</v>
      </c>
      <c r="F61" s="73">
        <v>799.84</v>
      </c>
      <c r="G61" s="30">
        <v>399.92</v>
      </c>
      <c r="H61" s="30">
        <v>64.99</v>
      </c>
      <c r="I61" s="17">
        <v>25</v>
      </c>
      <c r="J61" s="17">
        <v>25</v>
      </c>
      <c r="K61" s="17">
        <v>409.92</v>
      </c>
      <c r="L61" s="17">
        <v>99.98</v>
      </c>
      <c r="M61" s="17">
        <v>5</v>
      </c>
      <c r="N61" s="17">
        <v>25</v>
      </c>
      <c r="O61" s="17"/>
      <c r="P61" s="17"/>
      <c r="Q61" s="17"/>
      <c r="R61" s="17"/>
      <c r="S61" s="17">
        <f t="shared" si="0"/>
        <v>1304.75</v>
      </c>
      <c r="T61" s="17">
        <f t="shared" si="1"/>
        <v>549.9</v>
      </c>
      <c r="U61" s="17">
        <f t="shared" si="2"/>
        <v>1854.65</v>
      </c>
    </row>
    <row r="62" ht="17" customHeight="1" spans="1:21">
      <c r="A62" s="17">
        <v>58</v>
      </c>
      <c r="B62" s="71" t="s">
        <v>94</v>
      </c>
      <c r="C62" s="72" t="s">
        <v>253</v>
      </c>
      <c r="D62" s="17" t="s">
        <v>15</v>
      </c>
      <c r="E62" s="17" t="s">
        <v>426</v>
      </c>
      <c r="F62" s="73">
        <v>799.84</v>
      </c>
      <c r="G62" s="30">
        <v>399.92</v>
      </c>
      <c r="H62" s="30">
        <v>64.99</v>
      </c>
      <c r="I62" s="17">
        <v>25</v>
      </c>
      <c r="J62" s="17">
        <v>25</v>
      </c>
      <c r="K62" s="17">
        <v>409.92</v>
      </c>
      <c r="L62" s="17">
        <v>99.98</v>
      </c>
      <c r="M62" s="17">
        <v>5</v>
      </c>
      <c r="N62" s="17">
        <v>25</v>
      </c>
      <c r="O62" s="17"/>
      <c r="P62" s="17"/>
      <c r="Q62" s="17"/>
      <c r="R62" s="17"/>
      <c r="S62" s="17">
        <f t="shared" si="0"/>
        <v>1304.75</v>
      </c>
      <c r="T62" s="17">
        <f t="shared" si="1"/>
        <v>549.9</v>
      </c>
      <c r="U62" s="17">
        <f t="shared" si="2"/>
        <v>1854.65</v>
      </c>
    </row>
    <row r="63" ht="17" customHeight="1" spans="1:21">
      <c r="A63" s="17">
        <v>59</v>
      </c>
      <c r="B63" s="71" t="s">
        <v>55</v>
      </c>
      <c r="C63" s="72" t="s">
        <v>200</v>
      </c>
      <c r="D63" s="17" t="s">
        <v>15</v>
      </c>
      <c r="E63" s="17" t="s">
        <v>426</v>
      </c>
      <c r="F63" s="73">
        <v>799.84</v>
      </c>
      <c r="G63" s="30">
        <v>399.92</v>
      </c>
      <c r="H63" s="30">
        <v>64.99</v>
      </c>
      <c r="I63" s="17">
        <v>25</v>
      </c>
      <c r="J63" s="17">
        <v>25</v>
      </c>
      <c r="K63" s="17">
        <v>409.92</v>
      </c>
      <c r="L63" s="17">
        <v>99.98</v>
      </c>
      <c r="M63" s="17">
        <v>5</v>
      </c>
      <c r="N63" s="17">
        <v>25</v>
      </c>
      <c r="O63" s="17"/>
      <c r="P63" s="17"/>
      <c r="Q63" s="17"/>
      <c r="R63" s="17"/>
      <c r="S63" s="17">
        <f t="shared" si="0"/>
        <v>1304.75</v>
      </c>
      <c r="T63" s="17">
        <f t="shared" si="1"/>
        <v>549.9</v>
      </c>
      <c r="U63" s="17">
        <f t="shared" si="2"/>
        <v>1854.65</v>
      </c>
    </row>
    <row r="64" ht="17" customHeight="1" spans="1:21">
      <c r="A64" s="17">
        <v>60</v>
      </c>
      <c r="B64" s="71" t="s">
        <v>79</v>
      </c>
      <c r="C64" s="72" t="s">
        <v>235</v>
      </c>
      <c r="D64" s="17" t="s">
        <v>15</v>
      </c>
      <c r="E64" s="17" t="s">
        <v>426</v>
      </c>
      <c r="F64" s="73">
        <v>799.84</v>
      </c>
      <c r="G64" s="30">
        <v>399.92</v>
      </c>
      <c r="H64" s="30">
        <v>64.99</v>
      </c>
      <c r="I64" s="17">
        <v>25</v>
      </c>
      <c r="J64" s="17">
        <v>25</v>
      </c>
      <c r="K64" s="17">
        <v>409.92</v>
      </c>
      <c r="L64" s="17">
        <v>99.98</v>
      </c>
      <c r="M64" s="17">
        <v>5</v>
      </c>
      <c r="N64" s="17">
        <v>25</v>
      </c>
      <c r="O64" s="17"/>
      <c r="P64" s="17"/>
      <c r="Q64" s="17"/>
      <c r="R64" s="17"/>
      <c r="S64" s="17">
        <f t="shared" si="0"/>
        <v>1304.75</v>
      </c>
      <c r="T64" s="17">
        <f t="shared" si="1"/>
        <v>549.9</v>
      </c>
      <c r="U64" s="17">
        <f t="shared" si="2"/>
        <v>1854.65</v>
      </c>
    </row>
    <row r="65" ht="17" customHeight="1" spans="1:21">
      <c r="A65" s="17">
        <v>61</v>
      </c>
      <c r="B65" s="71" t="s">
        <v>17</v>
      </c>
      <c r="C65" s="72" t="s">
        <v>151</v>
      </c>
      <c r="D65" s="17" t="s">
        <v>15</v>
      </c>
      <c r="E65" s="17" t="s">
        <v>426</v>
      </c>
      <c r="F65" s="73">
        <v>799.84</v>
      </c>
      <c r="G65" s="30">
        <v>399.92</v>
      </c>
      <c r="H65" s="30">
        <v>64.99</v>
      </c>
      <c r="I65" s="17">
        <v>25</v>
      </c>
      <c r="J65" s="17">
        <v>25</v>
      </c>
      <c r="K65" s="17">
        <v>409.92</v>
      </c>
      <c r="L65" s="17">
        <v>99.98</v>
      </c>
      <c r="M65" s="17">
        <v>5</v>
      </c>
      <c r="N65" s="17">
        <v>25</v>
      </c>
      <c r="O65" s="17"/>
      <c r="P65" s="17"/>
      <c r="Q65" s="17"/>
      <c r="R65" s="17"/>
      <c r="S65" s="17">
        <f t="shared" si="0"/>
        <v>1304.75</v>
      </c>
      <c r="T65" s="17">
        <f t="shared" si="1"/>
        <v>549.9</v>
      </c>
      <c r="U65" s="17">
        <f t="shared" si="2"/>
        <v>1854.65</v>
      </c>
    </row>
    <row r="66" ht="17" customHeight="1" spans="1:21">
      <c r="A66" s="17">
        <v>62</v>
      </c>
      <c r="B66" s="71" t="s">
        <v>124</v>
      </c>
      <c r="C66" s="72" t="s">
        <v>301</v>
      </c>
      <c r="D66" s="17" t="s">
        <v>15</v>
      </c>
      <c r="E66" s="17" t="s">
        <v>426</v>
      </c>
      <c r="F66" s="73">
        <v>799.84</v>
      </c>
      <c r="G66" s="30">
        <v>399.92</v>
      </c>
      <c r="H66" s="30">
        <v>64.99</v>
      </c>
      <c r="I66" s="17">
        <v>25</v>
      </c>
      <c r="J66" s="17">
        <v>25</v>
      </c>
      <c r="K66" s="17">
        <v>409.92</v>
      </c>
      <c r="L66" s="17">
        <v>99.98</v>
      </c>
      <c r="M66" s="17">
        <v>5</v>
      </c>
      <c r="N66" s="17">
        <v>25</v>
      </c>
      <c r="O66" s="17"/>
      <c r="P66" s="17"/>
      <c r="Q66" s="17"/>
      <c r="R66" s="17"/>
      <c r="S66" s="17">
        <f t="shared" si="0"/>
        <v>1304.75</v>
      </c>
      <c r="T66" s="17">
        <f t="shared" si="1"/>
        <v>549.9</v>
      </c>
      <c r="U66" s="17">
        <f t="shared" si="2"/>
        <v>1854.65</v>
      </c>
    </row>
    <row r="67" ht="17" customHeight="1" spans="1:21">
      <c r="A67" s="17">
        <v>63</v>
      </c>
      <c r="B67" s="71" t="s">
        <v>86</v>
      </c>
      <c r="C67" s="72" t="s">
        <v>245</v>
      </c>
      <c r="D67" s="17" t="s">
        <v>15</v>
      </c>
      <c r="E67" s="17" t="s">
        <v>426</v>
      </c>
      <c r="F67" s="73">
        <v>799.84</v>
      </c>
      <c r="G67" s="30">
        <v>399.92</v>
      </c>
      <c r="H67" s="30">
        <v>64.99</v>
      </c>
      <c r="I67" s="17">
        <v>25</v>
      </c>
      <c r="J67" s="17">
        <v>25</v>
      </c>
      <c r="K67" s="17">
        <v>409.92</v>
      </c>
      <c r="L67" s="17">
        <v>99.98</v>
      </c>
      <c r="M67" s="17">
        <v>5</v>
      </c>
      <c r="N67" s="17">
        <v>25</v>
      </c>
      <c r="O67" s="17"/>
      <c r="P67" s="17"/>
      <c r="Q67" s="17"/>
      <c r="R67" s="17"/>
      <c r="S67" s="17">
        <f t="shared" si="0"/>
        <v>1304.75</v>
      </c>
      <c r="T67" s="17">
        <f t="shared" si="1"/>
        <v>549.9</v>
      </c>
      <c r="U67" s="17">
        <f t="shared" si="2"/>
        <v>1854.65</v>
      </c>
    </row>
    <row r="68" ht="17" customHeight="1" spans="1:21">
      <c r="A68" s="17">
        <v>64</v>
      </c>
      <c r="B68" s="71" t="s">
        <v>133</v>
      </c>
      <c r="C68" s="72" t="s">
        <v>314</v>
      </c>
      <c r="D68" s="17" t="s">
        <v>15</v>
      </c>
      <c r="E68" s="17" t="s">
        <v>426</v>
      </c>
      <c r="F68" s="73">
        <v>799.84</v>
      </c>
      <c r="G68" s="30">
        <v>399.92</v>
      </c>
      <c r="H68" s="30">
        <v>64.99</v>
      </c>
      <c r="I68" s="17">
        <v>25</v>
      </c>
      <c r="J68" s="17">
        <v>25</v>
      </c>
      <c r="K68" s="17">
        <v>409.92</v>
      </c>
      <c r="L68" s="17">
        <v>99.98</v>
      </c>
      <c r="M68" s="17">
        <v>5</v>
      </c>
      <c r="N68" s="17">
        <v>25</v>
      </c>
      <c r="O68" s="17"/>
      <c r="P68" s="17"/>
      <c r="Q68" s="17"/>
      <c r="R68" s="17"/>
      <c r="S68" s="17">
        <f t="shared" si="0"/>
        <v>1304.75</v>
      </c>
      <c r="T68" s="17">
        <f t="shared" si="1"/>
        <v>549.9</v>
      </c>
      <c r="U68" s="17">
        <f t="shared" si="2"/>
        <v>1854.65</v>
      </c>
    </row>
    <row r="69" ht="17" customHeight="1" spans="1:21">
      <c r="A69" s="17">
        <v>65</v>
      </c>
      <c r="B69" s="71" t="s">
        <v>142</v>
      </c>
      <c r="C69" s="72" t="s">
        <v>324</v>
      </c>
      <c r="D69" s="17" t="s">
        <v>15</v>
      </c>
      <c r="E69" s="17" t="s">
        <v>426</v>
      </c>
      <c r="F69" s="73">
        <v>799.84</v>
      </c>
      <c r="G69" s="30">
        <v>399.92</v>
      </c>
      <c r="H69" s="30">
        <v>64.99</v>
      </c>
      <c r="I69" s="17">
        <v>25</v>
      </c>
      <c r="J69" s="17">
        <v>25</v>
      </c>
      <c r="K69" s="17">
        <v>409.92</v>
      </c>
      <c r="L69" s="17">
        <v>99.98</v>
      </c>
      <c r="M69" s="17">
        <v>5</v>
      </c>
      <c r="N69" s="17">
        <v>25</v>
      </c>
      <c r="O69" s="17"/>
      <c r="P69" s="17"/>
      <c r="Q69" s="17"/>
      <c r="R69" s="17"/>
      <c r="S69" s="17">
        <f t="shared" ref="S69:S132" si="3">F69+H69+I69+K69+M69+O69+Q69</f>
        <v>1304.75</v>
      </c>
      <c r="T69" s="17">
        <f t="shared" ref="T69:T132" si="4">G69+J69+L69+N69+P69+R69</f>
        <v>549.9</v>
      </c>
      <c r="U69" s="17">
        <f t="shared" ref="U69:U132" si="5">S69+T69</f>
        <v>1854.65</v>
      </c>
    </row>
    <row r="70" ht="17" customHeight="1" spans="1:21">
      <c r="A70" s="17">
        <v>66</v>
      </c>
      <c r="B70" s="71" t="s">
        <v>108</v>
      </c>
      <c r="C70" s="72" t="s">
        <v>274</v>
      </c>
      <c r="D70" s="17" t="s">
        <v>15</v>
      </c>
      <c r="E70" s="17" t="s">
        <v>426</v>
      </c>
      <c r="F70" s="73">
        <v>799.84</v>
      </c>
      <c r="G70" s="30">
        <v>399.92</v>
      </c>
      <c r="H70" s="30">
        <v>64.99</v>
      </c>
      <c r="I70" s="17">
        <v>25</v>
      </c>
      <c r="J70" s="17">
        <v>25</v>
      </c>
      <c r="K70" s="17">
        <v>409.92</v>
      </c>
      <c r="L70" s="17">
        <v>99.98</v>
      </c>
      <c r="M70" s="17">
        <v>5</v>
      </c>
      <c r="N70" s="17">
        <v>25</v>
      </c>
      <c r="O70" s="17"/>
      <c r="P70" s="17"/>
      <c r="Q70" s="17"/>
      <c r="R70" s="17"/>
      <c r="S70" s="17">
        <f t="shared" si="3"/>
        <v>1304.75</v>
      </c>
      <c r="T70" s="17">
        <f t="shared" si="4"/>
        <v>549.9</v>
      </c>
      <c r="U70" s="17">
        <f t="shared" si="5"/>
        <v>1854.65</v>
      </c>
    </row>
    <row r="71" ht="17" customHeight="1" spans="1:21">
      <c r="A71" s="17">
        <v>67</v>
      </c>
      <c r="B71" s="71" t="s">
        <v>98</v>
      </c>
      <c r="C71" s="72" t="s">
        <v>259</v>
      </c>
      <c r="D71" s="17" t="s">
        <v>15</v>
      </c>
      <c r="E71" s="17" t="s">
        <v>426</v>
      </c>
      <c r="F71" s="73">
        <v>799.84</v>
      </c>
      <c r="G71" s="30">
        <v>399.92</v>
      </c>
      <c r="H71" s="30">
        <v>64.99</v>
      </c>
      <c r="I71" s="17">
        <v>25</v>
      </c>
      <c r="J71" s="17">
        <v>25</v>
      </c>
      <c r="K71" s="17">
        <v>409.92</v>
      </c>
      <c r="L71" s="17">
        <v>99.98</v>
      </c>
      <c r="M71" s="17">
        <v>5</v>
      </c>
      <c r="N71" s="17">
        <v>25</v>
      </c>
      <c r="O71" s="17"/>
      <c r="P71" s="17"/>
      <c r="Q71" s="17"/>
      <c r="R71" s="17"/>
      <c r="S71" s="17">
        <f t="shared" si="3"/>
        <v>1304.75</v>
      </c>
      <c r="T71" s="17">
        <f t="shared" si="4"/>
        <v>549.9</v>
      </c>
      <c r="U71" s="17">
        <f t="shared" si="5"/>
        <v>1854.65</v>
      </c>
    </row>
    <row r="72" ht="17" customHeight="1" spans="1:21">
      <c r="A72" s="17">
        <v>68</v>
      </c>
      <c r="B72" s="71" t="s">
        <v>56</v>
      </c>
      <c r="C72" s="72" t="s">
        <v>201</v>
      </c>
      <c r="D72" s="17" t="s">
        <v>15</v>
      </c>
      <c r="E72" s="17" t="s">
        <v>426</v>
      </c>
      <c r="F72" s="73">
        <v>799.84</v>
      </c>
      <c r="G72" s="30">
        <v>399.92</v>
      </c>
      <c r="H72" s="30">
        <v>64.99</v>
      </c>
      <c r="I72" s="17">
        <v>25</v>
      </c>
      <c r="J72" s="17">
        <v>25</v>
      </c>
      <c r="K72" s="17">
        <v>409.92</v>
      </c>
      <c r="L72" s="17">
        <v>99.98</v>
      </c>
      <c r="M72" s="17">
        <v>5</v>
      </c>
      <c r="N72" s="17">
        <v>25</v>
      </c>
      <c r="O72" s="17"/>
      <c r="P72" s="17"/>
      <c r="Q72" s="17"/>
      <c r="R72" s="17"/>
      <c r="S72" s="17">
        <f t="shared" si="3"/>
        <v>1304.75</v>
      </c>
      <c r="T72" s="17">
        <f t="shared" si="4"/>
        <v>549.9</v>
      </c>
      <c r="U72" s="17">
        <f t="shared" si="5"/>
        <v>1854.65</v>
      </c>
    </row>
    <row r="73" ht="17" customHeight="1" spans="1:21">
      <c r="A73" s="17">
        <v>69</v>
      </c>
      <c r="B73" s="71" t="s">
        <v>93</v>
      </c>
      <c r="C73" s="72" t="s">
        <v>252</v>
      </c>
      <c r="D73" s="17" t="s">
        <v>15</v>
      </c>
      <c r="E73" s="17" t="s">
        <v>426</v>
      </c>
      <c r="F73" s="73">
        <v>799.84</v>
      </c>
      <c r="G73" s="30">
        <v>399.92</v>
      </c>
      <c r="H73" s="30">
        <v>64.99</v>
      </c>
      <c r="I73" s="17">
        <v>25</v>
      </c>
      <c r="J73" s="17">
        <v>25</v>
      </c>
      <c r="K73" s="17">
        <v>409.92</v>
      </c>
      <c r="L73" s="17">
        <v>99.98</v>
      </c>
      <c r="M73" s="17">
        <v>5</v>
      </c>
      <c r="N73" s="17">
        <v>25</v>
      </c>
      <c r="O73" s="17"/>
      <c r="P73" s="17"/>
      <c r="Q73" s="17"/>
      <c r="R73" s="17"/>
      <c r="S73" s="17">
        <f t="shared" si="3"/>
        <v>1304.75</v>
      </c>
      <c r="T73" s="17">
        <f t="shared" si="4"/>
        <v>549.9</v>
      </c>
      <c r="U73" s="17">
        <f t="shared" si="5"/>
        <v>1854.65</v>
      </c>
    </row>
    <row r="74" ht="17" customHeight="1" spans="1:21">
      <c r="A74" s="17">
        <v>70</v>
      </c>
      <c r="B74" s="71" t="s">
        <v>115</v>
      </c>
      <c r="C74" s="72" t="s">
        <v>284</v>
      </c>
      <c r="D74" s="17" t="s">
        <v>15</v>
      </c>
      <c r="E74" s="17" t="s">
        <v>426</v>
      </c>
      <c r="F74" s="73">
        <v>799.84</v>
      </c>
      <c r="G74" s="30">
        <v>399.92</v>
      </c>
      <c r="H74" s="30">
        <v>64.99</v>
      </c>
      <c r="I74" s="17">
        <v>25</v>
      </c>
      <c r="J74" s="17">
        <v>25</v>
      </c>
      <c r="K74" s="17">
        <v>409.92</v>
      </c>
      <c r="L74" s="17">
        <v>99.98</v>
      </c>
      <c r="M74" s="17">
        <v>5</v>
      </c>
      <c r="N74" s="17">
        <v>25</v>
      </c>
      <c r="O74" s="17"/>
      <c r="P74" s="17"/>
      <c r="Q74" s="17"/>
      <c r="R74" s="17"/>
      <c r="S74" s="17">
        <f t="shared" si="3"/>
        <v>1304.75</v>
      </c>
      <c r="T74" s="17">
        <f t="shared" si="4"/>
        <v>549.9</v>
      </c>
      <c r="U74" s="17">
        <f t="shared" si="5"/>
        <v>1854.65</v>
      </c>
    </row>
    <row r="75" ht="17" customHeight="1" spans="1:21">
      <c r="A75" s="17">
        <v>71</v>
      </c>
      <c r="B75" s="71" t="s">
        <v>107</v>
      </c>
      <c r="C75" s="72" t="s">
        <v>273</v>
      </c>
      <c r="D75" s="17" t="s">
        <v>15</v>
      </c>
      <c r="E75" s="17" t="s">
        <v>426</v>
      </c>
      <c r="F75" s="73">
        <v>799.84</v>
      </c>
      <c r="G75" s="30">
        <v>399.92</v>
      </c>
      <c r="H75" s="30">
        <v>64.99</v>
      </c>
      <c r="I75" s="17">
        <v>25</v>
      </c>
      <c r="J75" s="17">
        <v>25</v>
      </c>
      <c r="K75" s="17">
        <v>409.92</v>
      </c>
      <c r="L75" s="17">
        <v>99.98</v>
      </c>
      <c r="M75" s="17">
        <v>5</v>
      </c>
      <c r="N75" s="17">
        <v>25</v>
      </c>
      <c r="O75" s="17"/>
      <c r="P75" s="17"/>
      <c r="Q75" s="17"/>
      <c r="R75" s="17"/>
      <c r="S75" s="17">
        <f t="shared" si="3"/>
        <v>1304.75</v>
      </c>
      <c r="T75" s="17">
        <f t="shared" si="4"/>
        <v>549.9</v>
      </c>
      <c r="U75" s="17">
        <f t="shared" si="5"/>
        <v>1854.65</v>
      </c>
    </row>
    <row r="76" ht="17" customHeight="1" spans="1:21">
      <c r="A76" s="17">
        <v>72</v>
      </c>
      <c r="B76" s="74" t="s">
        <v>191</v>
      </c>
      <c r="C76" s="72" t="s">
        <v>192</v>
      </c>
      <c r="D76" s="17" t="s">
        <v>15</v>
      </c>
      <c r="E76" s="17" t="s">
        <v>426</v>
      </c>
      <c r="F76" s="73">
        <v>799.84</v>
      </c>
      <c r="G76" s="30">
        <v>399.92</v>
      </c>
      <c r="H76" s="30">
        <v>64.99</v>
      </c>
      <c r="I76" s="17">
        <v>25</v>
      </c>
      <c r="J76" s="17">
        <v>25</v>
      </c>
      <c r="K76" s="17">
        <v>409.92</v>
      </c>
      <c r="L76" s="17">
        <v>99.98</v>
      </c>
      <c r="M76" s="17">
        <v>5</v>
      </c>
      <c r="N76" s="17">
        <v>25</v>
      </c>
      <c r="O76" s="17"/>
      <c r="P76" s="17"/>
      <c r="Q76" s="17"/>
      <c r="R76" s="17"/>
      <c r="S76" s="17">
        <f t="shared" si="3"/>
        <v>1304.75</v>
      </c>
      <c r="T76" s="17">
        <f t="shared" si="4"/>
        <v>549.9</v>
      </c>
      <c r="U76" s="17">
        <f t="shared" si="5"/>
        <v>1854.65</v>
      </c>
    </row>
    <row r="77" ht="17" customHeight="1" spans="1:21">
      <c r="A77" s="17">
        <v>73</v>
      </c>
      <c r="B77" s="71" t="s">
        <v>302</v>
      </c>
      <c r="C77" s="72" t="s">
        <v>303</v>
      </c>
      <c r="D77" s="17" t="s">
        <v>15</v>
      </c>
      <c r="E77" s="17" t="s">
        <v>426</v>
      </c>
      <c r="F77" s="73">
        <v>799.84</v>
      </c>
      <c r="G77" s="30">
        <v>399.92</v>
      </c>
      <c r="H77" s="30">
        <v>64.99</v>
      </c>
      <c r="I77" s="17">
        <v>25</v>
      </c>
      <c r="J77" s="17">
        <v>25</v>
      </c>
      <c r="K77" s="17">
        <v>409.92</v>
      </c>
      <c r="L77" s="17">
        <v>99.98</v>
      </c>
      <c r="M77" s="17">
        <v>5</v>
      </c>
      <c r="N77" s="17">
        <v>25</v>
      </c>
      <c r="O77" s="17"/>
      <c r="P77" s="17"/>
      <c r="Q77" s="17"/>
      <c r="R77" s="17"/>
      <c r="S77" s="17">
        <f t="shared" si="3"/>
        <v>1304.75</v>
      </c>
      <c r="T77" s="17">
        <f t="shared" si="4"/>
        <v>549.9</v>
      </c>
      <c r="U77" s="17">
        <f t="shared" si="5"/>
        <v>1854.65</v>
      </c>
    </row>
    <row r="78" ht="17" customHeight="1" spans="1:21">
      <c r="A78" s="17">
        <v>74</v>
      </c>
      <c r="B78" s="71" t="s">
        <v>309</v>
      </c>
      <c r="C78" s="72" t="s">
        <v>310</v>
      </c>
      <c r="D78" s="17" t="s">
        <v>15</v>
      </c>
      <c r="E78" s="17" t="s">
        <v>426</v>
      </c>
      <c r="F78" s="73">
        <v>799.84</v>
      </c>
      <c r="G78" s="30">
        <v>399.92</v>
      </c>
      <c r="H78" s="30">
        <v>64.99</v>
      </c>
      <c r="I78" s="17">
        <v>25</v>
      </c>
      <c r="J78" s="17">
        <v>25</v>
      </c>
      <c r="K78" s="17">
        <v>409.92</v>
      </c>
      <c r="L78" s="17">
        <v>99.98</v>
      </c>
      <c r="M78" s="17">
        <v>5</v>
      </c>
      <c r="N78" s="17">
        <v>25</v>
      </c>
      <c r="O78" s="17"/>
      <c r="P78" s="17"/>
      <c r="Q78" s="17"/>
      <c r="R78" s="17"/>
      <c r="S78" s="17">
        <f t="shared" si="3"/>
        <v>1304.75</v>
      </c>
      <c r="T78" s="17">
        <f t="shared" si="4"/>
        <v>549.9</v>
      </c>
      <c r="U78" s="17">
        <f t="shared" si="5"/>
        <v>1854.65</v>
      </c>
    </row>
    <row r="79" ht="17" customHeight="1" spans="1:21">
      <c r="A79" s="17">
        <v>75</v>
      </c>
      <c r="B79" s="71" t="s">
        <v>335</v>
      </c>
      <c r="C79" s="72" t="s">
        <v>336</v>
      </c>
      <c r="D79" s="17" t="s">
        <v>15</v>
      </c>
      <c r="E79" s="17" t="s">
        <v>426</v>
      </c>
      <c r="F79" s="73">
        <v>799.84</v>
      </c>
      <c r="G79" s="30">
        <v>399.92</v>
      </c>
      <c r="H79" s="30">
        <v>64.99</v>
      </c>
      <c r="I79" s="17">
        <v>25</v>
      </c>
      <c r="J79" s="17">
        <v>25</v>
      </c>
      <c r="K79" s="17">
        <v>409.92</v>
      </c>
      <c r="L79" s="17">
        <v>99.98</v>
      </c>
      <c r="M79" s="17">
        <v>5</v>
      </c>
      <c r="N79" s="17">
        <v>25</v>
      </c>
      <c r="O79" s="17"/>
      <c r="P79" s="17"/>
      <c r="Q79" s="17"/>
      <c r="R79" s="17"/>
      <c r="S79" s="17">
        <f t="shared" si="3"/>
        <v>1304.75</v>
      </c>
      <c r="T79" s="17">
        <f t="shared" si="4"/>
        <v>549.9</v>
      </c>
      <c r="U79" s="17">
        <f t="shared" si="5"/>
        <v>1854.65</v>
      </c>
    </row>
    <row r="80" ht="17" customHeight="1" spans="1:21">
      <c r="A80" s="17">
        <v>76</v>
      </c>
      <c r="B80" s="71" t="s">
        <v>241</v>
      </c>
      <c r="C80" s="72" t="s">
        <v>242</v>
      </c>
      <c r="D80" s="17" t="s">
        <v>15</v>
      </c>
      <c r="E80" s="17" t="s">
        <v>426</v>
      </c>
      <c r="F80" s="73">
        <v>799.84</v>
      </c>
      <c r="G80" s="30">
        <v>399.92</v>
      </c>
      <c r="H80" s="30">
        <v>64.99</v>
      </c>
      <c r="I80" s="17">
        <v>25</v>
      </c>
      <c r="J80" s="17">
        <v>25</v>
      </c>
      <c r="K80" s="17">
        <v>409.92</v>
      </c>
      <c r="L80" s="17">
        <v>99.98</v>
      </c>
      <c r="M80" s="17">
        <v>5</v>
      </c>
      <c r="N80" s="17">
        <v>25</v>
      </c>
      <c r="O80" s="17"/>
      <c r="P80" s="17"/>
      <c r="Q80" s="17"/>
      <c r="R80" s="17"/>
      <c r="S80" s="17">
        <f t="shared" si="3"/>
        <v>1304.75</v>
      </c>
      <c r="T80" s="17">
        <f t="shared" si="4"/>
        <v>549.9</v>
      </c>
      <c r="U80" s="17">
        <f t="shared" si="5"/>
        <v>1854.65</v>
      </c>
    </row>
    <row r="81" ht="17" customHeight="1" spans="1:21">
      <c r="A81" s="17">
        <v>77</v>
      </c>
      <c r="B81" s="71" t="s">
        <v>223</v>
      </c>
      <c r="C81" s="72" t="s">
        <v>224</v>
      </c>
      <c r="D81" s="17" t="s">
        <v>15</v>
      </c>
      <c r="E81" s="17" t="s">
        <v>426</v>
      </c>
      <c r="F81" s="73">
        <v>799.84</v>
      </c>
      <c r="G81" s="30">
        <v>399.92</v>
      </c>
      <c r="H81" s="30">
        <v>64.99</v>
      </c>
      <c r="I81" s="17">
        <v>25</v>
      </c>
      <c r="J81" s="17">
        <v>25</v>
      </c>
      <c r="K81" s="17">
        <v>409.92</v>
      </c>
      <c r="L81" s="17">
        <v>99.98</v>
      </c>
      <c r="M81" s="17">
        <v>5</v>
      </c>
      <c r="N81" s="17">
        <v>25</v>
      </c>
      <c r="O81" s="17"/>
      <c r="P81" s="17"/>
      <c r="Q81" s="17"/>
      <c r="R81" s="17"/>
      <c r="S81" s="17">
        <f t="shared" si="3"/>
        <v>1304.75</v>
      </c>
      <c r="T81" s="17">
        <f t="shared" si="4"/>
        <v>549.9</v>
      </c>
      <c r="U81" s="17">
        <f t="shared" si="5"/>
        <v>1854.65</v>
      </c>
    </row>
    <row r="82" ht="17" customHeight="1" spans="1:21">
      <c r="A82" s="17">
        <v>78</v>
      </c>
      <c r="B82" s="71" t="s">
        <v>137</v>
      </c>
      <c r="C82" s="72" t="s">
        <v>319</v>
      </c>
      <c r="D82" s="17" t="s">
        <v>15</v>
      </c>
      <c r="E82" s="17" t="s">
        <v>426</v>
      </c>
      <c r="F82" s="73">
        <v>799.84</v>
      </c>
      <c r="G82" s="30">
        <v>399.92</v>
      </c>
      <c r="H82" s="30">
        <v>64.99</v>
      </c>
      <c r="I82" s="17">
        <v>25</v>
      </c>
      <c r="J82" s="17">
        <v>25</v>
      </c>
      <c r="K82" s="17">
        <v>409.92</v>
      </c>
      <c r="L82" s="17">
        <v>99.98</v>
      </c>
      <c r="M82" s="17">
        <v>5</v>
      </c>
      <c r="N82" s="17">
        <v>25</v>
      </c>
      <c r="O82" s="17"/>
      <c r="P82" s="17"/>
      <c r="Q82" s="17"/>
      <c r="R82" s="17"/>
      <c r="S82" s="17">
        <f t="shared" si="3"/>
        <v>1304.75</v>
      </c>
      <c r="T82" s="17">
        <f t="shared" si="4"/>
        <v>549.9</v>
      </c>
      <c r="U82" s="17">
        <f t="shared" si="5"/>
        <v>1854.65</v>
      </c>
    </row>
    <row r="83" ht="17" customHeight="1" spans="1:21">
      <c r="A83" s="17">
        <v>79</v>
      </c>
      <c r="B83" s="74" t="s">
        <v>389</v>
      </c>
      <c r="C83" s="72" t="s">
        <v>390</v>
      </c>
      <c r="D83" s="17" t="s">
        <v>15</v>
      </c>
      <c r="E83" s="17" t="s">
        <v>426</v>
      </c>
      <c r="F83" s="73">
        <v>799.84</v>
      </c>
      <c r="G83" s="30">
        <v>399.92</v>
      </c>
      <c r="H83" s="30">
        <v>64.99</v>
      </c>
      <c r="I83" s="17">
        <v>25</v>
      </c>
      <c r="J83" s="17">
        <v>25</v>
      </c>
      <c r="K83" s="17">
        <v>409.92</v>
      </c>
      <c r="L83" s="17">
        <v>99.98</v>
      </c>
      <c r="M83" s="17">
        <v>5</v>
      </c>
      <c r="N83" s="17">
        <v>25</v>
      </c>
      <c r="O83" s="17"/>
      <c r="P83" s="17"/>
      <c r="Q83" s="17"/>
      <c r="R83" s="17"/>
      <c r="S83" s="17">
        <f t="shared" si="3"/>
        <v>1304.75</v>
      </c>
      <c r="T83" s="17">
        <f t="shared" si="4"/>
        <v>549.9</v>
      </c>
      <c r="U83" s="17">
        <f t="shared" si="5"/>
        <v>1854.65</v>
      </c>
    </row>
    <row r="84" ht="17" customHeight="1" spans="1:21">
      <c r="A84" s="17">
        <v>80</v>
      </c>
      <c r="B84" s="71" t="s">
        <v>269</v>
      </c>
      <c r="C84" s="72" t="s">
        <v>270</v>
      </c>
      <c r="D84" s="17" t="s">
        <v>15</v>
      </c>
      <c r="E84" s="17" t="s">
        <v>426</v>
      </c>
      <c r="F84" s="73">
        <v>799.84</v>
      </c>
      <c r="G84" s="30">
        <v>399.92</v>
      </c>
      <c r="H84" s="30">
        <v>64.99</v>
      </c>
      <c r="I84" s="17">
        <v>25</v>
      </c>
      <c r="J84" s="17">
        <v>25</v>
      </c>
      <c r="K84" s="17">
        <v>409.92</v>
      </c>
      <c r="L84" s="17">
        <v>99.98</v>
      </c>
      <c r="M84" s="17">
        <v>5</v>
      </c>
      <c r="N84" s="17">
        <v>25</v>
      </c>
      <c r="O84" s="17"/>
      <c r="P84" s="17"/>
      <c r="Q84" s="17"/>
      <c r="R84" s="17"/>
      <c r="S84" s="17">
        <f t="shared" si="3"/>
        <v>1304.75</v>
      </c>
      <c r="T84" s="17">
        <f t="shared" si="4"/>
        <v>549.9</v>
      </c>
      <c r="U84" s="17">
        <f t="shared" si="5"/>
        <v>1854.65</v>
      </c>
    </row>
    <row r="85" ht="17" customHeight="1" spans="1:21">
      <c r="A85" s="17">
        <v>81</v>
      </c>
      <c r="B85" s="71" t="s">
        <v>260</v>
      </c>
      <c r="C85" s="72" t="s">
        <v>261</v>
      </c>
      <c r="D85" s="17" t="s">
        <v>15</v>
      </c>
      <c r="E85" s="17" t="s">
        <v>426</v>
      </c>
      <c r="F85" s="73">
        <v>799.84</v>
      </c>
      <c r="G85" s="30">
        <v>399.92</v>
      </c>
      <c r="H85" s="30">
        <v>64.99</v>
      </c>
      <c r="I85" s="17">
        <v>25</v>
      </c>
      <c r="J85" s="17">
        <v>25</v>
      </c>
      <c r="K85" s="17">
        <v>409.92</v>
      </c>
      <c r="L85" s="17">
        <v>99.98</v>
      </c>
      <c r="M85" s="17">
        <v>5</v>
      </c>
      <c r="N85" s="17">
        <v>25</v>
      </c>
      <c r="O85" s="17"/>
      <c r="P85" s="17"/>
      <c r="Q85" s="17"/>
      <c r="R85" s="17"/>
      <c r="S85" s="17">
        <f t="shared" si="3"/>
        <v>1304.75</v>
      </c>
      <c r="T85" s="17">
        <f t="shared" si="4"/>
        <v>549.9</v>
      </c>
      <c r="U85" s="17">
        <f t="shared" si="5"/>
        <v>1854.65</v>
      </c>
    </row>
    <row r="86" ht="17" customHeight="1" spans="1:21">
      <c r="A86" s="17">
        <v>82</v>
      </c>
      <c r="B86" s="71" t="s">
        <v>169</v>
      </c>
      <c r="C86" s="72" t="s">
        <v>170</v>
      </c>
      <c r="D86" s="17" t="s">
        <v>15</v>
      </c>
      <c r="E86" s="17" t="s">
        <v>426</v>
      </c>
      <c r="F86" s="73">
        <v>799.84</v>
      </c>
      <c r="G86" s="30">
        <v>399.92</v>
      </c>
      <c r="H86" s="30">
        <v>64.99</v>
      </c>
      <c r="I86" s="17">
        <v>25</v>
      </c>
      <c r="J86" s="17">
        <v>25</v>
      </c>
      <c r="K86" s="17">
        <v>409.92</v>
      </c>
      <c r="L86" s="17">
        <v>99.98</v>
      </c>
      <c r="M86" s="17">
        <v>5</v>
      </c>
      <c r="N86" s="17">
        <v>25</v>
      </c>
      <c r="O86" s="17"/>
      <c r="P86" s="17"/>
      <c r="Q86" s="17"/>
      <c r="R86" s="17"/>
      <c r="S86" s="17">
        <f t="shared" si="3"/>
        <v>1304.75</v>
      </c>
      <c r="T86" s="17">
        <f t="shared" si="4"/>
        <v>549.9</v>
      </c>
      <c r="U86" s="17">
        <f t="shared" si="5"/>
        <v>1854.65</v>
      </c>
    </row>
    <row r="87" ht="17" customHeight="1" spans="1:21">
      <c r="A87" s="17">
        <v>83</v>
      </c>
      <c r="B87" s="71" t="s">
        <v>232</v>
      </c>
      <c r="C87" s="72" t="s">
        <v>233</v>
      </c>
      <c r="D87" s="17" t="s">
        <v>15</v>
      </c>
      <c r="E87" s="17" t="s">
        <v>426</v>
      </c>
      <c r="F87" s="73">
        <v>799.84</v>
      </c>
      <c r="G87" s="30">
        <v>399.92</v>
      </c>
      <c r="H87" s="30">
        <v>64.99</v>
      </c>
      <c r="I87" s="17">
        <v>25</v>
      </c>
      <c r="J87" s="17">
        <v>25</v>
      </c>
      <c r="K87" s="17">
        <v>409.92</v>
      </c>
      <c r="L87" s="17">
        <v>99.98</v>
      </c>
      <c r="M87" s="17">
        <v>5</v>
      </c>
      <c r="N87" s="17">
        <v>25</v>
      </c>
      <c r="O87" s="17"/>
      <c r="P87" s="17"/>
      <c r="Q87" s="17"/>
      <c r="R87" s="17"/>
      <c r="S87" s="17">
        <f t="shared" si="3"/>
        <v>1304.75</v>
      </c>
      <c r="T87" s="17">
        <f t="shared" si="4"/>
        <v>549.9</v>
      </c>
      <c r="U87" s="17">
        <f t="shared" si="5"/>
        <v>1854.65</v>
      </c>
    </row>
    <row r="88" ht="17" customHeight="1" spans="1:21">
      <c r="A88" s="17">
        <v>84</v>
      </c>
      <c r="B88" s="71" t="s">
        <v>41</v>
      </c>
      <c r="C88" s="72" t="s">
        <v>183</v>
      </c>
      <c r="D88" s="17" t="s">
        <v>15</v>
      </c>
      <c r="E88" s="17" t="s">
        <v>426</v>
      </c>
      <c r="F88" s="73">
        <v>799.84</v>
      </c>
      <c r="G88" s="30">
        <v>399.92</v>
      </c>
      <c r="H88" s="30">
        <v>64.99</v>
      </c>
      <c r="I88" s="17">
        <v>25</v>
      </c>
      <c r="J88" s="17">
        <v>25</v>
      </c>
      <c r="K88" s="17">
        <v>409.92</v>
      </c>
      <c r="L88" s="17">
        <v>99.98</v>
      </c>
      <c r="M88" s="17">
        <v>5</v>
      </c>
      <c r="N88" s="17">
        <v>25</v>
      </c>
      <c r="O88" s="17"/>
      <c r="P88" s="17"/>
      <c r="Q88" s="17"/>
      <c r="R88" s="17"/>
      <c r="S88" s="17">
        <f t="shared" si="3"/>
        <v>1304.75</v>
      </c>
      <c r="T88" s="17">
        <f t="shared" si="4"/>
        <v>549.9</v>
      </c>
      <c r="U88" s="17">
        <f t="shared" si="5"/>
        <v>1854.65</v>
      </c>
    </row>
    <row r="89" ht="17" customHeight="1" spans="1:21">
      <c r="A89" s="17">
        <v>85</v>
      </c>
      <c r="B89" s="71" t="s">
        <v>105</v>
      </c>
      <c r="C89" s="72" t="s">
        <v>271</v>
      </c>
      <c r="D89" s="17" t="s">
        <v>15</v>
      </c>
      <c r="E89" s="17" t="s">
        <v>426</v>
      </c>
      <c r="F89" s="73">
        <v>799.84</v>
      </c>
      <c r="G89" s="30">
        <v>399.92</v>
      </c>
      <c r="H89" s="30">
        <v>64.99</v>
      </c>
      <c r="I89" s="17">
        <v>25</v>
      </c>
      <c r="J89" s="17">
        <v>25</v>
      </c>
      <c r="K89" s="17">
        <v>409.92</v>
      </c>
      <c r="L89" s="17">
        <v>99.98</v>
      </c>
      <c r="M89" s="17">
        <v>5</v>
      </c>
      <c r="N89" s="17">
        <v>25</v>
      </c>
      <c r="O89" s="17"/>
      <c r="P89" s="17"/>
      <c r="Q89" s="17"/>
      <c r="R89" s="17"/>
      <c r="S89" s="17">
        <f t="shared" si="3"/>
        <v>1304.75</v>
      </c>
      <c r="T89" s="17">
        <f t="shared" si="4"/>
        <v>549.9</v>
      </c>
      <c r="U89" s="17">
        <f t="shared" si="5"/>
        <v>1854.65</v>
      </c>
    </row>
    <row r="90" ht="17" customHeight="1" spans="1:21">
      <c r="A90" s="17">
        <v>86</v>
      </c>
      <c r="B90" s="71" t="s">
        <v>257</v>
      </c>
      <c r="C90" s="72" t="s">
        <v>258</v>
      </c>
      <c r="D90" s="17" t="s">
        <v>15</v>
      </c>
      <c r="E90" s="17" t="s">
        <v>426</v>
      </c>
      <c r="F90" s="73">
        <v>799.84</v>
      </c>
      <c r="G90" s="30">
        <v>399.92</v>
      </c>
      <c r="H90" s="30">
        <v>64.99</v>
      </c>
      <c r="I90" s="17">
        <v>25</v>
      </c>
      <c r="J90" s="17">
        <v>25</v>
      </c>
      <c r="K90" s="17">
        <v>409.92</v>
      </c>
      <c r="L90" s="17">
        <v>99.98</v>
      </c>
      <c r="M90" s="17">
        <v>5</v>
      </c>
      <c r="N90" s="17">
        <v>25</v>
      </c>
      <c r="O90" s="17"/>
      <c r="P90" s="17"/>
      <c r="Q90" s="17"/>
      <c r="R90" s="17"/>
      <c r="S90" s="17">
        <f t="shared" si="3"/>
        <v>1304.75</v>
      </c>
      <c r="T90" s="17">
        <f t="shared" si="4"/>
        <v>549.9</v>
      </c>
      <c r="U90" s="17">
        <f t="shared" si="5"/>
        <v>1854.65</v>
      </c>
    </row>
    <row r="91" ht="17" customHeight="1" spans="1:21">
      <c r="A91" s="17">
        <v>87</v>
      </c>
      <c r="B91" s="71" t="s">
        <v>211</v>
      </c>
      <c r="C91" s="72" t="s">
        <v>212</v>
      </c>
      <c r="D91" s="17" t="s">
        <v>15</v>
      </c>
      <c r="E91" s="17" t="s">
        <v>426</v>
      </c>
      <c r="F91" s="73">
        <v>799.84</v>
      </c>
      <c r="G91" s="30">
        <v>399.92</v>
      </c>
      <c r="H91" s="30">
        <v>64.99</v>
      </c>
      <c r="I91" s="17">
        <v>25</v>
      </c>
      <c r="J91" s="17">
        <v>25</v>
      </c>
      <c r="K91" s="17">
        <v>409.92</v>
      </c>
      <c r="L91" s="17">
        <v>99.98</v>
      </c>
      <c r="M91" s="17">
        <v>5</v>
      </c>
      <c r="N91" s="17">
        <v>25</v>
      </c>
      <c r="O91" s="17"/>
      <c r="P91" s="17"/>
      <c r="Q91" s="17"/>
      <c r="R91" s="17"/>
      <c r="S91" s="17">
        <f t="shared" si="3"/>
        <v>1304.75</v>
      </c>
      <c r="T91" s="17">
        <f t="shared" si="4"/>
        <v>549.9</v>
      </c>
      <c r="U91" s="17">
        <f t="shared" si="5"/>
        <v>1854.65</v>
      </c>
    </row>
    <row r="92" ht="17" customHeight="1" spans="1:21">
      <c r="A92" s="17">
        <v>88</v>
      </c>
      <c r="B92" s="71" t="s">
        <v>287</v>
      </c>
      <c r="C92" s="72" t="s">
        <v>288</v>
      </c>
      <c r="D92" s="17" t="s">
        <v>15</v>
      </c>
      <c r="E92" s="17" t="s">
        <v>426</v>
      </c>
      <c r="F92" s="73">
        <v>799.84</v>
      </c>
      <c r="G92" s="30">
        <v>399.92</v>
      </c>
      <c r="H92" s="30">
        <v>64.99</v>
      </c>
      <c r="I92" s="17">
        <v>25</v>
      </c>
      <c r="J92" s="17">
        <v>25</v>
      </c>
      <c r="K92" s="17">
        <v>409.92</v>
      </c>
      <c r="L92" s="17">
        <v>99.98</v>
      </c>
      <c r="M92" s="17">
        <v>5</v>
      </c>
      <c r="N92" s="17">
        <v>25</v>
      </c>
      <c r="O92" s="17"/>
      <c r="P92" s="17"/>
      <c r="Q92" s="17"/>
      <c r="R92" s="17"/>
      <c r="S92" s="17">
        <f t="shared" si="3"/>
        <v>1304.75</v>
      </c>
      <c r="T92" s="17">
        <f t="shared" si="4"/>
        <v>549.9</v>
      </c>
      <c r="U92" s="17">
        <f t="shared" si="5"/>
        <v>1854.65</v>
      </c>
    </row>
    <row r="93" ht="17" customHeight="1" spans="1:21">
      <c r="A93" s="17">
        <v>89</v>
      </c>
      <c r="B93" s="71" t="s">
        <v>316</v>
      </c>
      <c r="C93" s="72" t="s">
        <v>317</v>
      </c>
      <c r="D93" s="17" t="s">
        <v>15</v>
      </c>
      <c r="E93" s="17" t="s">
        <v>426</v>
      </c>
      <c r="F93" s="73">
        <v>799.84</v>
      </c>
      <c r="G93" s="30">
        <v>399.92</v>
      </c>
      <c r="H93" s="30">
        <v>64.99</v>
      </c>
      <c r="I93" s="17">
        <v>25</v>
      </c>
      <c r="J93" s="17">
        <v>25</v>
      </c>
      <c r="K93" s="17">
        <v>409.92</v>
      </c>
      <c r="L93" s="17">
        <v>99.98</v>
      </c>
      <c r="M93" s="17">
        <v>5</v>
      </c>
      <c r="N93" s="17">
        <v>25</v>
      </c>
      <c r="O93" s="17"/>
      <c r="P93" s="17"/>
      <c r="Q93" s="17"/>
      <c r="R93" s="17"/>
      <c r="S93" s="17">
        <f t="shared" si="3"/>
        <v>1304.75</v>
      </c>
      <c r="T93" s="17">
        <f t="shared" si="4"/>
        <v>549.9</v>
      </c>
      <c r="U93" s="17">
        <f t="shared" si="5"/>
        <v>1854.65</v>
      </c>
    </row>
    <row r="94" ht="17" customHeight="1" spans="1:21">
      <c r="A94" s="17">
        <v>90</v>
      </c>
      <c r="B94" s="71" t="s">
        <v>45</v>
      </c>
      <c r="C94" s="72" t="s">
        <v>187</v>
      </c>
      <c r="D94" s="17" t="s">
        <v>15</v>
      </c>
      <c r="E94" s="17" t="s">
        <v>426</v>
      </c>
      <c r="F94" s="73">
        <v>799.84</v>
      </c>
      <c r="G94" s="30">
        <v>399.92</v>
      </c>
      <c r="H94" s="30">
        <v>64.99</v>
      </c>
      <c r="I94" s="17">
        <v>25</v>
      </c>
      <c r="J94" s="17">
        <v>25</v>
      </c>
      <c r="K94" s="17">
        <v>409.92</v>
      </c>
      <c r="L94" s="17">
        <v>99.98</v>
      </c>
      <c r="M94" s="17">
        <v>5</v>
      </c>
      <c r="N94" s="17">
        <v>25</v>
      </c>
      <c r="O94" s="17"/>
      <c r="P94" s="17"/>
      <c r="Q94" s="17"/>
      <c r="R94" s="17"/>
      <c r="S94" s="17">
        <f t="shared" si="3"/>
        <v>1304.75</v>
      </c>
      <c r="T94" s="17">
        <f t="shared" si="4"/>
        <v>549.9</v>
      </c>
      <c r="U94" s="17">
        <f t="shared" si="5"/>
        <v>1854.65</v>
      </c>
    </row>
    <row r="95" ht="17" customHeight="1" spans="1:21">
      <c r="A95" s="17">
        <v>91</v>
      </c>
      <c r="B95" s="71" t="s">
        <v>14</v>
      </c>
      <c r="C95" s="72" t="s">
        <v>148</v>
      </c>
      <c r="D95" s="17" t="s">
        <v>15</v>
      </c>
      <c r="E95" s="17" t="s">
        <v>426</v>
      </c>
      <c r="F95" s="73">
        <v>799.84</v>
      </c>
      <c r="G95" s="30">
        <v>399.92</v>
      </c>
      <c r="H95" s="30">
        <v>64.99</v>
      </c>
      <c r="I95" s="17">
        <v>25</v>
      </c>
      <c r="J95" s="17">
        <v>25</v>
      </c>
      <c r="K95" s="17">
        <v>409.92</v>
      </c>
      <c r="L95" s="17">
        <v>99.98</v>
      </c>
      <c r="M95" s="17">
        <v>5</v>
      </c>
      <c r="N95" s="17">
        <v>25</v>
      </c>
      <c r="O95" s="17"/>
      <c r="P95" s="17"/>
      <c r="Q95" s="17"/>
      <c r="R95" s="17"/>
      <c r="S95" s="17">
        <f t="shared" si="3"/>
        <v>1304.75</v>
      </c>
      <c r="T95" s="17">
        <f t="shared" si="4"/>
        <v>549.9</v>
      </c>
      <c r="U95" s="17">
        <f t="shared" si="5"/>
        <v>1854.65</v>
      </c>
    </row>
    <row r="96" ht="17" customHeight="1" spans="1:21">
      <c r="A96" s="17">
        <v>92</v>
      </c>
      <c r="B96" s="71" t="s">
        <v>393</v>
      </c>
      <c r="C96" s="72" t="s">
        <v>394</v>
      </c>
      <c r="D96" s="17" t="s">
        <v>15</v>
      </c>
      <c r="E96" s="17" t="s">
        <v>426</v>
      </c>
      <c r="F96" s="73">
        <v>799.84</v>
      </c>
      <c r="G96" s="30">
        <v>399.92</v>
      </c>
      <c r="H96" s="30">
        <v>64.99</v>
      </c>
      <c r="I96" s="17">
        <v>25</v>
      </c>
      <c r="J96" s="17">
        <v>25</v>
      </c>
      <c r="K96" s="17">
        <v>409.92</v>
      </c>
      <c r="L96" s="17">
        <v>99.98</v>
      </c>
      <c r="M96" s="17">
        <v>5</v>
      </c>
      <c r="N96" s="17">
        <v>25</v>
      </c>
      <c r="O96" s="17"/>
      <c r="P96" s="17"/>
      <c r="Q96" s="17"/>
      <c r="R96" s="17"/>
      <c r="S96" s="17">
        <f t="shared" si="3"/>
        <v>1304.75</v>
      </c>
      <c r="T96" s="17">
        <f t="shared" si="4"/>
        <v>549.9</v>
      </c>
      <c r="U96" s="17">
        <f t="shared" si="5"/>
        <v>1854.65</v>
      </c>
    </row>
    <row r="97" ht="17" customHeight="1" spans="1:21">
      <c r="A97" s="17">
        <v>93</v>
      </c>
      <c r="B97" s="71" t="s">
        <v>21</v>
      </c>
      <c r="C97" s="72" t="s">
        <v>156</v>
      </c>
      <c r="D97" s="17" t="s">
        <v>15</v>
      </c>
      <c r="E97" s="17" t="s">
        <v>426</v>
      </c>
      <c r="F97" s="73">
        <v>799.84</v>
      </c>
      <c r="G97" s="30">
        <v>399.92</v>
      </c>
      <c r="H97" s="30">
        <v>64.99</v>
      </c>
      <c r="I97" s="17">
        <v>25</v>
      </c>
      <c r="J97" s="17">
        <v>25</v>
      </c>
      <c r="K97" s="17">
        <v>409.92</v>
      </c>
      <c r="L97" s="17">
        <v>99.98</v>
      </c>
      <c r="M97" s="17">
        <v>5</v>
      </c>
      <c r="N97" s="17">
        <v>25</v>
      </c>
      <c r="O97" s="17"/>
      <c r="P97" s="17"/>
      <c r="Q97" s="17"/>
      <c r="R97" s="17"/>
      <c r="S97" s="17">
        <f t="shared" si="3"/>
        <v>1304.75</v>
      </c>
      <c r="T97" s="17">
        <f t="shared" si="4"/>
        <v>549.9</v>
      </c>
      <c r="U97" s="17">
        <f t="shared" si="5"/>
        <v>1854.65</v>
      </c>
    </row>
    <row r="98" ht="17" customHeight="1" spans="1:21">
      <c r="A98" s="17">
        <v>94</v>
      </c>
      <c r="B98" s="71" t="s">
        <v>207</v>
      </c>
      <c r="C98" s="72" t="s">
        <v>208</v>
      </c>
      <c r="D98" s="17" t="s">
        <v>15</v>
      </c>
      <c r="E98" s="17" t="s">
        <v>426</v>
      </c>
      <c r="F98" s="73">
        <v>799.84</v>
      </c>
      <c r="G98" s="30">
        <v>399.92</v>
      </c>
      <c r="H98" s="30">
        <v>64.99</v>
      </c>
      <c r="I98" s="17">
        <v>25</v>
      </c>
      <c r="J98" s="17">
        <v>25</v>
      </c>
      <c r="K98" s="17">
        <v>409.92</v>
      </c>
      <c r="L98" s="17">
        <v>99.98</v>
      </c>
      <c r="M98" s="17">
        <v>5</v>
      </c>
      <c r="N98" s="17">
        <v>25</v>
      </c>
      <c r="O98" s="17"/>
      <c r="P98" s="17"/>
      <c r="Q98" s="17"/>
      <c r="R98" s="17"/>
      <c r="S98" s="17">
        <f t="shared" si="3"/>
        <v>1304.75</v>
      </c>
      <c r="T98" s="17">
        <f t="shared" si="4"/>
        <v>549.9</v>
      </c>
      <c r="U98" s="17">
        <f t="shared" si="5"/>
        <v>1854.65</v>
      </c>
    </row>
    <row r="99" ht="17" customHeight="1" spans="1:21">
      <c r="A99" s="17">
        <v>95</v>
      </c>
      <c r="B99" s="71" t="s">
        <v>221</v>
      </c>
      <c r="C99" s="72" t="s">
        <v>222</v>
      </c>
      <c r="D99" s="17" t="s">
        <v>15</v>
      </c>
      <c r="E99" s="17" t="s">
        <v>426</v>
      </c>
      <c r="F99" s="73">
        <v>799.84</v>
      </c>
      <c r="G99" s="30">
        <v>399.92</v>
      </c>
      <c r="H99" s="30">
        <v>64.99</v>
      </c>
      <c r="I99" s="17">
        <v>25</v>
      </c>
      <c r="J99" s="17">
        <v>25</v>
      </c>
      <c r="K99" s="17">
        <v>409.92</v>
      </c>
      <c r="L99" s="17">
        <v>99.98</v>
      </c>
      <c r="M99" s="17">
        <v>5</v>
      </c>
      <c r="N99" s="17">
        <v>25</v>
      </c>
      <c r="O99" s="17"/>
      <c r="P99" s="17"/>
      <c r="Q99" s="17"/>
      <c r="R99" s="17"/>
      <c r="S99" s="17">
        <f t="shared" si="3"/>
        <v>1304.75</v>
      </c>
      <c r="T99" s="17">
        <f t="shared" si="4"/>
        <v>549.9</v>
      </c>
      <c r="U99" s="17">
        <f t="shared" si="5"/>
        <v>1854.65</v>
      </c>
    </row>
    <row r="100" ht="17" customHeight="1" spans="1:21">
      <c r="A100" s="17">
        <v>96</v>
      </c>
      <c r="B100" s="71" t="s">
        <v>299</v>
      </c>
      <c r="C100" s="72" t="s">
        <v>300</v>
      </c>
      <c r="D100" s="17" t="s">
        <v>15</v>
      </c>
      <c r="E100" s="17" t="s">
        <v>426</v>
      </c>
      <c r="F100" s="73">
        <v>799.84</v>
      </c>
      <c r="G100" s="30">
        <v>399.92</v>
      </c>
      <c r="H100" s="30">
        <v>64.99</v>
      </c>
      <c r="I100" s="17">
        <v>25</v>
      </c>
      <c r="J100" s="17">
        <v>25</v>
      </c>
      <c r="K100" s="17">
        <v>409.92</v>
      </c>
      <c r="L100" s="17">
        <v>99.98</v>
      </c>
      <c r="M100" s="17">
        <v>5</v>
      </c>
      <c r="N100" s="17">
        <v>25</v>
      </c>
      <c r="O100" s="17"/>
      <c r="P100" s="17"/>
      <c r="Q100" s="17"/>
      <c r="R100" s="17"/>
      <c r="S100" s="17">
        <f t="shared" si="3"/>
        <v>1304.75</v>
      </c>
      <c r="T100" s="17">
        <f t="shared" si="4"/>
        <v>549.9</v>
      </c>
      <c r="U100" s="17">
        <f t="shared" si="5"/>
        <v>1854.65</v>
      </c>
    </row>
    <row r="101" ht="17" customHeight="1" spans="1:21">
      <c r="A101" s="17">
        <v>97</v>
      </c>
      <c r="B101" s="71" t="s">
        <v>291</v>
      </c>
      <c r="C101" s="72" t="s">
        <v>292</v>
      </c>
      <c r="D101" s="17" t="s">
        <v>15</v>
      </c>
      <c r="E101" s="17" t="s">
        <v>426</v>
      </c>
      <c r="F101" s="73">
        <v>799.84</v>
      </c>
      <c r="G101" s="30">
        <v>399.92</v>
      </c>
      <c r="H101" s="30">
        <v>64.99</v>
      </c>
      <c r="I101" s="17">
        <v>25</v>
      </c>
      <c r="J101" s="17">
        <v>25</v>
      </c>
      <c r="K101" s="17">
        <v>409.92</v>
      </c>
      <c r="L101" s="17">
        <v>99.98</v>
      </c>
      <c r="M101" s="17">
        <v>5</v>
      </c>
      <c r="N101" s="17">
        <v>25</v>
      </c>
      <c r="O101" s="17"/>
      <c r="P101" s="17"/>
      <c r="Q101" s="17"/>
      <c r="R101" s="17"/>
      <c r="S101" s="17">
        <f t="shared" si="3"/>
        <v>1304.75</v>
      </c>
      <c r="T101" s="17">
        <f t="shared" si="4"/>
        <v>549.9</v>
      </c>
      <c r="U101" s="17">
        <f t="shared" si="5"/>
        <v>1854.65</v>
      </c>
    </row>
    <row r="102" ht="17" customHeight="1" spans="1:21">
      <c r="A102" s="17">
        <v>98</v>
      </c>
      <c r="B102" s="71" t="s">
        <v>85</v>
      </c>
      <c r="C102" s="72" t="s">
        <v>244</v>
      </c>
      <c r="D102" s="17" t="s">
        <v>15</v>
      </c>
      <c r="E102" s="17" t="s">
        <v>426</v>
      </c>
      <c r="F102" s="73">
        <v>799.84</v>
      </c>
      <c r="G102" s="30">
        <v>399.92</v>
      </c>
      <c r="H102" s="30">
        <v>64.99</v>
      </c>
      <c r="I102" s="17">
        <v>25</v>
      </c>
      <c r="J102" s="17">
        <v>25</v>
      </c>
      <c r="K102" s="17">
        <v>409.92</v>
      </c>
      <c r="L102" s="17">
        <v>99.98</v>
      </c>
      <c r="M102" s="17">
        <v>5</v>
      </c>
      <c r="N102" s="17">
        <v>25</v>
      </c>
      <c r="O102" s="17"/>
      <c r="P102" s="17"/>
      <c r="Q102" s="17"/>
      <c r="R102" s="17"/>
      <c r="S102" s="17">
        <f t="shared" si="3"/>
        <v>1304.75</v>
      </c>
      <c r="T102" s="17">
        <f t="shared" si="4"/>
        <v>549.9</v>
      </c>
      <c r="U102" s="17">
        <f t="shared" si="5"/>
        <v>1854.65</v>
      </c>
    </row>
    <row r="103" ht="17" customHeight="1" spans="1:21">
      <c r="A103" s="17">
        <v>99</v>
      </c>
      <c r="B103" s="71" t="s">
        <v>31</v>
      </c>
      <c r="C103" s="72" t="s">
        <v>173</v>
      </c>
      <c r="D103" s="17" t="s">
        <v>15</v>
      </c>
      <c r="E103" s="17" t="s">
        <v>426</v>
      </c>
      <c r="F103" s="73">
        <v>799.84</v>
      </c>
      <c r="G103" s="30">
        <v>399.92</v>
      </c>
      <c r="H103" s="30">
        <v>64.99</v>
      </c>
      <c r="I103" s="17">
        <v>25</v>
      </c>
      <c r="J103" s="17">
        <v>25</v>
      </c>
      <c r="K103" s="17">
        <v>409.92</v>
      </c>
      <c r="L103" s="17">
        <v>99.98</v>
      </c>
      <c r="M103" s="17">
        <v>5</v>
      </c>
      <c r="N103" s="17">
        <v>25</v>
      </c>
      <c r="O103" s="17"/>
      <c r="P103" s="17"/>
      <c r="Q103" s="17"/>
      <c r="R103" s="17"/>
      <c r="S103" s="17">
        <f t="shared" si="3"/>
        <v>1304.75</v>
      </c>
      <c r="T103" s="17">
        <f t="shared" si="4"/>
        <v>549.9</v>
      </c>
      <c r="U103" s="17">
        <f t="shared" si="5"/>
        <v>1854.65</v>
      </c>
    </row>
    <row r="104" ht="17" customHeight="1" spans="1:21">
      <c r="A104" s="17">
        <v>100</v>
      </c>
      <c r="B104" s="71" t="s">
        <v>80</v>
      </c>
      <c r="C104" s="72" t="s">
        <v>236</v>
      </c>
      <c r="D104" s="17" t="s">
        <v>15</v>
      </c>
      <c r="E104" s="17" t="s">
        <v>426</v>
      </c>
      <c r="F104" s="73">
        <v>799.84</v>
      </c>
      <c r="G104" s="30">
        <v>399.92</v>
      </c>
      <c r="H104" s="30">
        <v>64.99</v>
      </c>
      <c r="I104" s="17">
        <v>25</v>
      </c>
      <c r="J104" s="17">
        <v>25</v>
      </c>
      <c r="K104" s="17">
        <v>409.92</v>
      </c>
      <c r="L104" s="17">
        <v>99.98</v>
      </c>
      <c r="M104" s="17">
        <v>5</v>
      </c>
      <c r="N104" s="17">
        <v>25</v>
      </c>
      <c r="O104" s="17"/>
      <c r="P104" s="17"/>
      <c r="Q104" s="17"/>
      <c r="R104" s="17"/>
      <c r="S104" s="17">
        <f t="shared" si="3"/>
        <v>1304.75</v>
      </c>
      <c r="T104" s="17">
        <f t="shared" si="4"/>
        <v>549.9</v>
      </c>
      <c r="U104" s="17">
        <f t="shared" si="5"/>
        <v>1854.65</v>
      </c>
    </row>
    <row r="105" ht="17" customHeight="1" spans="1:21">
      <c r="A105" s="17">
        <v>101</v>
      </c>
      <c r="B105" s="71" t="s">
        <v>90</v>
      </c>
      <c r="C105" s="72" t="s">
        <v>249</v>
      </c>
      <c r="D105" s="17" t="s">
        <v>15</v>
      </c>
      <c r="E105" s="17" t="s">
        <v>426</v>
      </c>
      <c r="F105" s="73">
        <v>799.84</v>
      </c>
      <c r="G105" s="30">
        <v>399.92</v>
      </c>
      <c r="H105" s="30">
        <v>64.99</v>
      </c>
      <c r="I105" s="17">
        <v>25</v>
      </c>
      <c r="J105" s="17">
        <v>25</v>
      </c>
      <c r="K105" s="17">
        <v>409.92</v>
      </c>
      <c r="L105" s="17">
        <v>99.98</v>
      </c>
      <c r="M105" s="17">
        <v>5</v>
      </c>
      <c r="N105" s="17">
        <v>25</v>
      </c>
      <c r="O105" s="17"/>
      <c r="P105" s="17"/>
      <c r="Q105" s="17"/>
      <c r="R105" s="17"/>
      <c r="S105" s="17">
        <f t="shared" si="3"/>
        <v>1304.75</v>
      </c>
      <c r="T105" s="17">
        <f t="shared" si="4"/>
        <v>549.9</v>
      </c>
      <c r="U105" s="17">
        <f t="shared" si="5"/>
        <v>1854.65</v>
      </c>
    </row>
    <row r="106" ht="17" customHeight="1" spans="1:21">
      <c r="A106" s="17">
        <v>102</v>
      </c>
      <c r="B106" s="71" t="s">
        <v>23</v>
      </c>
      <c r="C106" s="72" t="s">
        <v>159</v>
      </c>
      <c r="D106" s="17" t="s">
        <v>15</v>
      </c>
      <c r="E106" s="17" t="s">
        <v>426</v>
      </c>
      <c r="F106" s="73">
        <v>799.84</v>
      </c>
      <c r="G106" s="30">
        <v>399.92</v>
      </c>
      <c r="H106" s="30">
        <v>64.99</v>
      </c>
      <c r="I106" s="17">
        <v>25</v>
      </c>
      <c r="J106" s="17">
        <v>25</v>
      </c>
      <c r="K106" s="17">
        <v>409.92</v>
      </c>
      <c r="L106" s="17">
        <v>99.98</v>
      </c>
      <c r="M106" s="17">
        <v>5</v>
      </c>
      <c r="N106" s="17">
        <v>25</v>
      </c>
      <c r="O106" s="17"/>
      <c r="P106" s="17"/>
      <c r="Q106" s="17"/>
      <c r="R106" s="17"/>
      <c r="S106" s="17">
        <f t="shared" si="3"/>
        <v>1304.75</v>
      </c>
      <c r="T106" s="17">
        <f t="shared" si="4"/>
        <v>549.9</v>
      </c>
      <c r="U106" s="17">
        <f t="shared" si="5"/>
        <v>1854.65</v>
      </c>
    </row>
    <row r="107" ht="17" customHeight="1" spans="1:21">
      <c r="A107" s="17">
        <v>103</v>
      </c>
      <c r="B107" s="71" t="s">
        <v>18</v>
      </c>
      <c r="C107" s="72" t="s">
        <v>152</v>
      </c>
      <c r="D107" s="17" t="s">
        <v>15</v>
      </c>
      <c r="E107" s="17" t="s">
        <v>426</v>
      </c>
      <c r="F107" s="73">
        <v>799.84</v>
      </c>
      <c r="G107" s="30">
        <v>399.92</v>
      </c>
      <c r="H107" s="30">
        <v>64.99</v>
      </c>
      <c r="I107" s="17">
        <v>25</v>
      </c>
      <c r="J107" s="17">
        <v>25</v>
      </c>
      <c r="K107" s="17">
        <v>409.92</v>
      </c>
      <c r="L107" s="17">
        <v>99.98</v>
      </c>
      <c r="M107" s="17">
        <v>5</v>
      </c>
      <c r="N107" s="17">
        <v>25</v>
      </c>
      <c r="O107" s="17"/>
      <c r="P107" s="17"/>
      <c r="Q107" s="17"/>
      <c r="R107" s="17"/>
      <c r="S107" s="17">
        <f t="shared" si="3"/>
        <v>1304.75</v>
      </c>
      <c r="T107" s="17">
        <f t="shared" si="4"/>
        <v>549.9</v>
      </c>
      <c r="U107" s="17">
        <f t="shared" si="5"/>
        <v>1854.65</v>
      </c>
    </row>
    <row r="108" ht="17" customHeight="1" spans="1:21">
      <c r="A108" s="17">
        <v>104</v>
      </c>
      <c r="B108" s="71" t="s">
        <v>44</v>
      </c>
      <c r="C108" s="72" t="s">
        <v>186</v>
      </c>
      <c r="D108" s="17" t="s">
        <v>15</v>
      </c>
      <c r="E108" s="17" t="s">
        <v>426</v>
      </c>
      <c r="F108" s="73">
        <v>799.84</v>
      </c>
      <c r="G108" s="30">
        <v>399.92</v>
      </c>
      <c r="H108" s="30">
        <v>64.99</v>
      </c>
      <c r="I108" s="17">
        <v>25</v>
      </c>
      <c r="J108" s="17">
        <v>25</v>
      </c>
      <c r="K108" s="17">
        <v>409.92</v>
      </c>
      <c r="L108" s="17">
        <v>99.98</v>
      </c>
      <c r="M108" s="17">
        <v>5</v>
      </c>
      <c r="N108" s="17">
        <v>25</v>
      </c>
      <c r="O108" s="17"/>
      <c r="P108" s="17"/>
      <c r="Q108" s="17"/>
      <c r="R108" s="17"/>
      <c r="S108" s="17">
        <f t="shared" si="3"/>
        <v>1304.75</v>
      </c>
      <c r="T108" s="17">
        <f t="shared" si="4"/>
        <v>549.9</v>
      </c>
      <c r="U108" s="17">
        <f t="shared" si="5"/>
        <v>1854.65</v>
      </c>
    </row>
    <row r="109" ht="17" customHeight="1" spans="1:21">
      <c r="A109" s="17">
        <v>105</v>
      </c>
      <c r="B109" s="71" t="s">
        <v>32</v>
      </c>
      <c r="C109" s="72" t="s">
        <v>174</v>
      </c>
      <c r="D109" s="17" t="s">
        <v>15</v>
      </c>
      <c r="E109" s="17" t="s">
        <v>426</v>
      </c>
      <c r="F109" s="73">
        <v>799.84</v>
      </c>
      <c r="G109" s="30">
        <v>399.92</v>
      </c>
      <c r="H109" s="30">
        <v>64.99</v>
      </c>
      <c r="I109" s="17">
        <v>25</v>
      </c>
      <c r="J109" s="17">
        <v>25</v>
      </c>
      <c r="K109" s="17">
        <v>409.92</v>
      </c>
      <c r="L109" s="17">
        <v>99.98</v>
      </c>
      <c r="M109" s="17">
        <v>5</v>
      </c>
      <c r="N109" s="17">
        <v>25</v>
      </c>
      <c r="O109" s="17"/>
      <c r="P109" s="17"/>
      <c r="Q109" s="17"/>
      <c r="R109" s="17"/>
      <c r="S109" s="17">
        <f t="shared" si="3"/>
        <v>1304.75</v>
      </c>
      <c r="T109" s="17">
        <f t="shared" si="4"/>
        <v>549.9</v>
      </c>
      <c r="U109" s="17">
        <f t="shared" si="5"/>
        <v>1854.65</v>
      </c>
    </row>
    <row r="110" ht="17" customHeight="1" spans="1:21">
      <c r="A110" s="17">
        <v>106</v>
      </c>
      <c r="B110" s="71" t="s">
        <v>337</v>
      </c>
      <c r="C110" s="72" t="s">
        <v>338</v>
      </c>
      <c r="D110" s="17" t="s">
        <v>15</v>
      </c>
      <c r="E110" s="17" t="s">
        <v>426</v>
      </c>
      <c r="F110" s="73">
        <v>799.84</v>
      </c>
      <c r="G110" s="30">
        <v>399.92</v>
      </c>
      <c r="H110" s="30">
        <v>64.99</v>
      </c>
      <c r="I110" s="17">
        <v>25</v>
      </c>
      <c r="J110" s="17">
        <v>25</v>
      </c>
      <c r="K110" s="17">
        <v>409.92</v>
      </c>
      <c r="L110" s="17">
        <v>99.98</v>
      </c>
      <c r="M110" s="17">
        <v>5</v>
      </c>
      <c r="N110" s="17">
        <v>25</v>
      </c>
      <c r="O110" s="17"/>
      <c r="P110" s="17"/>
      <c r="Q110" s="17"/>
      <c r="R110" s="17"/>
      <c r="S110" s="17">
        <f t="shared" si="3"/>
        <v>1304.75</v>
      </c>
      <c r="T110" s="17">
        <f t="shared" si="4"/>
        <v>549.9</v>
      </c>
      <c r="U110" s="17">
        <f t="shared" si="5"/>
        <v>1854.65</v>
      </c>
    </row>
    <row r="111" ht="17" customHeight="1" spans="1:21">
      <c r="A111" s="17">
        <v>107</v>
      </c>
      <c r="B111" s="71" t="s">
        <v>40</v>
      </c>
      <c r="C111" s="72" t="s">
        <v>182</v>
      </c>
      <c r="D111" s="17" t="s">
        <v>15</v>
      </c>
      <c r="E111" s="17" t="s">
        <v>426</v>
      </c>
      <c r="F111" s="73">
        <v>799.84</v>
      </c>
      <c r="G111" s="30">
        <v>399.92</v>
      </c>
      <c r="H111" s="30">
        <v>64.99</v>
      </c>
      <c r="I111" s="17">
        <v>25</v>
      </c>
      <c r="J111" s="17">
        <v>25</v>
      </c>
      <c r="K111" s="17">
        <v>409.92</v>
      </c>
      <c r="L111" s="17">
        <v>99.98</v>
      </c>
      <c r="M111" s="17">
        <v>5</v>
      </c>
      <c r="N111" s="17">
        <v>25</v>
      </c>
      <c r="O111" s="17"/>
      <c r="P111" s="17"/>
      <c r="Q111" s="17"/>
      <c r="R111" s="17"/>
      <c r="S111" s="17">
        <f t="shared" si="3"/>
        <v>1304.75</v>
      </c>
      <c r="T111" s="17">
        <f t="shared" si="4"/>
        <v>549.9</v>
      </c>
      <c r="U111" s="17">
        <f t="shared" si="5"/>
        <v>1854.65</v>
      </c>
    </row>
    <row r="112" ht="17" customHeight="1" spans="1:21">
      <c r="A112" s="17">
        <v>108</v>
      </c>
      <c r="B112" s="71" t="s">
        <v>134</v>
      </c>
      <c r="C112" s="72" t="s">
        <v>315</v>
      </c>
      <c r="D112" s="17" t="s">
        <v>15</v>
      </c>
      <c r="E112" s="17" t="s">
        <v>426</v>
      </c>
      <c r="F112" s="73">
        <v>799.84</v>
      </c>
      <c r="G112" s="30">
        <v>399.92</v>
      </c>
      <c r="H112" s="30">
        <v>64.99</v>
      </c>
      <c r="I112" s="17">
        <v>25</v>
      </c>
      <c r="J112" s="17">
        <v>25</v>
      </c>
      <c r="K112" s="17">
        <v>409.92</v>
      </c>
      <c r="L112" s="17">
        <v>99.98</v>
      </c>
      <c r="M112" s="17">
        <v>5</v>
      </c>
      <c r="N112" s="17">
        <v>25</v>
      </c>
      <c r="O112" s="17"/>
      <c r="P112" s="17"/>
      <c r="Q112" s="17"/>
      <c r="R112" s="17"/>
      <c r="S112" s="17">
        <f t="shared" si="3"/>
        <v>1304.75</v>
      </c>
      <c r="T112" s="17">
        <f t="shared" si="4"/>
        <v>549.9</v>
      </c>
      <c r="U112" s="17">
        <f t="shared" si="5"/>
        <v>1854.65</v>
      </c>
    </row>
    <row r="113" ht="17" customHeight="1" spans="1:21">
      <c r="A113" s="17">
        <v>109</v>
      </c>
      <c r="B113" s="76" t="s">
        <v>91</v>
      </c>
      <c r="C113" s="72" t="s">
        <v>250</v>
      </c>
      <c r="D113" s="17" t="s">
        <v>15</v>
      </c>
      <c r="E113" s="17" t="s">
        <v>427</v>
      </c>
      <c r="F113" s="73">
        <v>912</v>
      </c>
      <c r="G113" s="30">
        <v>456</v>
      </c>
      <c r="H113" s="30">
        <v>74.1</v>
      </c>
      <c r="I113" s="17">
        <v>28.5</v>
      </c>
      <c r="J113" s="17">
        <v>28.5</v>
      </c>
      <c r="K113" s="17">
        <v>467.4</v>
      </c>
      <c r="L113" s="17">
        <v>114</v>
      </c>
      <c r="M113" s="17">
        <v>5.7</v>
      </c>
      <c r="N113" s="17">
        <v>28.5</v>
      </c>
      <c r="O113" s="17"/>
      <c r="P113" s="17"/>
      <c r="Q113" s="17"/>
      <c r="R113" s="17"/>
      <c r="S113" s="17">
        <f t="shared" si="3"/>
        <v>1487.7</v>
      </c>
      <c r="T113" s="17">
        <f t="shared" si="4"/>
        <v>627</v>
      </c>
      <c r="U113" s="17">
        <f t="shared" si="5"/>
        <v>2114.7</v>
      </c>
    </row>
    <row r="114" ht="17" customHeight="1" spans="1:21">
      <c r="A114" s="17">
        <v>110</v>
      </c>
      <c r="B114" s="71" t="s">
        <v>278</v>
      </c>
      <c r="C114" s="72" t="s">
        <v>279</v>
      </c>
      <c r="D114" s="17" t="s">
        <v>15</v>
      </c>
      <c r="E114" s="17" t="s">
        <v>426</v>
      </c>
      <c r="F114" s="73">
        <v>799.84</v>
      </c>
      <c r="G114" s="30">
        <v>399.92</v>
      </c>
      <c r="H114" s="30">
        <v>64.99</v>
      </c>
      <c r="I114" s="17">
        <v>25</v>
      </c>
      <c r="J114" s="17">
        <v>25</v>
      </c>
      <c r="K114" s="17">
        <v>409.92</v>
      </c>
      <c r="L114" s="17">
        <v>99.98</v>
      </c>
      <c r="M114" s="17">
        <v>5</v>
      </c>
      <c r="N114" s="17">
        <v>25</v>
      </c>
      <c r="O114" s="17"/>
      <c r="P114" s="17"/>
      <c r="Q114" s="17"/>
      <c r="R114" s="17"/>
      <c r="S114" s="17">
        <f t="shared" si="3"/>
        <v>1304.75</v>
      </c>
      <c r="T114" s="17">
        <f t="shared" si="4"/>
        <v>549.9</v>
      </c>
      <c r="U114" s="17">
        <f t="shared" si="5"/>
        <v>1854.65</v>
      </c>
    </row>
    <row r="115" ht="17" customHeight="1" spans="1:21">
      <c r="A115" s="17">
        <v>111</v>
      </c>
      <c r="B115" s="71" t="s">
        <v>219</v>
      </c>
      <c r="C115" s="72" t="s">
        <v>220</v>
      </c>
      <c r="D115" s="17" t="s">
        <v>15</v>
      </c>
      <c r="E115" s="17" t="s">
        <v>426</v>
      </c>
      <c r="F115" s="73">
        <v>799.84</v>
      </c>
      <c r="G115" s="30">
        <v>399.92</v>
      </c>
      <c r="H115" s="30">
        <v>64.99</v>
      </c>
      <c r="I115" s="17">
        <v>25</v>
      </c>
      <c r="J115" s="17">
        <v>25</v>
      </c>
      <c r="K115" s="17">
        <v>409.92</v>
      </c>
      <c r="L115" s="17">
        <v>99.98</v>
      </c>
      <c r="M115" s="17">
        <v>5</v>
      </c>
      <c r="N115" s="17">
        <v>25</v>
      </c>
      <c r="O115" s="17"/>
      <c r="P115" s="17"/>
      <c r="Q115" s="17"/>
      <c r="R115" s="17"/>
      <c r="S115" s="17">
        <f t="shared" si="3"/>
        <v>1304.75</v>
      </c>
      <c r="T115" s="17">
        <f t="shared" si="4"/>
        <v>549.9</v>
      </c>
      <c r="U115" s="17">
        <f t="shared" si="5"/>
        <v>1854.65</v>
      </c>
    </row>
    <row r="116" ht="17" customHeight="1" spans="1:21">
      <c r="A116" s="17">
        <v>112</v>
      </c>
      <c r="B116" s="71" t="s">
        <v>339</v>
      </c>
      <c r="C116" s="72" t="s">
        <v>340</v>
      </c>
      <c r="D116" s="17" t="s">
        <v>15</v>
      </c>
      <c r="E116" s="17" t="s">
        <v>426</v>
      </c>
      <c r="F116" s="73">
        <v>799.84</v>
      </c>
      <c r="G116" s="30">
        <v>399.92</v>
      </c>
      <c r="H116" s="30">
        <v>64.99</v>
      </c>
      <c r="I116" s="17">
        <v>25</v>
      </c>
      <c r="J116" s="17">
        <v>25</v>
      </c>
      <c r="K116" s="17">
        <v>409.92</v>
      </c>
      <c r="L116" s="17">
        <v>99.98</v>
      </c>
      <c r="M116" s="17">
        <v>5</v>
      </c>
      <c r="N116" s="17">
        <v>25</v>
      </c>
      <c r="O116" s="17"/>
      <c r="P116" s="17"/>
      <c r="Q116" s="17"/>
      <c r="R116" s="17"/>
      <c r="S116" s="17">
        <f t="shared" si="3"/>
        <v>1304.75</v>
      </c>
      <c r="T116" s="17">
        <f t="shared" si="4"/>
        <v>549.9</v>
      </c>
      <c r="U116" s="17">
        <f t="shared" si="5"/>
        <v>1854.65</v>
      </c>
    </row>
    <row r="117" ht="17" customHeight="1" spans="1:21">
      <c r="A117" s="17">
        <v>113</v>
      </c>
      <c r="B117" s="71" t="s">
        <v>95</v>
      </c>
      <c r="C117" s="72" t="s">
        <v>254</v>
      </c>
      <c r="D117" s="17" t="s">
        <v>15</v>
      </c>
      <c r="E117" s="17" t="s">
        <v>426</v>
      </c>
      <c r="F117" s="73">
        <v>799.84</v>
      </c>
      <c r="G117" s="30">
        <v>399.92</v>
      </c>
      <c r="H117" s="30">
        <v>64.99</v>
      </c>
      <c r="I117" s="17">
        <v>25</v>
      </c>
      <c r="J117" s="17">
        <v>25</v>
      </c>
      <c r="K117" s="17">
        <v>409.92</v>
      </c>
      <c r="L117" s="17">
        <v>99.98</v>
      </c>
      <c r="M117" s="17">
        <v>5</v>
      </c>
      <c r="N117" s="17">
        <v>25</v>
      </c>
      <c r="O117" s="17"/>
      <c r="P117" s="17"/>
      <c r="Q117" s="17"/>
      <c r="R117" s="17"/>
      <c r="S117" s="17">
        <f t="shared" si="3"/>
        <v>1304.75</v>
      </c>
      <c r="T117" s="17">
        <f t="shared" si="4"/>
        <v>549.9</v>
      </c>
      <c r="U117" s="17">
        <f t="shared" si="5"/>
        <v>1854.65</v>
      </c>
    </row>
    <row r="118" ht="17" customHeight="1" spans="1:21">
      <c r="A118" s="17">
        <v>114</v>
      </c>
      <c r="B118" s="71" t="s">
        <v>138</v>
      </c>
      <c r="C118" s="72" t="s">
        <v>320</v>
      </c>
      <c r="D118" s="17" t="s">
        <v>15</v>
      </c>
      <c r="E118" s="17" t="s">
        <v>426</v>
      </c>
      <c r="F118" s="73">
        <v>799.84</v>
      </c>
      <c r="G118" s="30">
        <v>399.92</v>
      </c>
      <c r="H118" s="30">
        <v>64.99</v>
      </c>
      <c r="I118" s="17">
        <v>25</v>
      </c>
      <c r="J118" s="17">
        <v>25</v>
      </c>
      <c r="K118" s="17">
        <v>409.92</v>
      </c>
      <c r="L118" s="17">
        <v>99.98</v>
      </c>
      <c r="M118" s="17">
        <v>5</v>
      </c>
      <c r="N118" s="17">
        <v>25</v>
      </c>
      <c r="O118" s="17"/>
      <c r="P118" s="17"/>
      <c r="Q118" s="17"/>
      <c r="R118" s="17"/>
      <c r="S118" s="17">
        <f t="shared" si="3"/>
        <v>1304.75</v>
      </c>
      <c r="T118" s="17">
        <f t="shared" si="4"/>
        <v>549.9</v>
      </c>
      <c r="U118" s="17">
        <f t="shared" si="5"/>
        <v>1854.65</v>
      </c>
    </row>
    <row r="119" ht="17" customHeight="1" spans="1:21">
      <c r="A119" s="17">
        <v>115</v>
      </c>
      <c r="B119" s="71" t="s">
        <v>48</v>
      </c>
      <c r="C119" s="72" t="s">
        <v>190</v>
      </c>
      <c r="D119" s="17" t="s">
        <v>15</v>
      </c>
      <c r="E119" s="17" t="s">
        <v>426</v>
      </c>
      <c r="F119" s="73">
        <v>799.84</v>
      </c>
      <c r="G119" s="30">
        <v>399.92</v>
      </c>
      <c r="H119" s="30">
        <v>64.99</v>
      </c>
      <c r="I119" s="17">
        <v>25</v>
      </c>
      <c r="J119" s="17">
        <v>25</v>
      </c>
      <c r="K119" s="17">
        <v>409.92</v>
      </c>
      <c r="L119" s="17">
        <v>99.98</v>
      </c>
      <c r="M119" s="17">
        <v>5</v>
      </c>
      <c r="N119" s="17">
        <v>25</v>
      </c>
      <c r="O119" s="17"/>
      <c r="P119" s="17"/>
      <c r="Q119" s="17"/>
      <c r="R119" s="17"/>
      <c r="S119" s="17">
        <f t="shared" si="3"/>
        <v>1304.75</v>
      </c>
      <c r="T119" s="17">
        <f t="shared" si="4"/>
        <v>549.9</v>
      </c>
      <c r="U119" s="17">
        <f t="shared" si="5"/>
        <v>1854.65</v>
      </c>
    </row>
    <row r="120" ht="17" customHeight="1" spans="1:21">
      <c r="A120" s="17">
        <v>116</v>
      </c>
      <c r="B120" s="71" t="s">
        <v>25</v>
      </c>
      <c r="C120" s="72" t="s">
        <v>162</v>
      </c>
      <c r="D120" s="17" t="s">
        <v>15</v>
      </c>
      <c r="E120" s="17" t="s">
        <v>426</v>
      </c>
      <c r="F120" s="73">
        <v>799.84</v>
      </c>
      <c r="G120" s="30">
        <v>399.92</v>
      </c>
      <c r="H120" s="30">
        <v>64.99</v>
      </c>
      <c r="I120" s="17">
        <v>25</v>
      </c>
      <c r="J120" s="17">
        <v>25</v>
      </c>
      <c r="K120" s="17">
        <v>409.92</v>
      </c>
      <c r="L120" s="17">
        <v>99.98</v>
      </c>
      <c r="M120" s="17">
        <v>5</v>
      </c>
      <c r="N120" s="17">
        <v>25</v>
      </c>
      <c r="O120" s="17"/>
      <c r="P120" s="17"/>
      <c r="Q120" s="17"/>
      <c r="R120" s="17"/>
      <c r="S120" s="17">
        <f t="shared" si="3"/>
        <v>1304.75</v>
      </c>
      <c r="T120" s="17">
        <f t="shared" si="4"/>
        <v>549.9</v>
      </c>
      <c r="U120" s="17">
        <f t="shared" si="5"/>
        <v>1854.65</v>
      </c>
    </row>
    <row r="121" ht="17" customHeight="1" spans="1:21">
      <c r="A121" s="17">
        <v>117</v>
      </c>
      <c r="B121" s="71" t="s">
        <v>42</v>
      </c>
      <c r="C121" s="72" t="s">
        <v>184</v>
      </c>
      <c r="D121" s="17" t="s">
        <v>15</v>
      </c>
      <c r="E121" s="17" t="s">
        <v>426</v>
      </c>
      <c r="F121" s="73">
        <v>799.84</v>
      </c>
      <c r="G121" s="30">
        <v>399.92</v>
      </c>
      <c r="H121" s="30">
        <v>64.99</v>
      </c>
      <c r="I121" s="17">
        <v>25</v>
      </c>
      <c r="J121" s="17">
        <v>25</v>
      </c>
      <c r="K121" s="17">
        <v>409.92</v>
      </c>
      <c r="L121" s="17">
        <v>99.98</v>
      </c>
      <c r="M121" s="17">
        <v>5</v>
      </c>
      <c r="N121" s="17">
        <v>25</v>
      </c>
      <c r="O121" s="17"/>
      <c r="P121" s="17"/>
      <c r="Q121" s="17"/>
      <c r="R121" s="17"/>
      <c r="S121" s="17">
        <f t="shared" si="3"/>
        <v>1304.75</v>
      </c>
      <c r="T121" s="17">
        <f t="shared" si="4"/>
        <v>549.9</v>
      </c>
      <c r="U121" s="17">
        <f t="shared" si="5"/>
        <v>1854.65</v>
      </c>
    </row>
    <row r="122" ht="17" customHeight="1" spans="1:21">
      <c r="A122" s="17">
        <v>118</v>
      </c>
      <c r="B122" s="71" t="s">
        <v>53</v>
      </c>
      <c r="C122" s="72" t="s">
        <v>198</v>
      </c>
      <c r="D122" s="17" t="s">
        <v>15</v>
      </c>
      <c r="E122" s="17" t="s">
        <v>426</v>
      </c>
      <c r="F122" s="73">
        <v>799.84</v>
      </c>
      <c r="G122" s="30">
        <v>399.92</v>
      </c>
      <c r="H122" s="30">
        <v>64.99</v>
      </c>
      <c r="I122" s="17">
        <v>25</v>
      </c>
      <c r="J122" s="17">
        <v>25</v>
      </c>
      <c r="K122" s="17">
        <v>409.92</v>
      </c>
      <c r="L122" s="17">
        <v>99.98</v>
      </c>
      <c r="M122" s="17">
        <v>5</v>
      </c>
      <c r="N122" s="17">
        <v>25</v>
      </c>
      <c r="O122" s="17"/>
      <c r="P122" s="17"/>
      <c r="Q122" s="17"/>
      <c r="R122" s="17"/>
      <c r="S122" s="17">
        <f t="shared" si="3"/>
        <v>1304.75</v>
      </c>
      <c r="T122" s="17">
        <f t="shared" si="4"/>
        <v>549.9</v>
      </c>
      <c r="U122" s="17">
        <f t="shared" si="5"/>
        <v>1854.65</v>
      </c>
    </row>
    <row r="123" ht="17" customHeight="1" spans="1:21">
      <c r="A123" s="17">
        <v>119</v>
      </c>
      <c r="B123" s="71" t="s">
        <v>78</v>
      </c>
      <c r="C123" s="72" t="s">
        <v>234</v>
      </c>
      <c r="D123" s="17" t="s">
        <v>15</v>
      </c>
      <c r="E123" s="17" t="s">
        <v>426</v>
      </c>
      <c r="F123" s="73">
        <v>799.84</v>
      </c>
      <c r="G123" s="30">
        <v>399.92</v>
      </c>
      <c r="H123" s="30">
        <v>64.99</v>
      </c>
      <c r="I123" s="17">
        <v>25</v>
      </c>
      <c r="J123" s="17">
        <v>25</v>
      </c>
      <c r="K123" s="17">
        <v>409.92</v>
      </c>
      <c r="L123" s="17">
        <v>99.98</v>
      </c>
      <c r="M123" s="17">
        <v>5</v>
      </c>
      <c r="N123" s="17">
        <v>25</v>
      </c>
      <c r="O123" s="17"/>
      <c r="P123" s="17"/>
      <c r="Q123" s="17"/>
      <c r="R123" s="17"/>
      <c r="S123" s="17">
        <f t="shared" si="3"/>
        <v>1304.75</v>
      </c>
      <c r="T123" s="17">
        <f t="shared" si="4"/>
        <v>549.9</v>
      </c>
      <c r="U123" s="17">
        <f t="shared" si="5"/>
        <v>1854.65</v>
      </c>
    </row>
    <row r="124" ht="17" customHeight="1" spans="1:21">
      <c r="A124" s="17">
        <v>120</v>
      </c>
      <c r="B124" s="71" t="s">
        <v>20</v>
      </c>
      <c r="C124" s="72" t="s">
        <v>155</v>
      </c>
      <c r="D124" s="17" t="s">
        <v>15</v>
      </c>
      <c r="E124" s="17" t="s">
        <v>426</v>
      </c>
      <c r="F124" s="73">
        <v>799.84</v>
      </c>
      <c r="G124" s="30">
        <v>399.92</v>
      </c>
      <c r="H124" s="30">
        <v>64.99</v>
      </c>
      <c r="I124" s="17">
        <v>25</v>
      </c>
      <c r="J124" s="17">
        <v>25</v>
      </c>
      <c r="K124" s="17">
        <v>409.92</v>
      </c>
      <c r="L124" s="17">
        <v>99.98</v>
      </c>
      <c r="M124" s="17">
        <v>5</v>
      </c>
      <c r="N124" s="17">
        <v>25</v>
      </c>
      <c r="O124" s="17"/>
      <c r="P124" s="17"/>
      <c r="Q124" s="17"/>
      <c r="R124" s="17"/>
      <c r="S124" s="17">
        <f t="shared" si="3"/>
        <v>1304.75</v>
      </c>
      <c r="T124" s="17">
        <f t="shared" si="4"/>
        <v>549.9</v>
      </c>
      <c r="U124" s="17">
        <f t="shared" si="5"/>
        <v>1854.65</v>
      </c>
    </row>
    <row r="125" ht="17" customHeight="1" spans="1:21">
      <c r="A125" s="17">
        <v>121</v>
      </c>
      <c r="B125" s="71" t="s">
        <v>282</v>
      </c>
      <c r="C125" s="72" t="s">
        <v>283</v>
      </c>
      <c r="D125" s="17" t="s">
        <v>15</v>
      </c>
      <c r="E125" s="17" t="s">
        <v>426</v>
      </c>
      <c r="F125" s="73">
        <v>799.84</v>
      </c>
      <c r="G125" s="30">
        <v>399.92</v>
      </c>
      <c r="H125" s="30">
        <v>64.99</v>
      </c>
      <c r="I125" s="17">
        <v>25</v>
      </c>
      <c r="J125" s="17">
        <v>25</v>
      </c>
      <c r="K125" s="17">
        <v>409.92</v>
      </c>
      <c r="L125" s="17">
        <v>99.98</v>
      </c>
      <c r="M125" s="17">
        <v>5</v>
      </c>
      <c r="N125" s="17">
        <v>25</v>
      </c>
      <c r="O125" s="17"/>
      <c r="P125" s="17"/>
      <c r="Q125" s="17"/>
      <c r="R125" s="17"/>
      <c r="S125" s="17">
        <f t="shared" si="3"/>
        <v>1304.75</v>
      </c>
      <c r="T125" s="17">
        <f t="shared" si="4"/>
        <v>549.9</v>
      </c>
      <c r="U125" s="17">
        <f t="shared" si="5"/>
        <v>1854.65</v>
      </c>
    </row>
    <row r="126" ht="17" customHeight="1" spans="1:21">
      <c r="A126" s="17">
        <v>122</v>
      </c>
      <c r="B126" s="71" t="s">
        <v>43</v>
      </c>
      <c r="C126" s="72" t="s">
        <v>185</v>
      </c>
      <c r="D126" s="17" t="s">
        <v>15</v>
      </c>
      <c r="E126" s="17" t="s">
        <v>426</v>
      </c>
      <c r="F126" s="73">
        <v>799.84</v>
      </c>
      <c r="G126" s="30">
        <v>399.92</v>
      </c>
      <c r="H126" s="30">
        <v>64.99</v>
      </c>
      <c r="I126" s="17">
        <v>25</v>
      </c>
      <c r="J126" s="17">
        <v>25</v>
      </c>
      <c r="K126" s="17">
        <v>409.92</v>
      </c>
      <c r="L126" s="17">
        <v>99.98</v>
      </c>
      <c r="M126" s="17">
        <v>5</v>
      </c>
      <c r="N126" s="17">
        <v>25</v>
      </c>
      <c r="O126" s="17"/>
      <c r="P126" s="17"/>
      <c r="Q126" s="17"/>
      <c r="R126" s="17"/>
      <c r="S126" s="17">
        <f t="shared" si="3"/>
        <v>1304.75</v>
      </c>
      <c r="T126" s="17">
        <f t="shared" si="4"/>
        <v>549.9</v>
      </c>
      <c r="U126" s="17">
        <f t="shared" si="5"/>
        <v>1854.65</v>
      </c>
    </row>
    <row r="127" ht="17" customHeight="1" spans="1:21">
      <c r="A127" s="17">
        <v>123</v>
      </c>
      <c r="B127" s="71" t="s">
        <v>113</v>
      </c>
      <c r="C127" s="72" t="s">
        <v>281</v>
      </c>
      <c r="D127" s="17" t="s">
        <v>15</v>
      </c>
      <c r="E127" s="17" t="s">
        <v>426</v>
      </c>
      <c r="F127" s="73">
        <v>799.84</v>
      </c>
      <c r="G127" s="30">
        <v>399.92</v>
      </c>
      <c r="H127" s="30">
        <v>64.99</v>
      </c>
      <c r="I127" s="17">
        <v>25</v>
      </c>
      <c r="J127" s="17">
        <v>25</v>
      </c>
      <c r="K127" s="17">
        <v>409.92</v>
      </c>
      <c r="L127" s="17">
        <v>99.98</v>
      </c>
      <c r="M127" s="17">
        <v>5</v>
      </c>
      <c r="N127" s="17">
        <v>25</v>
      </c>
      <c r="O127" s="17"/>
      <c r="P127" s="17"/>
      <c r="Q127" s="17"/>
      <c r="R127" s="17"/>
      <c r="S127" s="17">
        <f t="shared" si="3"/>
        <v>1304.75</v>
      </c>
      <c r="T127" s="17">
        <f t="shared" si="4"/>
        <v>549.9</v>
      </c>
      <c r="U127" s="17">
        <f t="shared" si="5"/>
        <v>1854.65</v>
      </c>
    </row>
    <row r="128" ht="17" customHeight="1" spans="1:21">
      <c r="A128" s="17">
        <v>124</v>
      </c>
      <c r="B128" s="71" t="s">
        <v>385</v>
      </c>
      <c r="C128" s="72" t="s">
        <v>386</v>
      </c>
      <c r="D128" s="17" t="s">
        <v>15</v>
      </c>
      <c r="E128" s="17" t="s">
        <v>426</v>
      </c>
      <c r="F128" s="73">
        <v>799.84</v>
      </c>
      <c r="G128" s="30">
        <v>399.92</v>
      </c>
      <c r="H128" s="30">
        <v>64.99</v>
      </c>
      <c r="I128" s="17">
        <v>25</v>
      </c>
      <c r="J128" s="17">
        <v>25</v>
      </c>
      <c r="K128" s="17">
        <v>409.92</v>
      </c>
      <c r="L128" s="17">
        <v>99.98</v>
      </c>
      <c r="M128" s="17">
        <v>5</v>
      </c>
      <c r="N128" s="17">
        <v>25</v>
      </c>
      <c r="O128" s="17"/>
      <c r="P128" s="17"/>
      <c r="Q128" s="17"/>
      <c r="R128" s="17"/>
      <c r="S128" s="17">
        <f t="shared" si="3"/>
        <v>1304.75</v>
      </c>
      <c r="T128" s="17">
        <f t="shared" si="4"/>
        <v>549.9</v>
      </c>
      <c r="U128" s="17">
        <f t="shared" si="5"/>
        <v>1854.65</v>
      </c>
    </row>
    <row r="129" ht="17" customHeight="1" spans="1:21">
      <c r="A129" s="17">
        <v>125</v>
      </c>
      <c r="B129" s="71" t="s">
        <v>64</v>
      </c>
      <c r="C129" s="72" t="s">
        <v>213</v>
      </c>
      <c r="D129" s="17" t="s">
        <v>15</v>
      </c>
      <c r="E129" s="17" t="s">
        <v>426</v>
      </c>
      <c r="F129" s="73">
        <v>799.84</v>
      </c>
      <c r="G129" s="30">
        <v>399.92</v>
      </c>
      <c r="H129" s="30">
        <v>64.99</v>
      </c>
      <c r="I129" s="17">
        <v>25</v>
      </c>
      <c r="J129" s="17">
        <v>25</v>
      </c>
      <c r="K129" s="17">
        <v>409.92</v>
      </c>
      <c r="L129" s="17">
        <v>99.98</v>
      </c>
      <c r="M129" s="17">
        <v>5</v>
      </c>
      <c r="N129" s="17">
        <v>25</v>
      </c>
      <c r="O129" s="17"/>
      <c r="P129" s="17"/>
      <c r="Q129" s="17"/>
      <c r="R129" s="17"/>
      <c r="S129" s="17">
        <f t="shared" si="3"/>
        <v>1304.75</v>
      </c>
      <c r="T129" s="17">
        <f t="shared" si="4"/>
        <v>549.9</v>
      </c>
      <c r="U129" s="17">
        <f t="shared" si="5"/>
        <v>1854.65</v>
      </c>
    </row>
    <row r="130" ht="17" customHeight="1" spans="1:21">
      <c r="A130" s="17">
        <v>126</v>
      </c>
      <c r="B130" s="71" t="s">
        <v>109</v>
      </c>
      <c r="C130" s="72" t="s">
        <v>275</v>
      </c>
      <c r="D130" s="17" t="s">
        <v>15</v>
      </c>
      <c r="E130" s="17" t="s">
        <v>426</v>
      </c>
      <c r="F130" s="73">
        <v>799.84</v>
      </c>
      <c r="G130" s="30">
        <v>399.92</v>
      </c>
      <c r="H130" s="30">
        <v>64.99</v>
      </c>
      <c r="I130" s="17">
        <v>25</v>
      </c>
      <c r="J130" s="17">
        <v>25</v>
      </c>
      <c r="K130" s="17">
        <v>409.92</v>
      </c>
      <c r="L130" s="17">
        <v>99.98</v>
      </c>
      <c r="M130" s="17">
        <v>5</v>
      </c>
      <c r="N130" s="17">
        <v>25</v>
      </c>
      <c r="O130" s="17"/>
      <c r="P130" s="17"/>
      <c r="Q130" s="17"/>
      <c r="R130" s="17"/>
      <c r="S130" s="17">
        <f t="shared" si="3"/>
        <v>1304.75</v>
      </c>
      <c r="T130" s="17">
        <f t="shared" si="4"/>
        <v>549.9</v>
      </c>
      <c r="U130" s="17">
        <f t="shared" si="5"/>
        <v>1854.65</v>
      </c>
    </row>
    <row r="131" ht="17" customHeight="1" spans="1:21">
      <c r="A131" s="17">
        <v>127</v>
      </c>
      <c r="B131" s="71" t="s">
        <v>101</v>
      </c>
      <c r="C131" s="72" t="s">
        <v>264</v>
      </c>
      <c r="D131" s="17" t="s">
        <v>15</v>
      </c>
      <c r="E131" s="17" t="s">
        <v>426</v>
      </c>
      <c r="F131" s="73">
        <v>799.84</v>
      </c>
      <c r="G131" s="30">
        <v>399.92</v>
      </c>
      <c r="H131" s="30">
        <v>64.99</v>
      </c>
      <c r="I131" s="17">
        <v>25</v>
      </c>
      <c r="J131" s="17">
        <v>25</v>
      </c>
      <c r="K131" s="17">
        <v>409.92</v>
      </c>
      <c r="L131" s="17">
        <v>99.98</v>
      </c>
      <c r="M131" s="17">
        <v>5</v>
      </c>
      <c r="N131" s="17">
        <v>25</v>
      </c>
      <c r="O131" s="17"/>
      <c r="P131" s="17"/>
      <c r="Q131" s="17"/>
      <c r="R131" s="17"/>
      <c r="S131" s="17">
        <f t="shared" si="3"/>
        <v>1304.75</v>
      </c>
      <c r="T131" s="17">
        <f t="shared" si="4"/>
        <v>549.9</v>
      </c>
      <c r="U131" s="17">
        <f t="shared" si="5"/>
        <v>1854.65</v>
      </c>
    </row>
    <row r="132" ht="17" customHeight="1" spans="1:21">
      <c r="A132" s="17">
        <v>128</v>
      </c>
      <c r="B132" s="71" t="s">
        <v>387</v>
      </c>
      <c r="C132" s="72" t="s">
        <v>388</v>
      </c>
      <c r="D132" s="17" t="s">
        <v>15</v>
      </c>
      <c r="E132" s="17" t="s">
        <v>426</v>
      </c>
      <c r="F132" s="73">
        <v>799.84</v>
      </c>
      <c r="G132" s="30">
        <v>399.92</v>
      </c>
      <c r="H132" s="30">
        <v>64.99</v>
      </c>
      <c r="I132" s="17">
        <v>25</v>
      </c>
      <c r="J132" s="17">
        <v>25</v>
      </c>
      <c r="K132" s="17">
        <v>409.92</v>
      </c>
      <c r="L132" s="17">
        <v>99.98</v>
      </c>
      <c r="M132" s="17">
        <v>5</v>
      </c>
      <c r="N132" s="17">
        <v>25</v>
      </c>
      <c r="O132" s="17"/>
      <c r="P132" s="17"/>
      <c r="Q132" s="17"/>
      <c r="R132" s="17"/>
      <c r="S132" s="17">
        <f t="shared" si="3"/>
        <v>1304.75</v>
      </c>
      <c r="T132" s="17">
        <f t="shared" si="4"/>
        <v>549.9</v>
      </c>
      <c r="U132" s="17">
        <f t="shared" si="5"/>
        <v>1854.65</v>
      </c>
    </row>
    <row r="133" ht="17" customHeight="1" spans="1:21">
      <c r="A133" s="17">
        <v>129</v>
      </c>
      <c r="B133" s="71" t="s">
        <v>132</v>
      </c>
      <c r="C133" s="72" t="s">
        <v>313</v>
      </c>
      <c r="D133" s="17" t="s">
        <v>15</v>
      </c>
      <c r="E133" s="17" t="s">
        <v>426</v>
      </c>
      <c r="F133" s="73">
        <v>799.84</v>
      </c>
      <c r="G133" s="30">
        <v>399.92</v>
      </c>
      <c r="H133" s="30">
        <v>64.99</v>
      </c>
      <c r="I133" s="17">
        <v>25</v>
      </c>
      <c r="J133" s="17">
        <v>25</v>
      </c>
      <c r="K133" s="17">
        <v>409.92</v>
      </c>
      <c r="L133" s="17">
        <v>99.98</v>
      </c>
      <c r="M133" s="17">
        <v>5</v>
      </c>
      <c r="N133" s="17">
        <v>25</v>
      </c>
      <c r="O133" s="17"/>
      <c r="P133" s="17"/>
      <c r="Q133" s="17"/>
      <c r="R133" s="17"/>
      <c r="S133" s="17">
        <f t="shared" ref="S133:S140" si="6">F133+H133+I133+K133+M133+O133+Q133</f>
        <v>1304.75</v>
      </c>
      <c r="T133" s="17">
        <f t="shared" ref="T133:T140" si="7">G133+J133+L133+N133+P133+R133</f>
        <v>549.9</v>
      </c>
      <c r="U133" s="17">
        <f t="shared" ref="U133:U140" si="8">S133+T133</f>
        <v>1854.65</v>
      </c>
    </row>
    <row r="134" ht="17" customHeight="1" spans="1:21">
      <c r="A134" s="17">
        <v>130</v>
      </c>
      <c r="B134" s="71" t="s">
        <v>428</v>
      </c>
      <c r="C134" s="72" t="s">
        <v>429</v>
      </c>
      <c r="D134" s="17" t="s">
        <v>15</v>
      </c>
      <c r="E134" s="17" t="s">
        <v>426</v>
      </c>
      <c r="F134" s="73">
        <v>799.84</v>
      </c>
      <c r="G134" s="30">
        <v>399.92</v>
      </c>
      <c r="H134" s="30">
        <v>64.99</v>
      </c>
      <c r="I134" s="17">
        <v>25</v>
      </c>
      <c r="J134" s="17">
        <v>25</v>
      </c>
      <c r="K134" s="17">
        <v>409.92</v>
      </c>
      <c r="L134" s="17">
        <v>99.98</v>
      </c>
      <c r="M134" s="17">
        <v>5</v>
      </c>
      <c r="N134" s="17">
        <v>25</v>
      </c>
      <c r="O134" s="17"/>
      <c r="P134" s="17"/>
      <c r="Q134" s="17"/>
      <c r="R134" s="17"/>
      <c r="S134" s="17">
        <f t="shared" si="6"/>
        <v>1304.75</v>
      </c>
      <c r="T134" s="17">
        <f t="shared" si="7"/>
        <v>549.9</v>
      </c>
      <c r="U134" s="17">
        <f t="shared" si="8"/>
        <v>1854.65</v>
      </c>
    </row>
    <row r="135" ht="17" customHeight="1" spans="1:21">
      <c r="A135" s="17">
        <v>131</v>
      </c>
      <c r="B135" s="71" t="s">
        <v>430</v>
      </c>
      <c r="C135" s="72" t="s">
        <v>431</v>
      </c>
      <c r="D135" s="17" t="s">
        <v>15</v>
      </c>
      <c r="E135" s="17" t="s">
        <v>426</v>
      </c>
      <c r="F135" s="73">
        <v>799.84</v>
      </c>
      <c r="G135" s="30">
        <v>399.92</v>
      </c>
      <c r="H135" s="30">
        <v>64.99</v>
      </c>
      <c r="I135" s="17">
        <v>25</v>
      </c>
      <c r="J135" s="17">
        <v>25</v>
      </c>
      <c r="K135" s="17">
        <v>409.92</v>
      </c>
      <c r="L135" s="17">
        <v>99.98</v>
      </c>
      <c r="M135" s="17">
        <v>5</v>
      </c>
      <c r="N135" s="17">
        <v>25</v>
      </c>
      <c r="O135" s="17"/>
      <c r="P135" s="17"/>
      <c r="Q135" s="17"/>
      <c r="R135" s="17"/>
      <c r="S135" s="17">
        <f t="shared" si="6"/>
        <v>1304.75</v>
      </c>
      <c r="T135" s="17">
        <f t="shared" si="7"/>
        <v>549.9</v>
      </c>
      <c r="U135" s="17">
        <f t="shared" si="8"/>
        <v>1854.65</v>
      </c>
    </row>
    <row r="136" ht="17" customHeight="1" spans="1:21">
      <c r="A136" s="17">
        <v>132</v>
      </c>
      <c r="B136" s="71" t="s">
        <v>432</v>
      </c>
      <c r="C136" s="72" t="s">
        <v>433</v>
      </c>
      <c r="D136" s="17" t="s">
        <v>15</v>
      </c>
      <c r="E136" s="17" t="s">
        <v>426</v>
      </c>
      <c r="F136" s="73">
        <v>799.84</v>
      </c>
      <c r="G136" s="30">
        <v>399.92</v>
      </c>
      <c r="H136" s="30">
        <v>64.99</v>
      </c>
      <c r="I136" s="17">
        <v>25</v>
      </c>
      <c r="J136" s="17">
        <v>25</v>
      </c>
      <c r="K136" s="17">
        <v>409.92</v>
      </c>
      <c r="L136" s="17">
        <v>99.98</v>
      </c>
      <c r="M136" s="17">
        <v>5</v>
      </c>
      <c r="N136" s="17">
        <v>25</v>
      </c>
      <c r="O136" s="17"/>
      <c r="P136" s="17"/>
      <c r="Q136" s="17"/>
      <c r="R136" s="17"/>
      <c r="S136" s="17">
        <f t="shared" si="6"/>
        <v>1304.75</v>
      </c>
      <c r="T136" s="17">
        <f t="shared" si="7"/>
        <v>549.9</v>
      </c>
      <c r="U136" s="17">
        <f t="shared" si="8"/>
        <v>1854.65</v>
      </c>
    </row>
    <row r="137" ht="17" customHeight="1" spans="1:21">
      <c r="A137" s="17">
        <v>133</v>
      </c>
      <c r="B137" s="71" t="s">
        <v>166</v>
      </c>
      <c r="C137" s="72" t="s">
        <v>167</v>
      </c>
      <c r="D137" s="17" t="s">
        <v>168</v>
      </c>
      <c r="E137" s="17" t="s">
        <v>426</v>
      </c>
      <c r="F137" s="73">
        <v>799.84</v>
      </c>
      <c r="G137" s="30">
        <v>399.92</v>
      </c>
      <c r="H137" s="30">
        <v>64.99</v>
      </c>
      <c r="I137" s="17">
        <v>25</v>
      </c>
      <c r="J137" s="17">
        <v>25</v>
      </c>
      <c r="K137" s="17">
        <v>409.92</v>
      </c>
      <c r="L137" s="17">
        <v>99.98</v>
      </c>
      <c r="M137" s="17">
        <v>5</v>
      </c>
      <c r="N137" s="17">
        <v>25</v>
      </c>
      <c r="O137" s="17"/>
      <c r="P137" s="17"/>
      <c r="Q137" s="17"/>
      <c r="R137" s="17"/>
      <c r="S137" s="17">
        <f t="shared" si="6"/>
        <v>1304.75</v>
      </c>
      <c r="T137" s="17">
        <f t="shared" si="7"/>
        <v>549.9</v>
      </c>
      <c r="U137" s="17">
        <f t="shared" si="8"/>
        <v>1854.65</v>
      </c>
    </row>
    <row r="138" ht="17" customHeight="1" spans="1:21">
      <c r="A138" s="17">
        <v>134</v>
      </c>
      <c r="B138" s="17" t="s">
        <v>449</v>
      </c>
      <c r="C138" s="72" t="s">
        <v>450</v>
      </c>
      <c r="D138" s="17" t="s">
        <v>15</v>
      </c>
      <c r="E138" s="17" t="s">
        <v>426</v>
      </c>
      <c r="F138" s="73">
        <v>799.84</v>
      </c>
      <c r="G138" s="30">
        <v>399.92</v>
      </c>
      <c r="H138" s="30">
        <v>64.99</v>
      </c>
      <c r="I138" s="17">
        <v>25</v>
      </c>
      <c r="J138" s="17">
        <v>25</v>
      </c>
      <c r="K138" s="17">
        <v>409.92</v>
      </c>
      <c r="L138" s="17">
        <v>99.98</v>
      </c>
      <c r="M138" s="17">
        <v>5</v>
      </c>
      <c r="N138" s="17">
        <v>25</v>
      </c>
      <c r="O138" s="17"/>
      <c r="P138" s="17"/>
      <c r="Q138" s="17"/>
      <c r="R138" s="17"/>
      <c r="S138" s="17">
        <f t="shared" si="6"/>
        <v>1304.75</v>
      </c>
      <c r="T138" s="17">
        <f t="shared" si="7"/>
        <v>549.9</v>
      </c>
      <c r="U138" s="17">
        <f t="shared" si="8"/>
        <v>1854.65</v>
      </c>
    </row>
    <row r="139" ht="17" customHeight="1" spans="1:21">
      <c r="A139" s="17">
        <v>135</v>
      </c>
      <c r="B139" s="18" t="s">
        <v>451</v>
      </c>
      <c r="C139" s="72" t="s">
        <v>452</v>
      </c>
      <c r="D139" s="17" t="s">
        <v>15</v>
      </c>
      <c r="E139" s="17" t="s">
        <v>426</v>
      </c>
      <c r="F139" s="73">
        <v>799.84</v>
      </c>
      <c r="G139" s="30">
        <v>399.92</v>
      </c>
      <c r="H139" s="30">
        <v>64.99</v>
      </c>
      <c r="I139" s="17">
        <v>25</v>
      </c>
      <c r="J139" s="17">
        <v>25</v>
      </c>
      <c r="K139" s="17">
        <v>0</v>
      </c>
      <c r="L139" s="17">
        <v>0</v>
      </c>
      <c r="M139" s="17">
        <v>0</v>
      </c>
      <c r="N139" s="17">
        <v>0</v>
      </c>
      <c r="O139" s="17"/>
      <c r="P139" s="17"/>
      <c r="Q139" s="17"/>
      <c r="R139" s="17"/>
      <c r="S139" s="17">
        <f t="shared" si="6"/>
        <v>889.83</v>
      </c>
      <c r="T139" s="17">
        <f t="shared" si="7"/>
        <v>424.92</v>
      </c>
      <c r="U139" s="17">
        <f t="shared" si="8"/>
        <v>1314.75</v>
      </c>
    </row>
    <row r="140" ht="17" customHeight="1" spans="1:21">
      <c r="A140" s="17">
        <v>136</v>
      </c>
      <c r="B140" s="18" t="s">
        <v>453</v>
      </c>
      <c r="C140" s="72" t="s">
        <v>454</v>
      </c>
      <c r="D140" s="17" t="s">
        <v>15</v>
      </c>
      <c r="E140" s="17" t="s">
        <v>426</v>
      </c>
      <c r="F140" s="73">
        <v>799.84</v>
      </c>
      <c r="G140" s="30">
        <v>399.92</v>
      </c>
      <c r="H140" s="30">
        <v>64.99</v>
      </c>
      <c r="I140" s="17">
        <v>25</v>
      </c>
      <c r="J140" s="17">
        <v>25</v>
      </c>
      <c r="K140" s="17">
        <v>409.92</v>
      </c>
      <c r="L140" s="17">
        <v>99.98</v>
      </c>
      <c r="M140" s="17">
        <v>5</v>
      </c>
      <c r="N140" s="17">
        <v>25</v>
      </c>
      <c r="O140" s="17"/>
      <c r="P140" s="17"/>
      <c r="Q140" s="17"/>
      <c r="R140" s="17"/>
      <c r="S140" s="17">
        <f t="shared" si="6"/>
        <v>1304.75</v>
      </c>
      <c r="T140" s="17">
        <f t="shared" si="7"/>
        <v>549.9</v>
      </c>
      <c r="U140" s="17">
        <f t="shared" si="8"/>
        <v>1854.65</v>
      </c>
    </row>
    <row r="141" ht="17" customHeight="1" spans="1:21">
      <c r="A141" s="17">
        <v>137</v>
      </c>
      <c r="B141" s="77" t="s">
        <v>144</v>
      </c>
      <c r="C141" s="78"/>
      <c r="D141" s="77"/>
      <c r="E141" s="79"/>
      <c r="F141" s="80">
        <f t="shared" ref="F141:N141" si="9">SUM(F5:F140)</f>
        <v>108890.4</v>
      </c>
      <c r="G141" s="81">
        <f t="shared" si="9"/>
        <v>54445.1999999998</v>
      </c>
      <c r="H141" s="81">
        <f t="shared" si="9"/>
        <v>8847.74999999998</v>
      </c>
      <c r="I141" s="34">
        <f t="shared" si="9"/>
        <v>3403.5</v>
      </c>
      <c r="J141" s="34">
        <f t="shared" si="9"/>
        <v>3403.5</v>
      </c>
      <c r="K141" s="34">
        <f t="shared" si="9"/>
        <v>55396.6799999998</v>
      </c>
      <c r="L141" s="82">
        <f t="shared" si="9"/>
        <v>13511.32</v>
      </c>
      <c r="M141" s="34">
        <f t="shared" si="9"/>
        <v>675.7</v>
      </c>
      <c r="N141" s="34">
        <f t="shared" si="9"/>
        <v>3378.5</v>
      </c>
      <c r="O141" s="17">
        <f t="shared" ref="O141:R141" si="10">SUM(O7:O140)</f>
        <v>0</v>
      </c>
      <c r="P141" s="17">
        <f t="shared" si="10"/>
        <v>0</v>
      </c>
      <c r="Q141" s="17">
        <f t="shared" si="10"/>
        <v>0</v>
      </c>
      <c r="R141" s="17">
        <f t="shared" si="10"/>
        <v>0</v>
      </c>
      <c r="S141" s="17">
        <f t="shared" ref="S141:U141" si="11">SUM(S5:S140)</f>
        <v>177214.03</v>
      </c>
      <c r="T141" s="17">
        <f t="shared" si="11"/>
        <v>74738.52</v>
      </c>
      <c r="U141" s="17">
        <f t="shared" si="11"/>
        <v>251952.549999999</v>
      </c>
    </row>
    <row r="142" customFormat="1" spans="1:21">
      <c r="A142" s="29"/>
      <c r="B142" s="67"/>
      <c r="C142" s="68"/>
      <c r="D142" s="29"/>
      <c r="E142" s="29"/>
      <c r="F142" s="69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"/>
  <sheetViews>
    <sheetView topLeftCell="A51" workbookViewId="0">
      <selection activeCell="D56" sqref="D56"/>
    </sheetView>
  </sheetViews>
  <sheetFormatPr defaultColWidth="8.66666666666667" defaultRowHeight="15"/>
  <cols>
    <col min="2" max="3" width="18.8333333333333" customWidth="1"/>
    <col min="5" max="5" width="9.41666666666667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1" t="s">
        <v>456</v>
      </c>
      <c r="B1" s="1"/>
      <c r="C1" s="50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 t="s">
        <v>403</v>
      </c>
      <c r="B2" s="3"/>
      <c r="C2" s="51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2" spans="1:17">
      <c r="A3" s="5" t="s">
        <v>378</v>
      </c>
      <c r="B3" s="6" t="s">
        <v>379</v>
      </c>
      <c r="C3" s="7" t="s">
        <v>146</v>
      </c>
      <c r="D3" s="8" t="s">
        <v>404</v>
      </c>
      <c r="E3" s="6" t="s">
        <v>405</v>
      </c>
      <c r="F3" s="9" t="s">
        <v>406</v>
      </c>
      <c r="G3" s="10"/>
      <c r="H3" s="5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9" t="s">
        <v>144</v>
      </c>
      <c r="P3" s="9"/>
      <c r="Q3" s="21" t="s">
        <v>414</v>
      </c>
    </row>
    <row r="4" ht="19" spans="1:17">
      <c r="A4" s="11"/>
      <c r="B4" s="12"/>
      <c r="C4" s="13"/>
      <c r="D4" s="14"/>
      <c r="E4" s="12"/>
      <c r="F4" s="15" t="s">
        <v>415</v>
      </c>
      <c r="G4" s="11" t="s">
        <v>416</v>
      </c>
      <c r="H4" s="16" t="s">
        <v>417</v>
      </c>
      <c r="I4" s="15" t="s">
        <v>418</v>
      </c>
      <c r="J4" s="22" t="s">
        <v>419</v>
      </c>
      <c r="K4" s="15" t="s">
        <v>457</v>
      </c>
      <c r="L4" s="22" t="s">
        <v>421</v>
      </c>
      <c r="M4" s="15" t="s">
        <v>422</v>
      </c>
      <c r="N4" s="22" t="s">
        <v>423</v>
      </c>
      <c r="O4" s="22" t="s">
        <v>424</v>
      </c>
      <c r="P4" s="22" t="s">
        <v>425</v>
      </c>
      <c r="Q4" s="22"/>
    </row>
    <row r="5" spans="1:17">
      <c r="A5" s="52">
        <v>1</v>
      </c>
      <c r="B5" s="60" t="s">
        <v>176</v>
      </c>
      <c r="C5" s="54" t="str">
        <f>VLOOKUP(B5,[1]Sheet1!$B:$D,3,FALSE)</f>
        <v>650104197407121634</v>
      </c>
      <c r="D5" s="54" t="s">
        <v>15</v>
      </c>
      <c r="E5" s="61">
        <v>4999</v>
      </c>
      <c r="F5" s="56">
        <v>799.84</v>
      </c>
      <c r="G5" s="56">
        <v>399.92</v>
      </c>
      <c r="H5" s="56">
        <v>64.99</v>
      </c>
      <c r="I5" s="56">
        <v>25</v>
      </c>
      <c r="J5" s="56">
        <v>25</v>
      </c>
      <c r="K5" s="56">
        <v>484.9</v>
      </c>
      <c r="L5" s="56">
        <v>99.98</v>
      </c>
      <c r="M5" s="56">
        <v>5</v>
      </c>
      <c r="N5" s="56">
        <v>25</v>
      </c>
      <c r="O5" s="54">
        <f>SUM(F5+H5+I5+K5+M5)</f>
        <v>1379.73</v>
      </c>
      <c r="P5" s="54">
        <f>SUM(G5+J5+L5+N5)</f>
        <v>549.9</v>
      </c>
      <c r="Q5" s="54">
        <f>SUM(O5+P5)</f>
        <v>1929.63</v>
      </c>
    </row>
    <row r="6" spans="1:17">
      <c r="A6" s="17">
        <v>2</v>
      </c>
      <c r="B6" s="42" t="s">
        <v>295</v>
      </c>
      <c r="C6" s="31" t="str">
        <f>VLOOKUP(B6,[1]Sheet1!$B:$D,3,FALSE)</f>
        <v>65292519851215101X</v>
      </c>
      <c r="D6" s="31" t="s">
        <v>15</v>
      </c>
      <c r="E6" s="41">
        <v>4999</v>
      </c>
      <c r="F6" s="30">
        <v>799.84</v>
      </c>
      <c r="G6" s="30">
        <v>399.92</v>
      </c>
      <c r="H6" s="30">
        <v>64.99</v>
      </c>
      <c r="I6" s="30">
        <v>25</v>
      </c>
      <c r="J6" s="30">
        <v>25</v>
      </c>
      <c r="K6" s="30">
        <v>484.9</v>
      </c>
      <c r="L6" s="30">
        <v>99.98</v>
      </c>
      <c r="M6" s="30">
        <v>5</v>
      </c>
      <c r="N6" s="30">
        <v>25</v>
      </c>
      <c r="O6" s="31">
        <f t="shared" ref="O6:O37" si="0">SUM(F6+H6+I6+K6+M6)</f>
        <v>1379.73</v>
      </c>
      <c r="P6" s="31">
        <f t="shared" ref="P6:P37" si="1">SUM(G6+J6+L6+N6)</f>
        <v>549.9</v>
      </c>
      <c r="Q6" s="31">
        <f t="shared" ref="Q6:Q37" si="2">SUM(O6+P6)</f>
        <v>1929.63</v>
      </c>
    </row>
    <row r="7" spans="1:17">
      <c r="A7" s="17">
        <v>3</v>
      </c>
      <c r="B7" s="42" t="s">
        <v>262</v>
      </c>
      <c r="C7" s="31" t="str">
        <f>VLOOKUP(B7,[1]Sheet1!$B:$D,3,FALSE)</f>
        <v>653121199509183519</v>
      </c>
      <c r="D7" s="31" t="s">
        <v>15</v>
      </c>
      <c r="E7" s="41">
        <v>4999</v>
      </c>
      <c r="F7" s="30">
        <v>799.84</v>
      </c>
      <c r="G7" s="30">
        <v>399.92</v>
      </c>
      <c r="H7" s="30">
        <v>64.99</v>
      </c>
      <c r="I7" s="30">
        <v>25</v>
      </c>
      <c r="J7" s="30">
        <v>25</v>
      </c>
      <c r="K7" s="30">
        <v>484.9</v>
      </c>
      <c r="L7" s="30">
        <v>99.98</v>
      </c>
      <c r="M7" s="30">
        <v>5</v>
      </c>
      <c r="N7" s="30">
        <v>25</v>
      </c>
      <c r="O7" s="31">
        <f t="shared" si="0"/>
        <v>1379.73</v>
      </c>
      <c r="P7" s="31">
        <f t="shared" si="1"/>
        <v>549.9</v>
      </c>
      <c r="Q7" s="31">
        <f t="shared" si="2"/>
        <v>1929.63</v>
      </c>
    </row>
    <row r="8" spans="1:17">
      <c r="A8" s="17">
        <v>4</v>
      </c>
      <c r="B8" s="42" t="s">
        <v>382</v>
      </c>
      <c r="C8" s="31" t="str">
        <f>VLOOKUP(B8,[1]Sheet1!$B:$D,3,FALSE)</f>
        <v>650121198102072422</v>
      </c>
      <c r="D8" s="31" t="s">
        <v>15</v>
      </c>
      <c r="E8" s="41">
        <v>4999</v>
      </c>
      <c r="F8" s="30">
        <v>799.84</v>
      </c>
      <c r="G8" s="30">
        <v>399.92</v>
      </c>
      <c r="H8" s="30">
        <v>64.99</v>
      </c>
      <c r="I8" s="30">
        <v>25</v>
      </c>
      <c r="J8" s="30">
        <v>25</v>
      </c>
      <c r="K8" s="30">
        <v>484.9</v>
      </c>
      <c r="L8" s="30">
        <v>99.98</v>
      </c>
      <c r="M8" s="30">
        <v>5</v>
      </c>
      <c r="N8" s="30">
        <v>25</v>
      </c>
      <c r="O8" s="31">
        <f t="shared" si="0"/>
        <v>1379.73</v>
      </c>
      <c r="P8" s="31">
        <f t="shared" si="1"/>
        <v>549.9</v>
      </c>
      <c r="Q8" s="31">
        <f t="shared" si="2"/>
        <v>1929.63</v>
      </c>
    </row>
    <row r="9" spans="1:17">
      <c r="A9" s="17">
        <v>5</v>
      </c>
      <c r="B9" s="42" t="s">
        <v>311</v>
      </c>
      <c r="C9" s="31" t="str">
        <f>VLOOKUP(B9,[1]Sheet1!$B:$D,3,FALSE)</f>
        <v>652123199112210939</v>
      </c>
      <c r="D9" s="31" t="s">
        <v>15</v>
      </c>
      <c r="E9" s="41">
        <v>4999</v>
      </c>
      <c r="F9" s="30">
        <v>799.84</v>
      </c>
      <c r="G9" s="30">
        <v>399.92</v>
      </c>
      <c r="H9" s="30">
        <v>64.99</v>
      </c>
      <c r="I9" s="30">
        <v>25</v>
      </c>
      <c r="J9" s="30">
        <v>25</v>
      </c>
      <c r="K9" s="30">
        <v>484.9</v>
      </c>
      <c r="L9" s="30">
        <v>99.98</v>
      </c>
      <c r="M9" s="30">
        <v>5</v>
      </c>
      <c r="N9" s="30">
        <v>25</v>
      </c>
      <c r="O9" s="31">
        <f t="shared" si="0"/>
        <v>1379.73</v>
      </c>
      <c r="P9" s="31">
        <f t="shared" si="1"/>
        <v>549.9</v>
      </c>
      <c r="Q9" s="31">
        <f t="shared" si="2"/>
        <v>1929.63</v>
      </c>
    </row>
    <row r="10" spans="1:17">
      <c r="A10" s="17">
        <v>6</v>
      </c>
      <c r="B10" s="42" t="s">
        <v>157</v>
      </c>
      <c r="C10" s="31" t="str">
        <f>VLOOKUP(B10,[1]Sheet1!$B:$D,3,FALSE)</f>
        <v>650104197505304426</v>
      </c>
      <c r="D10" s="31" t="s">
        <v>15</v>
      </c>
      <c r="E10" s="41">
        <v>4999</v>
      </c>
      <c r="F10" s="30">
        <v>799.84</v>
      </c>
      <c r="G10" s="30">
        <v>399.92</v>
      </c>
      <c r="H10" s="30">
        <v>64.99</v>
      </c>
      <c r="I10" s="30">
        <v>25</v>
      </c>
      <c r="J10" s="30">
        <v>25</v>
      </c>
      <c r="K10" s="30">
        <v>484.9</v>
      </c>
      <c r="L10" s="30">
        <v>99.98</v>
      </c>
      <c r="M10" s="30">
        <v>5</v>
      </c>
      <c r="N10" s="30">
        <v>25</v>
      </c>
      <c r="O10" s="31">
        <f t="shared" si="0"/>
        <v>1379.73</v>
      </c>
      <c r="P10" s="31">
        <f t="shared" si="1"/>
        <v>549.9</v>
      </c>
      <c r="Q10" s="31">
        <f t="shared" si="2"/>
        <v>1929.63</v>
      </c>
    </row>
    <row r="11" spans="1:17">
      <c r="A11" s="17">
        <v>7</v>
      </c>
      <c r="B11" s="42" t="s">
        <v>203</v>
      </c>
      <c r="C11" s="31" t="str">
        <f>VLOOKUP(B11,[1]Sheet1!$B:$D,3,FALSE)</f>
        <v>650102198109254019</v>
      </c>
      <c r="D11" s="31" t="s">
        <v>15</v>
      </c>
      <c r="E11" s="41">
        <v>4999</v>
      </c>
      <c r="F11" s="30">
        <v>799.84</v>
      </c>
      <c r="G11" s="30">
        <v>399.92</v>
      </c>
      <c r="H11" s="30">
        <v>64.99</v>
      </c>
      <c r="I11" s="30">
        <v>25</v>
      </c>
      <c r="J11" s="30">
        <v>25</v>
      </c>
      <c r="K11" s="30">
        <v>484.9</v>
      </c>
      <c r="L11" s="30">
        <v>99.98</v>
      </c>
      <c r="M11" s="30">
        <v>5</v>
      </c>
      <c r="N11" s="30">
        <v>25</v>
      </c>
      <c r="O11" s="31">
        <f t="shared" si="0"/>
        <v>1379.73</v>
      </c>
      <c r="P11" s="31">
        <f t="shared" si="1"/>
        <v>549.9</v>
      </c>
      <c r="Q11" s="31">
        <f t="shared" si="2"/>
        <v>1929.63</v>
      </c>
    </row>
    <row r="12" spans="1:17">
      <c r="A12" s="17">
        <v>8</v>
      </c>
      <c r="B12" s="42" t="s">
        <v>293</v>
      </c>
      <c r="C12" s="31" t="str">
        <f>VLOOKUP(B12,[1]Sheet1!$B:$D,3,FALSE)</f>
        <v>653123197306100019</v>
      </c>
      <c r="D12" s="31" t="s">
        <v>15</v>
      </c>
      <c r="E12" s="41">
        <v>4999</v>
      </c>
      <c r="F12" s="30">
        <v>799.84</v>
      </c>
      <c r="G12" s="30">
        <v>399.92</v>
      </c>
      <c r="H12" s="30">
        <v>64.99</v>
      </c>
      <c r="I12" s="30">
        <v>25</v>
      </c>
      <c r="J12" s="30">
        <v>25</v>
      </c>
      <c r="K12" s="30">
        <v>484.9</v>
      </c>
      <c r="L12" s="30">
        <v>99.98</v>
      </c>
      <c r="M12" s="30">
        <v>5</v>
      </c>
      <c r="N12" s="30">
        <v>25</v>
      </c>
      <c r="O12" s="31">
        <f t="shared" si="0"/>
        <v>1379.73</v>
      </c>
      <c r="P12" s="31">
        <f t="shared" si="1"/>
        <v>549.9</v>
      </c>
      <c r="Q12" s="31">
        <f t="shared" si="2"/>
        <v>1929.63</v>
      </c>
    </row>
    <row r="13" spans="1:17">
      <c r="A13" s="17">
        <v>9</v>
      </c>
      <c r="B13" s="42" t="s">
        <v>329</v>
      </c>
      <c r="C13" s="31" t="str">
        <f>VLOOKUP(B13,[1]Sheet1!$B:$D,3,FALSE)</f>
        <v>650104197210190046</v>
      </c>
      <c r="D13" s="31" t="s">
        <v>15</v>
      </c>
      <c r="E13" s="41">
        <v>4999</v>
      </c>
      <c r="F13" s="30">
        <v>799.84</v>
      </c>
      <c r="G13" s="30">
        <v>399.92</v>
      </c>
      <c r="H13" s="30">
        <v>64.99</v>
      </c>
      <c r="I13" s="30">
        <v>25</v>
      </c>
      <c r="J13" s="30">
        <v>25</v>
      </c>
      <c r="K13" s="30">
        <v>484.9</v>
      </c>
      <c r="L13" s="30">
        <v>99.98</v>
      </c>
      <c r="M13" s="30">
        <v>5</v>
      </c>
      <c r="N13" s="30">
        <v>25</v>
      </c>
      <c r="O13" s="31">
        <f t="shared" si="0"/>
        <v>1379.73</v>
      </c>
      <c r="P13" s="31">
        <f t="shared" si="1"/>
        <v>549.9</v>
      </c>
      <c r="Q13" s="31">
        <f t="shared" si="2"/>
        <v>1929.63</v>
      </c>
    </row>
    <row r="14" spans="1:17">
      <c r="A14" s="17">
        <v>10</v>
      </c>
      <c r="B14" s="42" t="s">
        <v>321</v>
      </c>
      <c r="C14" s="31" t="str">
        <f>VLOOKUP(B14,[1]Sheet1!$B:$D,3,FALSE)</f>
        <v>650106199110300844</v>
      </c>
      <c r="D14" s="31" t="s">
        <v>15</v>
      </c>
      <c r="E14" s="41">
        <v>4999</v>
      </c>
      <c r="F14" s="30">
        <v>799.84</v>
      </c>
      <c r="G14" s="30">
        <v>399.92</v>
      </c>
      <c r="H14" s="30">
        <v>64.99</v>
      </c>
      <c r="I14" s="30">
        <v>25</v>
      </c>
      <c r="J14" s="30">
        <v>25</v>
      </c>
      <c r="K14" s="30">
        <v>484.9</v>
      </c>
      <c r="L14" s="30">
        <v>99.98</v>
      </c>
      <c r="M14" s="30">
        <v>5</v>
      </c>
      <c r="N14" s="30">
        <v>25</v>
      </c>
      <c r="O14" s="31">
        <f t="shared" si="0"/>
        <v>1379.73</v>
      </c>
      <c r="P14" s="31">
        <f t="shared" si="1"/>
        <v>549.9</v>
      </c>
      <c r="Q14" s="31">
        <f t="shared" si="2"/>
        <v>1929.63</v>
      </c>
    </row>
    <row r="15" spans="1:17">
      <c r="A15" s="17">
        <v>11</v>
      </c>
      <c r="B15" s="42" t="s">
        <v>228</v>
      </c>
      <c r="C15" s="31" t="str">
        <f>VLOOKUP(B15,[1]Sheet1!$B:$D,3,FALSE)</f>
        <v>65302119730619044X</v>
      </c>
      <c r="D15" s="31" t="s">
        <v>15</v>
      </c>
      <c r="E15" s="41">
        <v>4999</v>
      </c>
      <c r="F15" s="30">
        <v>799.84</v>
      </c>
      <c r="G15" s="30">
        <v>399.92</v>
      </c>
      <c r="H15" s="30">
        <v>64.99</v>
      </c>
      <c r="I15" s="30">
        <v>25</v>
      </c>
      <c r="J15" s="30">
        <v>25</v>
      </c>
      <c r="K15" s="30">
        <v>484.9</v>
      </c>
      <c r="L15" s="30">
        <v>99.98</v>
      </c>
      <c r="M15" s="30">
        <v>5</v>
      </c>
      <c r="N15" s="30">
        <v>25</v>
      </c>
      <c r="O15" s="31">
        <f t="shared" si="0"/>
        <v>1379.73</v>
      </c>
      <c r="P15" s="31">
        <f t="shared" si="1"/>
        <v>549.9</v>
      </c>
      <c r="Q15" s="31">
        <f t="shared" si="2"/>
        <v>1929.63</v>
      </c>
    </row>
    <row r="16" spans="1:17">
      <c r="A16" s="17">
        <v>12</v>
      </c>
      <c r="B16" s="42" t="s">
        <v>171</v>
      </c>
      <c r="C16" s="31" t="str">
        <f>VLOOKUP(B16,[1]Sheet1!$B:$D,3,FALSE)</f>
        <v>653127197804060342</v>
      </c>
      <c r="D16" s="31" t="s">
        <v>15</v>
      </c>
      <c r="E16" s="41">
        <v>4999</v>
      </c>
      <c r="F16" s="30">
        <v>799.84</v>
      </c>
      <c r="G16" s="30">
        <v>399.92</v>
      </c>
      <c r="H16" s="30">
        <v>64.99</v>
      </c>
      <c r="I16" s="30">
        <v>25</v>
      </c>
      <c r="J16" s="30">
        <v>25</v>
      </c>
      <c r="K16" s="30">
        <v>484.9</v>
      </c>
      <c r="L16" s="30">
        <v>99.98</v>
      </c>
      <c r="M16" s="30">
        <v>5</v>
      </c>
      <c r="N16" s="30">
        <v>25</v>
      </c>
      <c r="O16" s="31">
        <f t="shared" si="0"/>
        <v>1379.73</v>
      </c>
      <c r="P16" s="31">
        <f t="shared" si="1"/>
        <v>549.9</v>
      </c>
      <c r="Q16" s="31">
        <f t="shared" si="2"/>
        <v>1929.63</v>
      </c>
    </row>
    <row r="17" spans="1:17">
      <c r="A17" s="17">
        <v>13</v>
      </c>
      <c r="B17" s="42" t="s">
        <v>196</v>
      </c>
      <c r="C17" s="31" t="str">
        <f>VLOOKUP(B17,[1]Sheet1!$B:$D,3,FALSE)</f>
        <v>650104197009220012</v>
      </c>
      <c r="D17" s="31" t="s">
        <v>15</v>
      </c>
      <c r="E17" s="41">
        <v>4999</v>
      </c>
      <c r="F17" s="30">
        <v>799.84</v>
      </c>
      <c r="G17" s="30">
        <v>399.92</v>
      </c>
      <c r="H17" s="30">
        <v>64.99</v>
      </c>
      <c r="I17" s="30">
        <v>25</v>
      </c>
      <c r="J17" s="30">
        <v>25</v>
      </c>
      <c r="K17" s="30">
        <v>484.9</v>
      </c>
      <c r="L17" s="30">
        <v>99.98</v>
      </c>
      <c r="M17" s="30">
        <v>5</v>
      </c>
      <c r="N17" s="30">
        <v>25</v>
      </c>
      <c r="O17" s="31">
        <f t="shared" si="0"/>
        <v>1379.73</v>
      </c>
      <c r="P17" s="31">
        <f t="shared" si="1"/>
        <v>549.9</v>
      </c>
      <c r="Q17" s="31">
        <f t="shared" si="2"/>
        <v>1929.63</v>
      </c>
    </row>
    <row r="18" spans="1:17">
      <c r="A18" s="17">
        <v>14</v>
      </c>
      <c r="B18" s="42" t="s">
        <v>267</v>
      </c>
      <c r="C18" s="31" t="str">
        <f>VLOOKUP(B18,[1]Sheet1!$B:$D,3,FALSE)</f>
        <v>652901198401013078</v>
      </c>
      <c r="D18" s="31" t="s">
        <v>15</v>
      </c>
      <c r="E18" s="41">
        <v>4999</v>
      </c>
      <c r="F18" s="30">
        <v>799.84</v>
      </c>
      <c r="G18" s="30">
        <v>399.92</v>
      </c>
      <c r="H18" s="30">
        <v>64.99</v>
      </c>
      <c r="I18" s="30">
        <v>25</v>
      </c>
      <c r="J18" s="30">
        <v>25</v>
      </c>
      <c r="K18" s="30">
        <v>484.9</v>
      </c>
      <c r="L18" s="30">
        <v>99.98</v>
      </c>
      <c r="M18" s="30">
        <v>5</v>
      </c>
      <c r="N18" s="30">
        <v>25</v>
      </c>
      <c r="O18" s="31">
        <f t="shared" si="0"/>
        <v>1379.73</v>
      </c>
      <c r="P18" s="31">
        <f t="shared" si="1"/>
        <v>549.9</v>
      </c>
      <c r="Q18" s="31">
        <f t="shared" si="2"/>
        <v>1929.63</v>
      </c>
    </row>
    <row r="19" spans="1:17">
      <c r="A19" s="17">
        <v>15</v>
      </c>
      <c r="B19" s="42" t="s">
        <v>276</v>
      </c>
      <c r="C19" s="31" t="str">
        <f>VLOOKUP(B19,[1]Sheet1!$B:$D,3,FALSE)</f>
        <v>652923198006272617</v>
      </c>
      <c r="D19" s="31" t="s">
        <v>15</v>
      </c>
      <c r="E19" s="41">
        <v>4999</v>
      </c>
      <c r="F19" s="30">
        <v>799.84</v>
      </c>
      <c r="G19" s="30">
        <v>399.92</v>
      </c>
      <c r="H19" s="30">
        <v>64.99</v>
      </c>
      <c r="I19" s="30">
        <v>25</v>
      </c>
      <c r="J19" s="30">
        <v>25</v>
      </c>
      <c r="K19" s="30">
        <v>484.9</v>
      </c>
      <c r="L19" s="30">
        <v>99.98</v>
      </c>
      <c r="M19" s="30">
        <v>5</v>
      </c>
      <c r="N19" s="30">
        <v>25</v>
      </c>
      <c r="O19" s="31">
        <f t="shared" si="0"/>
        <v>1379.73</v>
      </c>
      <c r="P19" s="31">
        <f t="shared" si="1"/>
        <v>549.9</v>
      </c>
      <c r="Q19" s="31">
        <f t="shared" si="2"/>
        <v>1929.63</v>
      </c>
    </row>
    <row r="20" spans="1:17">
      <c r="A20" s="17">
        <v>16</v>
      </c>
      <c r="B20" s="42" t="s">
        <v>289</v>
      </c>
      <c r="C20" s="31" t="str">
        <f>VLOOKUP(B20,[1]Sheet1!$B:$D,3,FALSE)</f>
        <v>653127199812120316</v>
      </c>
      <c r="D20" s="31" t="s">
        <v>15</v>
      </c>
      <c r="E20" s="41">
        <v>4999</v>
      </c>
      <c r="F20" s="30">
        <v>799.84</v>
      </c>
      <c r="G20" s="30">
        <v>399.92</v>
      </c>
      <c r="H20" s="30">
        <v>64.99</v>
      </c>
      <c r="I20" s="30">
        <v>25</v>
      </c>
      <c r="J20" s="30">
        <v>25</v>
      </c>
      <c r="K20" s="30">
        <v>484.9</v>
      </c>
      <c r="L20" s="30">
        <v>99.98</v>
      </c>
      <c r="M20" s="30">
        <v>5</v>
      </c>
      <c r="N20" s="30">
        <v>25</v>
      </c>
      <c r="O20" s="31">
        <f t="shared" si="0"/>
        <v>1379.73</v>
      </c>
      <c r="P20" s="31">
        <f t="shared" si="1"/>
        <v>549.9</v>
      </c>
      <c r="Q20" s="31">
        <f t="shared" si="2"/>
        <v>1929.63</v>
      </c>
    </row>
    <row r="21" spans="1:17">
      <c r="A21" s="17">
        <v>17</v>
      </c>
      <c r="B21" s="42" t="s">
        <v>160</v>
      </c>
      <c r="C21" s="31" t="str">
        <f>VLOOKUP(B21,[1]Sheet1!$B:$D,3,FALSE)</f>
        <v>650103197302194419</v>
      </c>
      <c r="D21" s="31" t="s">
        <v>15</v>
      </c>
      <c r="E21" s="41">
        <v>4999</v>
      </c>
      <c r="F21" s="30">
        <v>799.84</v>
      </c>
      <c r="G21" s="30">
        <v>399.92</v>
      </c>
      <c r="H21" s="30">
        <v>64.99</v>
      </c>
      <c r="I21" s="30">
        <v>25</v>
      </c>
      <c r="J21" s="30">
        <v>25</v>
      </c>
      <c r="K21" s="30">
        <v>484.9</v>
      </c>
      <c r="L21" s="30">
        <v>99.98</v>
      </c>
      <c r="M21" s="30">
        <v>5</v>
      </c>
      <c r="N21" s="30">
        <v>25</v>
      </c>
      <c r="O21" s="31">
        <f t="shared" si="0"/>
        <v>1379.73</v>
      </c>
      <c r="P21" s="31">
        <f t="shared" si="1"/>
        <v>549.9</v>
      </c>
      <c r="Q21" s="31">
        <f t="shared" si="2"/>
        <v>1929.63</v>
      </c>
    </row>
    <row r="22" spans="1:17">
      <c r="A22" s="17">
        <v>18</v>
      </c>
      <c r="B22" s="42" t="s">
        <v>239</v>
      </c>
      <c r="C22" s="31" t="str">
        <f>VLOOKUP(B22,[1]Sheet1!$B:$D,3,FALSE)</f>
        <v>650121197612074466</v>
      </c>
      <c r="D22" s="31" t="s">
        <v>15</v>
      </c>
      <c r="E22" s="41">
        <v>4999</v>
      </c>
      <c r="F22" s="30">
        <v>799.84</v>
      </c>
      <c r="G22" s="30">
        <v>399.92</v>
      </c>
      <c r="H22" s="30">
        <v>64.99</v>
      </c>
      <c r="I22" s="30">
        <v>25</v>
      </c>
      <c r="J22" s="30">
        <v>25</v>
      </c>
      <c r="K22" s="30">
        <v>484.9</v>
      </c>
      <c r="L22" s="30">
        <v>99.98</v>
      </c>
      <c r="M22" s="30">
        <v>5</v>
      </c>
      <c r="N22" s="30">
        <v>25</v>
      </c>
      <c r="O22" s="31">
        <f t="shared" si="0"/>
        <v>1379.73</v>
      </c>
      <c r="P22" s="31">
        <f t="shared" si="1"/>
        <v>549.9</v>
      </c>
      <c r="Q22" s="31">
        <f t="shared" si="2"/>
        <v>1929.63</v>
      </c>
    </row>
    <row r="23" spans="1:17">
      <c r="A23" s="17">
        <v>19</v>
      </c>
      <c r="B23" s="42" t="s">
        <v>255</v>
      </c>
      <c r="C23" s="31" t="str">
        <f>VLOOKUP(B23,[1]Sheet1!$B:$D,3,FALSE)</f>
        <v>653129198704050689</v>
      </c>
      <c r="D23" s="31" t="s">
        <v>15</v>
      </c>
      <c r="E23" s="41">
        <v>4999</v>
      </c>
      <c r="F23" s="30">
        <v>799.84</v>
      </c>
      <c r="G23" s="30">
        <v>399.92</v>
      </c>
      <c r="H23" s="30">
        <v>64.99</v>
      </c>
      <c r="I23" s="30">
        <v>25</v>
      </c>
      <c r="J23" s="30">
        <v>25</v>
      </c>
      <c r="K23" s="30">
        <v>484.9</v>
      </c>
      <c r="L23" s="30">
        <v>99.98</v>
      </c>
      <c r="M23" s="30">
        <v>5</v>
      </c>
      <c r="N23" s="30">
        <v>25</v>
      </c>
      <c r="O23" s="31">
        <f t="shared" si="0"/>
        <v>1379.73</v>
      </c>
      <c r="P23" s="31">
        <f t="shared" si="1"/>
        <v>549.9</v>
      </c>
      <c r="Q23" s="31">
        <f t="shared" si="2"/>
        <v>1929.63</v>
      </c>
    </row>
    <row r="24" spans="1:17">
      <c r="A24" s="17">
        <v>20</v>
      </c>
      <c r="B24" s="42" t="s">
        <v>307</v>
      </c>
      <c r="C24" s="31" t="str">
        <f>VLOOKUP(B24,[1]Sheet1!$B:$D,3,FALSE)</f>
        <v>653125198205135420</v>
      </c>
      <c r="D24" s="31" t="s">
        <v>15</v>
      </c>
      <c r="E24" s="41">
        <v>4999</v>
      </c>
      <c r="F24" s="30">
        <v>799.84</v>
      </c>
      <c r="G24" s="30">
        <v>399.92</v>
      </c>
      <c r="H24" s="30">
        <v>64.99</v>
      </c>
      <c r="I24" s="30">
        <v>25</v>
      </c>
      <c r="J24" s="30">
        <v>25</v>
      </c>
      <c r="K24" s="30">
        <v>484.9</v>
      </c>
      <c r="L24" s="30">
        <v>99.98</v>
      </c>
      <c r="M24" s="30">
        <v>5</v>
      </c>
      <c r="N24" s="30">
        <v>25</v>
      </c>
      <c r="O24" s="31">
        <f t="shared" si="0"/>
        <v>1379.73</v>
      </c>
      <c r="P24" s="31">
        <f t="shared" si="1"/>
        <v>549.9</v>
      </c>
      <c r="Q24" s="31">
        <f t="shared" si="2"/>
        <v>1929.63</v>
      </c>
    </row>
    <row r="25" spans="1:17">
      <c r="A25" s="17">
        <v>21</v>
      </c>
      <c r="B25" s="42" t="s">
        <v>72</v>
      </c>
      <c r="C25" s="31" t="str">
        <f>VLOOKUP(B25,[1]Sheet1!$B:$D,3,FALSE)</f>
        <v>34128219770220462X</v>
      </c>
      <c r="D25" s="31" t="s">
        <v>15</v>
      </c>
      <c r="E25" s="41">
        <v>4999</v>
      </c>
      <c r="F25" s="30">
        <v>799.84</v>
      </c>
      <c r="G25" s="30">
        <v>399.92</v>
      </c>
      <c r="H25" s="30">
        <v>64.99</v>
      </c>
      <c r="I25" s="30">
        <v>25</v>
      </c>
      <c r="J25" s="30">
        <v>25</v>
      </c>
      <c r="K25" s="30">
        <v>484.9</v>
      </c>
      <c r="L25" s="30">
        <v>99.98</v>
      </c>
      <c r="M25" s="30">
        <v>5</v>
      </c>
      <c r="N25" s="30">
        <v>25</v>
      </c>
      <c r="O25" s="31">
        <f t="shared" si="0"/>
        <v>1379.73</v>
      </c>
      <c r="P25" s="31">
        <f t="shared" si="1"/>
        <v>549.9</v>
      </c>
      <c r="Q25" s="31">
        <f t="shared" si="2"/>
        <v>1929.63</v>
      </c>
    </row>
    <row r="26" spans="1:17">
      <c r="A26" s="17">
        <v>22</v>
      </c>
      <c r="B26" s="42" t="s">
        <v>57</v>
      </c>
      <c r="C26" s="31" t="str">
        <f>VLOOKUP(B26,[1]Sheet1!$B:$D,3,FALSE)</f>
        <v>510722197212205023</v>
      </c>
      <c r="D26" s="31" t="s">
        <v>15</v>
      </c>
      <c r="E26" s="41">
        <v>4999</v>
      </c>
      <c r="F26" s="30">
        <v>799.84</v>
      </c>
      <c r="G26" s="30">
        <v>399.92</v>
      </c>
      <c r="H26" s="30">
        <v>64.99</v>
      </c>
      <c r="I26" s="30">
        <v>25</v>
      </c>
      <c r="J26" s="30">
        <v>25</v>
      </c>
      <c r="K26" s="30">
        <v>484.9</v>
      </c>
      <c r="L26" s="30">
        <v>99.98</v>
      </c>
      <c r="M26" s="30">
        <v>5</v>
      </c>
      <c r="N26" s="30">
        <v>25</v>
      </c>
      <c r="O26" s="31">
        <f t="shared" si="0"/>
        <v>1379.73</v>
      </c>
      <c r="P26" s="31">
        <f t="shared" si="1"/>
        <v>549.9</v>
      </c>
      <c r="Q26" s="31">
        <f t="shared" si="2"/>
        <v>1929.63</v>
      </c>
    </row>
    <row r="27" spans="1:17">
      <c r="A27" s="17">
        <v>23</v>
      </c>
      <c r="B27" s="42" t="s">
        <v>136</v>
      </c>
      <c r="C27" s="31" t="str">
        <f>VLOOKUP(B27,[1]Sheet1!$B:$D,3,FALSE)</f>
        <v>650105196801122717</v>
      </c>
      <c r="D27" s="31" t="s">
        <v>15</v>
      </c>
      <c r="E27" s="41">
        <v>4999</v>
      </c>
      <c r="F27" s="30">
        <v>799.84</v>
      </c>
      <c r="G27" s="30">
        <v>399.92</v>
      </c>
      <c r="H27" s="30">
        <v>64.99</v>
      </c>
      <c r="I27" s="30">
        <v>25</v>
      </c>
      <c r="J27" s="30">
        <v>25</v>
      </c>
      <c r="K27" s="30">
        <v>484.9</v>
      </c>
      <c r="L27" s="30">
        <v>99.98</v>
      </c>
      <c r="M27" s="30">
        <v>5</v>
      </c>
      <c r="N27" s="30">
        <v>25</v>
      </c>
      <c r="O27" s="31">
        <f t="shared" si="0"/>
        <v>1379.73</v>
      </c>
      <c r="P27" s="31">
        <f t="shared" si="1"/>
        <v>549.9</v>
      </c>
      <c r="Q27" s="31">
        <f t="shared" si="2"/>
        <v>1929.63</v>
      </c>
    </row>
    <row r="28" spans="1:17">
      <c r="A28" s="17">
        <v>24</v>
      </c>
      <c r="B28" s="42" t="s">
        <v>126</v>
      </c>
      <c r="C28" s="31" t="str">
        <f>VLOOKUP(B28,[1]Sheet1!$B:$D,3,FALSE)</f>
        <v>620522199508153166</v>
      </c>
      <c r="D28" s="31" t="s">
        <v>15</v>
      </c>
      <c r="E28" s="41">
        <v>4999</v>
      </c>
      <c r="F28" s="30">
        <v>799.84</v>
      </c>
      <c r="G28" s="30">
        <v>399.92</v>
      </c>
      <c r="H28" s="30">
        <v>64.99</v>
      </c>
      <c r="I28" s="30">
        <v>25</v>
      </c>
      <c r="J28" s="30">
        <v>25</v>
      </c>
      <c r="K28" s="30">
        <v>484.9</v>
      </c>
      <c r="L28" s="30">
        <v>99.98</v>
      </c>
      <c r="M28" s="30">
        <v>5</v>
      </c>
      <c r="N28" s="30">
        <v>25</v>
      </c>
      <c r="O28" s="31">
        <f t="shared" si="0"/>
        <v>1379.73</v>
      </c>
      <c r="P28" s="31">
        <f t="shared" si="1"/>
        <v>549.9</v>
      </c>
      <c r="Q28" s="31">
        <f t="shared" si="2"/>
        <v>1929.63</v>
      </c>
    </row>
    <row r="29" spans="1:17">
      <c r="A29" s="17">
        <v>25</v>
      </c>
      <c r="B29" s="42" t="s">
        <v>331</v>
      </c>
      <c r="C29" s="31" t="str">
        <f>VLOOKUP(B29,[1]Sheet1!$B:$D,3,FALSE)</f>
        <v>622323200106073123</v>
      </c>
      <c r="D29" s="31" t="s">
        <v>15</v>
      </c>
      <c r="E29" s="41">
        <v>4999</v>
      </c>
      <c r="F29" s="30">
        <v>799.84</v>
      </c>
      <c r="G29" s="30">
        <v>399.92</v>
      </c>
      <c r="H29" s="30">
        <v>64.99</v>
      </c>
      <c r="I29" s="30">
        <v>25</v>
      </c>
      <c r="J29" s="30">
        <v>25</v>
      </c>
      <c r="K29" s="30">
        <v>484.9</v>
      </c>
      <c r="L29" s="30">
        <v>99.98</v>
      </c>
      <c r="M29" s="30">
        <v>5</v>
      </c>
      <c r="N29" s="30">
        <v>25</v>
      </c>
      <c r="O29" s="31">
        <f t="shared" si="0"/>
        <v>1379.73</v>
      </c>
      <c r="P29" s="31">
        <f t="shared" si="1"/>
        <v>549.9</v>
      </c>
      <c r="Q29" s="31">
        <f t="shared" si="2"/>
        <v>1929.63</v>
      </c>
    </row>
    <row r="30" spans="1:17">
      <c r="A30" s="17">
        <v>26</v>
      </c>
      <c r="B30" s="42" t="s">
        <v>106</v>
      </c>
      <c r="C30" s="31" t="str">
        <f>VLOOKUP(B30,[1]Sheet1!$B:$D,3,FALSE)</f>
        <v>341203196510093128</v>
      </c>
      <c r="D30" s="31" t="s">
        <v>15</v>
      </c>
      <c r="E30" s="41">
        <v>4999</v>
      </c>
      <c r="F30" s="30">
        <v>799.84</v>
      </c>
      <c r="G30" s="30">
        <v>399.92</v>
      </c>
      <c r="H30" s="30">
        <v>64.99</v>
      </c>
      <c r="I30" s="30">
        <v>25</v>
      </c>
      <c r="J30" s="30">
        <v>25</v>
      </c>
      <c r="K30" s="30">
        <v>484.9</v>
      </c>
      <c r="L30" s="30">
        <v>99.98</v>
      </c>
      <c r="M30" s="30">
        <v>5</v>
      </c>
      <c r="N30" s="30">
        <v>25</v>
      </c>
      <c r="O30" s="31">
        <f t="shared" si="0"/>
        <v>1379.73</v>
      </c>
      <c r="P30" s="31">
        <f t="shared" si="1"/>
        <v>549.9</v>
      </c>
      <c r="Q30" s="31">
        <f t="shared" si="2"/>
        <v>1929.63</v>
      </c>
    </row>
    <row r="31" spans="1:17">
      <c r="A31" s="17">
        <v>27</v>
      </c>
      <c r="B31" s="42" t="s">
        <v>59</v>
      </c>
      <c r="C31" s="31" t="str">
        <f>VLOOKUP(B31,[1]Sheet1!$B:$D,3,FALSE)</f>
        <v>620525197402161416</v>
      </c>
      <c r="D31" s="31" t="s">
        <v>15</v>
      </c>
      <c r="E31" s="41">
        <v>4999</v>
      </c>
      <c r="F31" s="30">
        <v>799.84</v>
      </c>
      <c r="G31" s="30">
        <v>399.92</v>
      </c>
      <c r="H31" s="30">
        <v>64.99</v>
      </c>
      <c r="I31" s="30">
        <v>25</v>
      </c>
      <c r="J31" s="30">
        <v>25</v>
      </c>
      <c r="K31" s="30">
        <v>484.9</v>
      </c>
      <c r="L31" s="30">
        <v>99.98</v>
      </c>
      <c r="M31" s="30">
        <v>5</v>
      </c>
      <c r="N31" s="30">
        <v>25</v>
      </c>
      <c r="O31" s="31">
        <f t="shared" si="0"/>
        <v>1379.73</v>
      </c>
      <c r="P31" s="31">
        <f t="shared" si="1"/>
        <v>549.9</v>
      </c>
      <c r="Q31" s="31">
        <f t="shared" si="2"/>
        <v>1929.63</v>
      </c>
    </row>
    <row r="32" spans="1:17">
      <c r="A32" s="17">
        <v>28</v>
      </c>
      <c r="B32" s="42" t="s">
        <v>127</v>
      </c>
      <c r="C32" s="31" t="str">
        <f>VLOOKUP(B32,[1]Sheet1!$B:$D,3,FALSE)</f>
        <v>512224197510283916</v>
      </c>
      <c r="D32" s="31" t="s">
        <v>15</v>
      </c>
      <c r="E32" s="41">
        <v>4999</v>
      </c>
      <c r="F32" s="30">
        <v>799.84</v>
      </c>
      <c r="G32" s="30">
        <v>399.92</v>
      </c>
      <c r="H32" s="30">
        <v>64.99</v>
      </c>
      <c r="I32" s="30">
        <v>25</v>
      </c>
      <c r="J32" s="30">
        <v>25</v>
      </c>
      <c r="K32" s="30">
        <v>484.9</v>
      </c>
      <c r="L32" s="30">
        <v>99.98</v>
      </c>
      <c r="M32" s="30">
        <v>5</v>
      </c>
      <c r="N32" s="30">
        <v>25</v>
      </c>
      <c r="O32" s="31">
        <f t="shared" si="0"/>
        <v>1379.73</v>
      </c>
      <c r="P32" s="31">
        <f t="shared" si="1"/>
        <v>549.9</v>
      </c>
      <c r="Q32" s="31">
        <f t="shared" si="2"/>
        <v>1929.63</v>
      </c>
    </row>
    <row r="33" spans="1:17">
      <c r="A33" s="17">
        <v>29</v>
      </c>
      <c r="B33" s="42" t="s">
        <v>38</v>
      </c>
      <c r="C33" s="31" t="str">
        <f>VLOOKUP(B33,[1]Sheet1!$B:$D,3,FALSE)</f>
        <v>650102197511300736</v>
      </c>
      <c r="D33" s="31" t="s">
        <v>15</v>
      </c>
      <c r="E33" s="41">
        <v>4999</v>
      </c>
      <c r="F33" s="30">
        <v>799.84</v>
      </c>
      <c r="G33" s="30">
        <v>399.92</v>
      </c>
      <c r="H33" s="30">
        <v>64.99</v>
      </c>
      <c r="I33" s="30">
        <v>25</v>
      </c>
      <c r="J33" s="30">
        <v>25</v>
      </c>
      <c r="K33" s="30">
        <v>484.9</v>
      </c>
      <c r="L33" s="30">
        <v>99.98</v>
      </c>
      <c r="M33" s="30">
        <v>5</v>
      </c>
      <c r="N33" s="30">
        <v>25</v>
      </c>
      <c r="O33" s="31">
        <f t="shared" si="0"/>
        <v>1379.73</v>
      </c>
      <c r="P33" s="31">
        <f t="shared" si="1"/>
        <v>549.9</v>
      </c>
      <c r="Q33" s="31">
        <f t="shared" si="2"/>
        <v>1929.63</v>
      </c>
    </row>
    <row r="34" spans="1:17">
      <c r="A34" s="17">
        <v>30</v>
      </c>
      <c r="B34" s="42" t="s">
        <v>194</v>
      </c>
      <c r="C34" s="31" t="str">
        <f>VLOOKUP(B34,[1]Sheet1!$B:$D,3,FALSE)</f>
        <v>650104197808200763</v>
      </c>
      <c r="D34" s="31" t="s">
        <v>15</v>
      </c>
      <c r="E34" s="41">
        <v>4999</v>
      </c>
      <c r="F34" s="30">
        <v>799.84</v>
      </c>
      <c r="G34" s="30">
        <v>399.92</v>
      </c>
      <c r="H34" s="30">
        <v>64.99</v>
      </c>
      <c r="I34" s="30">
        <v>25</v>
      </c>
      <c r="J34" s="30">
        <v>25</v>
      </c>
      <c r="K34" s="30">
        <v>484.9</v>
      </c>
      <c r="L34" s="30">
        <v>99.98</v>
      </c>
      <c r="M34" s="30">
        <v>5</v>
      </c>
      <c r="N34" s="30">
        <v>25</v>
      </c>
      <c r="O34" s="31">
        <f t="shared" si="0"/>
        <v>1379.73</v>
      </c>
      <c r="P34" s="31">
        <f t="shared" si="1"/>
        <v>549.9</v>
      </c>
      <c r="Q34" s="31">
        <f t="shared" si="2"/>
        <v>1929.63</v>
      </c>
    </row>
    <row r="35" spans="1:17">
      <c r="A35" s="17">
        <v>31</v>
      </c>
      <c r="B35" s="42" t="s">
        <v>397</v>
      </c>
      <c r="C35" s="31" t="str">
        <f>VLOOKUP(B35,[1]Sheet1!$B:$D,3,FALSE)</f>
        <v>650103197512176024</v>
      </c>
      <c r="D35" s="31" t="s">
        <v>15</v>
      </c>
      <c r="E35" s="41">
        <v>4999</v>
      </c>
      <c r="F35" s="30">
        <v>799.84</v>
      </c>
      <c r="G35" s="30">
        <v>399.92</v>
      </c>
      <c r="H35" s="30">
        <v>64.99</v>
      </c>
      <c r="I35" s="30">
        <v>25</v>
      </c>
      <c r="J35" s="30">
        <v>25</v>
      </c>
      <c r="K35" s="30">
        <v>484.9</v>
      </c>
      <c r="L35" s="30">
        <v>99.98</v>
      </c>
      <c r="M35" s="30">
        <v>5</v>
      </c>
      <c r="N35" s="30">
        <v>25</v>
      </c>
      <c r="O35" s="31">
        <f t="shared" si="0"/>
        <v>1379.73</v>
      </c>
      <c r="P35" s="31">
        <f t="shared" si="1"/>
        <v>549.9</v>
      </c>
      <c r="Q35" s="31">
        <f t="shared" si="2"/>
        <v>1929.63</v>
      </c>
    </row>
    <row r="36" spans="1:17">
      <c r="A36" s="17">
        <v>32</v>
      </c>
      <c r="B36" s="42" t="s">
        <v>285</v>
      </c>
      <c r="C36" s="31" t="str">
        <f>VLOOKUP(B36,[1]Sheet1!$B:$D,3,FALSE)</f>
        <v>652923199403212647</v>
      </c>
      <c r="D36" s="31" t="s">
        <v>15</v>
      </c>
      <c r="E36" s="41">
        <v>4999</v>
      </c>
      <c r="F36" s="30">
        <v>799.84</v>
      </c>
      <c r="G36" s="30">
        <v>399.92</v>
      </c>
      <c r="H36" s="30">
        <v>64.99</v>
      </c>
      <c r="I36" s="30">
        <v>25</v>
      </c>
      <c r="J36" s="30">
        <v>25</v>
      </c>
      <c r="K36" s="30">
        <v>484.9</v>
      </c>
      <c r="L36" s="30">
        <v>99.98</v>
      </c>
      <c r="M36" s="30">
        <v>5</v>
      </c>
      <c r="N36" s="30">
        <v>25</v>
      </c>
      <c r="O36" s="31">
        <f t="shared" si="0"/>
        <v>1379.73</v>
      </c>
      <c r="P36" s="31">
        <f t="shared" si="1"/>
        <v>549.9</v>
      </c>
      <c r="Q36" s="31">
        <f t="shared" si="2"/>
        <v>1929.63</v>
      </c>
    </row>
    <row r="37" spans="1:17">
      <c r="A37" s="17">
        <v>33</v>
      </c>
      <c r="B37" s="42" t="s">
        <v>178</v>
      </c>
      <c r="C37" s="31" t="str">
        <f>VLOOKUP(B37,[1]Sheet1!$B:$D,3,FALSE)</f>
        <v>650121197205191323</v>
      </c>
      <c r="D37" s="31" t="s">
        <v>15</v>
      </c>
      <c r="E37" s="41">
        <v>4999</v>
      </c>
      <c r="F37" s="30">
        <v>799.84</v>
      </c>
      <c r="G37" s="30">
        <v>399.92</v>
      </c>
      <c r="H37" s="30">
        <v>64.99</v>
      </c>
      <c r="I37" s="30">
        <v>25</v>
      </c>
      <c r="J37" s="30">
        <v>25</v>
      </c>
      <c r="K37" s="30">
        <v>484.9</v>
      </c>
      <c r="L37" s="30">
        <v>99.98</v>
      </c>
      <c r="M37" s="30">
        <v>5</v>
      </c>
      <c r="N37" s="30">
        <v>25</v>
      </c>
      <c r="O37" s="31">
        <f t="shared" si="0"/>
        <v>1379.73</v>
      </c>
      <c r="P37" s="31">
        <f t="shared" si="1"/>
        <v>549.9</v>
      </c>
      <c r="Q37" s="31">
        <f t="shared" si="2"/>
        <v>1929.63</v>
      </c>
    </row>
    <row r="38" spans="1:17">
      <c r="A38" s="17">
        <v>34</v>
      </c>
      <c r="B38" s="42" t="s">
        <v>297</v>
      </c>
      <c r="C38" s="31" t="str">
        <f>VLOOKUP(B38,[1]Sheet1!$B:$D,3,FALSE)</f>
        <v>652925198802251027</v>
      </c>
      <c r="D38" s="31" t="s">
        <v>15</v>
      </c>
      <c r="E38" s="41">
        <v>4999</v>
      </c>
      <c r="F38" s="30">
        <v>799.84</v>
      </c>
      <c r="G38" s="30">
        <v>399.92</v>
      </c>
      <c r="H38" s="30">
        <v>64.99</v>
      </c>
      <c r="I38" s="30">
        <v>25</v>
      </c>
      <c r="J38" s="30">
        <v>25</v>
      </c>
      <c r="K38" s="30">
        <v>484.9</v>
      </c>
      <c r="L38" s="30">
        <v>99.98</v>
      </c>
      <c r="M38" s="30">
        <v>5</v>
      </c>
      <c r="N38" s="30">
        <v>25</v>
      </c>
      <c r="O38" s="31">
        <f t="shared" ref="O38:O69" si="3">SUM(F38+H38+I38+K38+M38)</f>
        <v>1379.73</v>
      </c>
      <c r="P38" s="31">
        <f t="shared" ref="P38:P69" si="4">SUM(G38+J38+L38+N38)</f>
        <v>549.9</v>
      </c>
      <c r="Q38" s="31">
        <f t="shared" ref="Q38:Q69" si="5">SUM(O38+P38)</f>
        <v>1929.63</v>
      </c>
    </row>
    <row r="39" spans="1:17">
      <c r="A39" s="17">
        <v>35</v>
      </c>
      <c r="B39" s="42" t="s">
        <v>265</v>
      </c>
      <c r="C39" s="31" t="str">
        <f>VLOOKUP(B39,[1]Sheet1!$B:$D,3,FALSE)</f>
        <v>654121198405102864</v>
      </c>
      <c r="D39" s="31" t="s">
        <v>15</v>
      </c>
      <c r="E39" s="41">
        <v>4999</v>
      </c>
      <c r="F39" s="30">
        <v>799.84</v>
      </c>
      <c r="G39" s="30">
        <v>399.92</v>
      </c>
      <c r="H39" s="30">
        <v>64.99</v>
      </c>
      <c r="I39" s="30">
        <v>25</v>
      </c>
      <c r="J39" s="30">
        <v>25</v>
      </c>
      <c r="K39" s="30">
        <v>484.9</v>
      </c>
      <c r="L39" s="30">
        <v>99.98</v>
      </c>
      <c r="M39" s="30">
        <v>5</v>
      </c>
      <c r="N39" s="30">
        <v>25</v>
      </c>
      <c r="O39" s="31">
        <f t="shared" si="3"/>
        <v>1379.73</v>
      </c>
      <c r="P39" s="31">
        <f t="shared" si="4"/>
        <v>549.9</v>
      </c>
      <c r="Q39" s="31">
        <f t="shared" si="5"/>
        <v>1929.63</v>
      </c>
    </row>
    <row r="40" spans="1:17">
      <c r="A40" s="17">
        <v>36</v>
      </c>
      <c r="B40" s="42" t="s">
        <v>39</v>
      </c>
      <c r="C40" s="31" t="str">
        <f>VLOOKUP(B40,[1]Sheet1!$B:$D,3,FALSE)</f>
        <v>412724197703200922</v>
      </c>
      <c r="D40" s="31" t="s">
        <v>15</v>
      </c>
      <c r="E40" s="41">
        <v>4999</v>
      </c>
      <c r="F40" s="30">
        <v>799.84</v>
      </c>
      <c r="G40" s="30">
        <v>399.92</v>
      </c>
      <c r="H40" s="30">
        <v>64.99</v>
      </c>
      <c r="I40" s="30">
        <v>25</v>
      </c>
      <c r="J40" s="30">
        <v>25</v>
      </c>
      <c r="K40" s="30">
        <v>484.9</v>
      </c>
      <c r="L40" s="30">
        <v>99.98</v>
      </c>
      <c r="M40" s="30">
        <v>5</v>
      </c>
      <c r="N40" s="30">
        <v>25</v>
      </c>
      <c r="O40" s="31">
        <f t="shared" si="3"/>
        <v>1379.73</v>
      </c>
      <c r="P40" s="31">
        <f t="shared" si="4"/>
        <v>549.9</v>
      </c>
      <c r="Q40" s="31">
        <f t="shared" si="5"/>
        <v>1929.63</v>
      </c>
    </row>
    <row r="41" spans="1:17">
      <c r="A41" s="17">
        <v>37</v>
      </c>
      <c r="B41" s="42" t="s">
        <v>215</v>
      </c>
      <c r="C41" s="31" t="str">
        <f>VLOOKUP(B41,[1]Sheet1!$B:$D,3,FALSE)</f>
        <v>650121196508080829</v>
      </c>
      <c r="D41" s="31" t="s">
        <v>15</v>
      </c>
      <c r="E41" s="41">
        <v>4999</v>
      </c>
      <c r="F41" s="30">
        <v>799.84</v>
      </c>
      <c r="G41" s="30">
        <v>399.92</v>
      </c>
      <c r="H41" s="30">
        <v>64.99</v>
      </c>
      <c r="I41" s="30">
        <v>25</v>
      </c>
      <c r="J41" s="30">
        <v>25</v>
      </c>
      <c r="K41" s="30">
        <v>484.9</v>
      </c>
      <c r="L41" s="30">
        <v>99.98</v>
      </c>
      <c r="M41" s="30">
        <v>5</v>
      </c>
      <c r="N41" s="30">
        <v>25</v>
      </c>
      <c r="O41" s="31">
        <f t="shared" si="3"/>
        <v>1379.73</v>
      </c>
      <c r="P41" s="31">
        <f t="shared" si="4"/>
        <v>549.9</v>
      </c>
      <c r="Q41" s="31">
        <f t="shared" si="5"/>
        <v>1929.63</v>
      </c>
    </row>
    <row r="42" spans="1:17">
      <c r="A42" s="17">
        <v>38</v>
      </c>
      <c r="B42" s="42" t="s">
        <v>60</v>
      </c>
      <c r="C42" s="31" t="str">
        <f>VLOOKUP(B42,[1]Sheet1!$B:$D,3,FALSE)</f>
        <v>410526196703245843</v>
      </c>
      <c r="D42" s="31" t="s">
        <v>15</v>
      </c>
      <c r="E42" s="41">
        <v>4999</v>
      </c>
      <c r="F42" s="30">
        <v>799.84</v>
      </c>
      <c r="G42" s="30">
        <v>399.92</v>
      </c>
      <c r="H42" s="30">
        <v>64.99</v>
      </c>
      <c r="I42" s="30">
        <v>25</v>
      </c>
      <c r="J42" s="30">
        <v>25</v>
      </c>
      <c r="K42" s="30">
        <v>484.9</v>
      </c>
      <c r="L42" s="30">
        <v>99.98</v>
      </c>
      <c r="M42" s="30">
        <v>5</v>
      </c>
      <c r="N42" s="30">
        <v>25</v>
      </c>
      <c r="O42" s="31">
        <f t="shared" si="3"/>
        <v>1379.73</v>
      </c>
      <c r="P42" s="31">
        <f t="shared" si="4"/>
        <v>549.9</v>
      </c>
      <c r="Q42" s="31">
        <f t="shared" si="5"/>
        <v>1929.63</v>
      </c>
    </row>
    <row r="43" spans="1:17">
      <c r="A43" s="17">
        <v>39</v>
      </c>
      <c r="B43" s="42" t="s">
        <v>27</v>
      </c>
      <c r="C43" s="31" t="str">
        <f>VLOOKUP(B43,[1]Sheet1!$B:$D,3,FALSE)</f>
        <v>650101197409100213</v>
      </c>
      <c r="D43" s="31" t="s">
        <v>15</v>
      </c>
      <c r="E43" s="41">
        <v>4999</v>
      </c>
      <c r="F43" s="30">
        <v>799.84</v>
      </c>
      <c r="G43" s="30">
        <v>399.92</v>
      </c>
      <c r="H43" s="30">
        <v>64.99</v>
      </c>
      <c r="I43" s="30">
        <v>25</v>
      </c>
      <c r="J43" s="30">
        <v>25</v>
      </c>
      <c r="K43" s="30">
        <v>484.9</v>
      </c>
      <c r="L43" s="30">
        <v>99.98</v>
      </c>
      <c r="M43" s="30">
        <v>5</v>
      </c>
      <c r="N43" s="30">
        <v>25</v>
      </c>
      <c r="O43" s="31">
        <f t="shared" si="3"/>
        <v>1379.73</v>
      </c>
      <c r="P43" s="31">
        <f t="shared" si="4"/>
        <v>549.9</v>
      </c>
      <c r="Q43" s="31">
        <f t="shared" si="5"/>
        <v>1929.63</v>
      </c>
    </row>
    <row r="44" spans="1:17">
      <c r="A44" s="17">
        <v>40</v>
      </c>
      <c r="B44" s="42" t="s">
        <v>449</v>
      </c>
      <c r="C44" s="31" t="str">
        <f>VLOOKUP(B44,[1]Sheet1!$B:$D,3,FALSE)</f>
        <v>622825196811110621</v>
      </c>
      <c r="D44" s="31" t="s">
        <v>15</v>
      </c>
      <c r="E44" s="41">
        <v>4999</v>
      </c>
      <c r="F44" s="30">
        <v>799.84</v>
      </c>
      <c r="G44" s="30">
        <v>399.92</v>
      </c>
      <c r="H44" s="30">
        <v>64.99</v>
      </c>
      <c r="I44" s="30">
        <v>25</v>
      </c>
      <c r="J44" s="30">
        <v>25</v>
      </c>
      <c r="K44" s="30">
        <v>484.9</v>
      </c>
      <c r="L44" s="30">
        <v>99.98</v>
      </c>
      <c r="M44" s="30">
        <v>5</v>
      </c>
      <c r="N44" s="30">
        <v>25</v>
      </c>
      <c r="O44" s="31">
        <f t="shared" si="3"/>
        <v>1379.73</v>
      </c>
      <c r="P44" s="31">
        <f t="shared" si="4"/>
        <v>549.9</v>
      </c>
      <c r="Q44" s="31">
        <f t="shared" si="5"/>
        <v>1929.63</v>
      </c>
    </row>
    <row r="45" spans="1:17">
      <c r="A45" s="17">
        <v>41</v>
      </c>
      <c r="B45" s="42" t="s">
        <v>92</v>
      </c>
      <c r="C45" s="31" t="str">
        <f>VLOOKUP(B45,[1]Sheet1!$B:$D,3,FALSE)</f>
        <v>513030196908281315</v>
      </c>
      <c r="D45" s="31" t="s">
        <v>15</v>
      </c>
      <c r="E45" s="41">
        <v>4999</v>
      </c>
      <c r="F45" s="30">
        <v>799.84</v>
      </c>
      <c r="G45" s="30">
        <v>399.92</v>
      </c>
      <c r="H45" s="30">
        <v>64.99</v>
      </c>
      <c r="I45" s="30">
        <v>25</v>
      </c>
      <c r="J45" s="30">
        <v>25</v>
      </c>
      <c r="K45" s="30">
        <v>484.9</v>
      </c>
      <c r="L45" s="30">
        <v>99.98</v>
      </c>
      <c r="M45" s="30">
        <v>5</v>
      </c>
      <c r="N45" s="30">
        <v>25</v>
      </c>
      <c r="O45" s="31">
        <f t="shared" si="3"/>
        <v>1379.73</v>
      </c>
      <c r="P45" s="31">
        <f t="shared" si="4"/>
        <v>549.9</v>
      </c>
      <c r="Q45" s="31">
        <f t="shared" si="5"/>
        <v>1929.63</v>
      </c>
    </row>
    <row r="46" spans="1:17">
      <c r="A46" s="17">
        <v>42</v>
      </c>
      <c r="B46" s="42" t="s">
        <v>71</v>
      </c>
      <c r="C46" s="31" t="str">
        <f>VLOOKUP(B46,[1]Sheet1!$B:$D,3,FALSE)</f>
        <v>411022196702235414</v>
      </c>
      <c r="D46" s="31" t="s">
        <v>15</v>
      </c>
      <c r="E46" s="41">
        <v>4999</v>
      </c>
      <c r="F46" s="30">
        <v>799.84</v>
      </c>
      <c r="G46" s="30">
        <v>399.92</v>
      </c>
      <c r="H46" s="30">
        <v>64.99</v>
      </c>
      <c r="I46" s="30">
        <v>25</v>
      </c>
      <c r="J46" s="30">
        <v>25</v>
      </c>
      <c r="K46" s="30">
        <v>484.9</v>
      </c>
      <c r="L46" s="30">
        <v>99.98</v>
      </c>
      <c r="M46" s="30">
        <v>5</v>
      </c>
      <c r="N46" s="30">
        <v>25</v>
      </c>
      <c r="O46" s="31">
        <f t="shared" si="3"/>
        <v>1379.73</v>
      </c>
      <c r="P46" s="31">
        <f t="shared" si="4"/>
        <v>549.9</v>
      </c>
      <c r="Q46" s="31">
        <f t="shared" si="5"/>
        <v>1929.63</v>
      </c>
    </row>
    <row r="47" spans="1:17">
      <c r="A47" s="17">
        <v>43</v>
      </c>
      <c r="B47" s="42" t="s">
        <v>128</v>
      </c>
      <c r="C47" s="31" t="str">
        <f>VLOOKUP(B47,[1]Sheet1!$B:$D,3,FALSE)</f>
        <v>412327197003268421</v>
      </c>
      <c r="D47" s="31" t="s">
        <v>15</v>
      </c>
      <c r="E47" s="41">
        <v>4999</v>
      </c>
      <c r="F47" s="30">
        <v>799.84</v>
      </c>
      <c r="G47" s="30">
        <v>399.92</v>
      </c>
      <c r="H47" s="30">
        <v>64.99</v>
      </c>
      <c r="I47" s="30">
        <v>25</v>
      </c>
      <c r="J47" s="30">
        <v>25</v>
      </c>
      <c r="K47" s="30">
        <v>484.9</v>
      </c>
      <c r="L47" s="30">
        <v>99.98</v>
      </c>
      <c r="M47" s="30">
        <v>5</v>
      </c>
      <c r="N47" s="30">
        <v>25</v>
      </c>
      <c r="O47" s="31">
        <f t="shared" si="3"/>
        <v>1379.73</v>
      </c>
      <c r="P47" s="31">
        <f t="shared" si="4"/>
        <v>549.9</v>
      </c>
      <c r="Q47" s="31">
        <f t="shared" si="5"/>
        <v>1929.63</v>
      </c>
    </row>
    <row r="48" spans="1:17">
      <c r="A48" s="17">
        <v>44</v>
      </c>
      <c r="B48" s="42" t="s">
        <v>84</v>
      </c>
      <c r="C48" s="31" t="str">
        <f>VLOOKUP(B48,[1]Sheet1!$B:$D,3,FALSE)</f>
        <v>511027196701241631</v>
      </c>
      <c r="D48" s="31" t="s">
        <v>15</v>
      </c>
      <c r="E48" s="41">
        <v>4999</v>
      </c>
      <c r="F48" s="30">
        <v>799.84</v>
      </c>
      <c r="G48" s="30">
        <v>399.92</v>
      </c>
      <c r="H48" s="30">
        <v>64.99</v>
      </c>
      <c r="I48" s="30">
        <v>25</v>
      </c>
      <c r="J48" s="30">
        <v>25</v>
      </c>
      <c r="K48" s="30">
        <v>484.9</v>
      </c>
      <c r="L48" s="30">
        <v>99.98</v>
      </c>
      <c r="M48" s="30">
        <v>5</v>
      </c>
      <c r="N48" s="30">
        <v>25</v>
      </c>
      <c r="O48" s="31">
        <f t="shared" si="3"/>
        <v>1379.73</v>
      </c>
      <c r="P48" s="31">
        <f t="shared" si="4"/>
        <v>549.9</v>
      </c>
      <c r="Q48" s="31">
        <f t="shared" si="5"/>
        <v>1929.63</v>
      </c>
    </row>
    <row r="49" spans="1:17">
      <c r="A49" s="17">
        <v>45</v>
      </c>
      <c r="B49" s="42" t="s">
        <v>141</v>
      </c>
      <c r="C49" s="31" t="str">
        <f>VLOOKUP(B49,[1]Sheet1!$B:$D,3,FALSE)</f>
        <v>412902196507061759</v>
      </c>
      <c r="D49" s="31" t="s">
        <v>15</v>
      </c>
      <c r="E49" s="41">
        <v>4999</v>
      </c>
      <c r="F49" s="30">
        <v>799.84</v>
      </c>
      <c r="G49" s="30">
        <v>399.92</v>
      </c>
      <c r="H49" s="30">
        <v>64.99</v>
      </c>
      <c r="I49" s="30">
        <v>25</v>
      </c>
      <c r="J49" s="30">
        <v>25</v>
      </c>
      <c r="K49" s="30">
        <v>484.9</v>
      </c>
      <c r="L49" s="30">
        <v>99.98</v>
      </c>
      <c r="M49" s="30">
        <v>5</v>
      </c>
      <c r="N49" s="30">
        <v>25</v>
      </c>
      <c r="O49" s="31">
        <f t="shared" si="3"/>
        <v>1379.73</v>
      </c>
      <c r="P49" s="31">
        <f t="shared" si="4"/>
        <v>549.9</v>
      </c>
      <c r="Q49" s="31">
        <f t="shared" si="5"/>
        <v>1929.63</v>
      </c>
    </row>
    <row r="50" spans="1:17">
      <c r="A50" s="17">
        <v>46</v>
      </c>
      <c r="B50" s="42" t="s">
        <v>88</v>
      </c>
      <c r="C50" s="31" t="str">
        <f>VLOOKUP(B50,[1]Sheet1!$B:$D,3,FALSE)</f>
        <v>510902197606043843</v>
      </c>
      <c r="D50" s="31" t="s">
        <v>15</v>
      </c>
      <c r="E50" s="41">
        <v>4999</v>
      </c>
      <c r="F50" s="30">
        <v>799.84</v>
      </c>
      <c r="G50" s="30">
        <v>399.92</v>
      </c>
      <c r="H50" s="30">
        <v>64.99</v>
      </c>
      <c r="I50" s="30">
        <v>25</v>
      </c>
      <c r="J50" s="30">
        <v>25</v>
      </c>
      <c r="K50" s="30">
        <v>484.9</v>
      </c>
      <c r="L50" s="30">
        <v>99.98</v>
      </c>
      <c r="M50" s="30">
        <v>5</v>
      </c>
      <c r="N50" s="30">
        <v>25</v>
      </c>
      <c r="O50" s="31">
        <f t="shared" si="3"/>
        <v>1379.73</v>
      </c>
      <c r="P50" s="31">
        <f t="shared" si="4"/>
        <v>549.9</v>
      </c>
      <c r="Q50" s="31">
        <f t="shared" si="5"/>
        <v>1929.63</v>
      </c>
    </row>
    <row r="51" spans="1:17">
      <c r="A51" s="17">
        <v>47</v>
      </c>
      <c r="B51" s="42" t="s">
        <v>451</v>
      </c>
      <c r="C51" s="31" t="str">
        <f>VLOOKUP(B51,[1]Sheet1!$B:$D,3,FALSE)</f>
        <v>653130198105112011</v>
      </c>
      <c r="D51" s="31" t="s">
        <v>15</v>
      </c>
      <c r="E51" s="41">
        <v>4999</v>
      </c>
      <c r="F51" s="30">
        <v>799.84</v>
      </c>
      <c r="G51" s="30">
        <v>399.92</v>
      </c>
      <c r="H51" s="30">
        <v>64.99</v>
      </c>
      <c r="I51" s="30">
        <v>25</v>
      </c>
      <c r="J51" s="30">
        <v>25</v>
      </c>
      <c r="K51" s="30">
        <v>0</v>
      </c>
      <c r="L51" s="17">
        <v>0</v>
      </c>
      <c r="M51" s="30">
        <v>0</v>
      </c>
      <c r="N51" s="30">
        <v>0</v>
      </c>
      <c r="O51" s="31">
        <f t="shared" si="3"/>
        <v>889.83</v>
      </c>
      <c r="P51" s="31">
        <f t="shared" si="4"/>
        <v>424.92</v>
      </c>
      <c r="Q51" s="31">
        <f t="shared" si="5"/>
        <v>1314.75</v>
      </c>
    </row>
    <row r="52" spans="1:17">
      <c r="A52" s="17">
        <v>48</v>
      </c>
      <c r="B52" s="42" t="s">
        <v>153</v>
      </c>
      <c r="C52" s="31" t="str">
        <f>VLOOKUP(B52,[1]Sheet1!$B:$D,3,FALSE)</f>
        <v>652822197006100018</v>
      </c>
      <c r="D52" s="31" t="s">
        <v>15</v>
      </c>
      <c r="E52" s="41">
        <v>4999</v>
      </c>
      <c r="F52" s="30">
        <v>799.84</v>
      </c>
      <c r="G52" s="30">
        <v>399.92</v>
      </c>
      <c r="H52" s="30">
        <v>64.99</v>
      </c>
      <c r="I52" s="30">
        <v>25</v>
      </c>
      <c r="J52" s="30">
        <v>25</v>
      </c>
      <c r="K52" s="30">
        <v>484.9</v>
      </c>
      <c r="L52" s="30">
        <v>99.98</v>
      </c>
      <c r="M52" s="30">
        <v>5</v>
      </c>
      <c r="N52" s="30">
        <v>25</v>
      </c>
      <c r="O52" s="31">
        <f t="shared" si="3"/>
        <v>1379.73</v>
      </c>
      <c r="P52" s="31">
        <f t="shared" si="4"/>
        <v>549.9</v>
      </c>
      <c r="Q52" s="31">
        <f t="shared" si="5"/>
        <v>1929.63</v>
      </c>
    </row>
    <row r="53" spans="1:17">
      <c r="A53" s="17">
        <v>49</v>
      </c>
      <c r="B53" s="42" t="s">
        <v>217</v>
      </c>
      <c r="C53" s="31" t="str">
        <f>VLOOKUP(B53,[1]Sheet1!$B:$D,3,FALSE)</f>
        <v>65292319750510279X</v>
      </c>
      <c r="D53" s="31" t="s">
        <v>15</v>
      </c>
      <c r="E53" s="41">
        <v>4999</v>
      </c>
      <c r="F53" s="30">
        <v>799.84</v>
      </c>
      <c r="G53" s="30">
        <v>399.92</v>
      </c>
      <c r="H53" s="30">
        <v>64.99</v>
      </c>
      <c r="I53" s="30">
        <v>25</v>
      </c>
      <c r="J53" s="30">
        <v>25</v>
      </c>
      <c r="K53" s="30">
        <v>484.9</v>
      </c>
      <c r="L53" s="30">
        <v>99.98</v>
      </c>
      <c r="M53" s="30">
        <v>5</v>
      </c>
      <c r="N53" s="30">
        <v>25</v>
      </c>
      <c r="O53" s="31">
        <f t="shared" si="3"/>
        <v>1379.73</v>
      </c>
      <c r="P53" s="31">
        <f t="shared" si="4"/>
        <v>549.9</v>
      </c>
      <c r="Q53" s="31">
        <f t="shared" si="5"/>
        <v>1929.63</v>
      </c>
    </row>
    <row r="54" spans="1:17">
      <c r="A54" s="17">
        <v>50</v>
      </c>
      <c r="B54" s="42" t="s">
        <v>65</v>
      </c>
      <c r="C54" s="31" t="str">
        <f>VLOOKUP(B54,[1]Sheet1!$B:$D,3,FALSE)</f>
        <v>622825196811110656</v>
      </c>
      <c r="D54" s="31" t="s">
        <v>15</v>
      </c>
      <c r="E54" s="41">
        <v>4999</v>
      </c>
      <c r="F54" s="30">
        <v>799.84</v>
      </c>
      <c r="G54" s="30">
        <v>399.92</v>
      </c>
      <c r="H54" s="30">
        <v>64.99</v>
      </c>
      <c r="I54" s="30">
        <v>25</v>
      </c>
      <c r="J54" s="30">
        <v>25</v>
      </c>
      <c r="K54" s="30">
        <v>484.9</v>
      </c>
      <c r="L54" s="30">
        <v>99.98</v>
      </c>
      <c r="M54" s="30">
        <v>5</v>
      </c>
      <c r="N54" s="30">
        <v>25</v>
      </c>
      <c r="O54" s="31">
        <f t="shared" si="3"/>
        <v>1379.73</v>
      </c>
      <c r="P54" s="31">
        <f t="shared" si="4"/>
        <v>549.9</v>
      </c>
      <c r="Q54" s="31">
        <f t="shared" si="5"/>
        <v>1929.63</v>
      </c>
    </row>
    <row r="55" spans="1:17">
      <c r="A55" s="17">
        <v>51</v>
      </c>
      <c r="B55" s="42" t="s">
        <v>209</v>
      </c>
      <c r="C55" s="31" t="str">
        <f>VLOOKUP(B55,[1]Sheet1!$B:$D,3,FALSE)</f>
        <v>650104198101171625</v>
      </c>
      <c r="D55" s="31" t="s">
        <v>15</v>
      </c>
      <c r="E55" s="41">
        <v>4999</v>
      </c>
      <c r="F55" s="30">
        <v>799.84</v>
      </c>
      <c r="G55" s="30">
        <v>399.92</v>
      </c>
      <c r="H55" s="30">
        <v>64.99</v>
      </c>
      <c r="I55" s="30">
        <v>25</v>
      </c>
      <c r="J55" s="30">
        <v>25</v>
      </c>
      <c r="K55" s="30">
        <v>484.9</v>
      </c>
      <c r="L55" s="30">
        <v>99.98</v>
      </c>
      <c r="M55" s="30">
        <v>5</v>
      </c>
      <c r="N55" s="30">
        <v>25</v>
      </c>
      <c r="O55" s="31">
        <f t="shared" si="3"/>
        <v>1379.73</v>
      </c>
      <c r="P55" s="31">
        <f t="shared" si="4"/>
        <v>549.9</v>
      </c>
      <c r="Q55" s="31">
        <f t="shared" si="5"/>
        <v>1929.63</v>
      </c>
    </row>
    <row r="56" spans="1:17">
      <c r="A56" s="17">
        <v>52</v>
      </c>
      <c r="B56" s="42" t="s">
        <v>166</v>
      </c>
      <c r="C56" s="31" t="str">
        <f>VLOOKUP(B56,[1]Sheet1!$B:$D,3,FALSE)</f>
        <v>65012119731201244X</v>
      </c>
      <c r="D56" s="31" t="s">
        <v>168</v>
      </c>
      <c r="E56" s="41">
        <v>4999</v>
      </c>
      <c r="F56" s="30">
        <v>799.84</v>
      </c>
      <c r="G56" s="30">
        <v>399.92</v>
      </c>
      <c r="H56" s="30">
        <v>64.99</v>
      </c>
      <c r="I56" s="30">
        <v>25</v>
      </c>
      <c r="J56" s="30">
        <v>25</v>
      </c>
      <c r="K56" s="30">
        <v>484.9</v>
      </c>
      <c r="L56" s="30">
        <v>99.98</v>
      </c>
      <c r="M56" s="30">
        <v>5</v>
      </c>
      <c r="N56" s="30">
        <v>25</v>
      </c>
      <c r="O56" s="31">
        <f t="shared" si="3"/>
        <v>1379.73</v>
      </c>
      <c r="P56" s="31">
        <f t="shared" si="4"/>
        <v>549.9</v>
      </c>
      <c r="Q56" s="31">
        <f t="shared" si="5"/>
        <v>1929.63</v>
      </c>
    </row>
    <row r="57" spans="1:17">
      <c r="A57" s="17">
        <v>53</v>
      </c>
      <c r="B57" s="42" t="s">
        <v>46</v>
      </c>
      <c r="C57" s="31" t="str">
        <f>VLOOKUP(B57,[1]Sheet1!$B:$D,3,FALSE)</f>
        <v>650105198112031317</v>
      </c>
      <c r="D57" s="31" t="s">
        <v>15</v>
      </c>
      <c r="E57" s="41">
        <v>4999</v>
      </c>
      <c r="F57" s="30">
        <v>799.84</v>
      </c>
      <c r="G57" s="30">
        <v>399.92</v>
      </c>
      <c r="H57" s="30">
        <v>64.99</v>
      </c>
      <c r="I57" s="30">
        <v>25</v>
      </c>
      <c r="J57" s="30">
        <v>25</v>
      </c>
      <c r="K57" s="30">
        <v>484.9</v>
      </c>
      <c r="L57" s="30">
        <v>99.98</v>
      </c>
      <c r="M57" s="30">
        <v>5</v>
      </c>
      <c r="N57" s="30">
        <v>25</v>
      </c>
      <c r="O57" s="31">
        <f t="shared" si="3"/>
        <v>1379.73</v>
      </c>
      <c r="P57" s="31">
        <f t="shared" si="4"/>
        <v>549.9</v>
      </c>
      <c r="Q57" s="31">
        <f t="shared" si="5"/>
        <v>1929.63</v>
      </c>
    </row>
    <row r="58" spans="1:17">
      <c r="A58" s="17">
        <v>54</v>
      </c>
      <c r="B58" s="42" t="s">
        <v>87</v>
      </c>
      <c r="C58" s="31" t="str">
        <f>VLOOKUP(B58,[1]Sheet1!$B:$D,3,FALSE)</f>
        <v>622722197206194644</v>
      </c>
      <c r="D58" s="31" t="s">
        <v>15</v>
      </c>
      <c r="E58" s="41">
        <v>4999</v>
      </c>
      <c r="F58" s="30">
        <v>799.84</v>
      </c>
      <c r="G58" s="30">
        <v>399.92</v>
      </c>
      <c r="H58" s="30">
        <v>64.99</v>
      </c>
      <c r="I58" s="30">
        <v>25</v>
      </c>
      <c r="J58" s="30">
        <v>25</v>
      </c>
      <c r="K58" s="30">
        <v>484.9</v>
      </c>
      <c r="L58" s="30">
        <v>99.98</v>
      </c>
      <c r="M58" s="30">
        <v>5</v>
      </c>
      <c r="N58" s="30">
        <v>25</v>
      </c>
      <c r="O58" s="31">
        <f t="shared" si="3"/>
        <v>1379.73</v>
      </c>
      <c r="P58" s="31">
        <f t="shared" si="4"/>
        <v>549.9</v>
      </c>
      <c r="Q58" s="31">
        <f t="shared" si="5"/>
        <v>1929.63</v>
      </c>
    </row>
    <row r="59" spans="1:17">
      <c r="A59" s="17">
        <v>55</v>
      </c>
      <c r="B59" s="42" t="s">
        <v>428</v>
      </c>
      <c r="C59" s="31" t="str">
        <f>VLOOKUP(B59,[1]Sheet1!$B:$D,3,FALSE)</f>
        <v>622722197012074628</v>
      </c>
      <c r="D59" s="31" t="s">
        <v>15</v>
      </c>
      <c r="E59" s="41">
        <v>4999</v>
      </c>
      <c r="F59" s="30">
        <v>799.84</v>
      </c>
      <c r="G59" s="30">
        <v>399.92</v>
      </c>
      <c r="H59" s="30">
        <v>64.99</v>
      </c>
      <c r="I59" s="30">
        <v>25</v>
      </c>
      <c r="J59" s="30">
        <v>25</v>
      </c>
      <c r="K59" s="30">
        <v>484.9</v>
      </c>
      <c r="L59" s="30">
        <v>99.98</v>
      </c>
      <c r="M59" s="30">
        <v>5</v>
      </c>
      <c r="N59" s="30">
        <v>25</v>
      </c>
      <c r="O59" s="31">
        <f t="shared" si="3"/>
        <v>1379.73</v>
      </c>
      <c r="P59" s="31">
        <f t="shared" si="4"/>
        <v>549.9</v>
      </c>
      <c r="Q59" s="31">
        <f t="shared" si="5"/>
        <v>1929.63</v>
      </c>
    </row>
    <row r="60" spans="1:17">
      <c r="A60" s="17">
        <v>56</v>
      </c>
      <c r="B60" s="42" t="s">
        <v>333</v>
      </c>
      <c r="C60" s="31" t="str">
        <f>VLOOKUP(B60,[1]Sheet1!$B:$D,3,FALSE)</f>
        <v>412721196909121062</v>
      </c>
      <c r="D60" s="31" t="s">
        <v>15</v>
      </c>
      <c r="E60" s="41">
        <v>4999</v>
      </c>
      <c r="F60" s="30">
        <v>799.84</v>
      </c>
      <c r="G60" s="30">
        <v>399.92</v>
      </c>
      <c r="H60" s="30">
        <v>64.99</v>
      </c>
      <c r="I60" s="30">
        <v>25</v>
      </c>
      <c r="J60" s="30">
        <v>25</v>
      </c>
      <c r="K60" s="30">
        <v>484.9</v>
      </c>
      <c r="L60" s="30">
        <v>99.98</v>
      </c>
      <c r="M60" s="30">
        <v>5</v>
      </c>
      <c r="N60" s="30">
        <v>25</v>
      </c>
      <c r="O60" s="31">
        <f t="shared" si="3"/>
        <v>1379.73</v>
      </c>
      <c r="P60" s="31">
        <f t="shared" si="4"/>
        <v>549.9</v>
      </c>
      <c r="Q60" s="31">
        <f t="shared" si="5"/>
        <v>1929.63</v>
      </c>
    </row>
    <row r="61" spans="1:17">
      <c r="A61" s="17">
        <v>57</v>
      </c>
      <c r="B61" s="42" t="s">
        <v>112</v>
      </c>
      <c r="C61" s="31" t="str">
        <f>VLOOKUP(B61,[1]Sheet1!$B:$D,3,FALSE)</f>
        <v>620522197008144467</v>
      </c>
      <c r="D61" s="31" t="s">
        <v>15</v>
      </c>
      <c r="E61" s="41">
        <v>4999</v>
      </c>
      <c r="F61" s="30">
        <v>799.84</v>
      </c>
      <c r="G61" s="30">
        <v>399.92</v>
      </c>
      <c r="H61" s="30">
        <v>64.99</v>
      </c>
      <c r="I61" s="30">
        <v>25</v>
      </c>
      <c r="J61" s="30">
        <v>25</v>
      </c>
      <c r="K61" s="30">
        <v>484.9</v>
      </c>
      <c r="L61" s="30">
        <v>99.98</v>
      </c>
      <c r="M61" s="30">
        <v>5</v>
      </c>
      <c r="N61" s="30">
        <v>25</v>
      </c>
      <c r="O61" s="31">
        <f t="shared" si="3"/>
        <v>1379.73</v>
      </c>
      <c r="P61" s="31">
        <f t="shared" si="4"/>
        <v>549.9</v>
      </c>
      <c r="Q61" s="31">
        <f t="shared" si="5"/>
        <v>1929.63</v>
      </c>
    </row>
    <row r="62" spans="1:17">
      <c r="A62" s="17">
        <v>58</v>
      </c>
      <c r="B62" s="42" t="s">
        <v>75</v>
      </c>
      <c r="C62" s="31" t="str">
        <f>VLOOKUP(B62,[1]Sheet1!$B:$D,3,FALSE)</f>
        <v>650104199705263314</v>
      </c>
      <c r="D62" s="31" t="s">
        <v>15</v>
      </c>
      <c r="E62" s="41">
        <v>4999</v>
      </c>
      <c r="F62" s="30">
        <v>799.84</v>
      </c>
      <c r="G62" s="30">
        <v>399.92</v>
      </c>
      <c r="H62" s="30">
        <v>64.99</v>
      </c>
      <c r="I62" s="30">
        <v>25</v>
      </c>
      <c r="J62" s="30">
        <v>25</v>
      </c>
      <c r="K62" s="30">
        <v>484.9</v>
      </c>
      <c r="L62" s="30">
        <v>99.98</v>
      </c>
      <c r="M62" s="30">
        <v>5</v>
      </c>
      <c r="N62" s="30">
        <v>25</v>
      </c>
      <c r="O62" s="31">
        <f t="shared" si="3"/>
        <v>1379.73</v>
      </c>
      <c r="P62" s="31">
        <f t="shared" si="4"/>
        <v>549.9</v>
      </c>
      <c r="Q62" s="31">
        <f t="shared" si="5"/>
        <v>1929.63</v>
      </c>
    </row>
    <row r="63" spans="1:17">
      <c r="A63" s="17">
        <v>59</v>
      </c>
      <c r="B63" s="42" t="s">
        <v>89</v>
      </c>
      <c r="C63" s="31" t="str">
        <f>VLOOKUP(B63,[1]Sheet1!$B:$D,3,FALSE)</f>
        <v>372923196912014728</v>
      </c>
      <c r="D63" s="31" t="s">
        <v>15</v>
      </c>
      <c r="E63" s="41">
        <v>4999</v>
      </c>
      <c r="F63" s="30">
        <v>799.84</v>
      </c>
      <c r="G63" s="30">
        <v>399.92</v>
      </c>
      <c r="H63" s="30">
        <v>64.99</v>
      </c>
      <c r="I63" s="30">
        <v>25</v>
      </c>
      <c r="J63" s="30">
        <v>25</v>
      </c>
      <c r="K63" s="30">
        <v>484.9</v>
      </c>
      <c r="L63" s="30">
        <v>99.98</v>
      </c>
      <c r="M63" s="30">
        <v>5</v>
      </c>
      <c r="N63" s="30">
        <v>25</v>
      </c>
      <c r="O63" s="31">
        <f t="shared" si="3"/>
        <v>1379.73</v>
      </c>
      <c r="P63" s="31">
        <f t="shared" si="4"/>
        <v>549.9</v>
      </c>
      <c r="Q63" s="31">
        <f t="shared" si="5"/>
        <v>1929.63</v>
      </c>
    </row>
    <row r="64" spans="1:17">
      <c r="A64" s="17">
        <v>60</v>
      </c>
      <c r="B64" s="42" t="s">
        <v>395</v>
      </c>
      <c r="C64" s="31" t="str">
        <f>VLOOKUP(B64,[1]Sheet1!$B:$D,3,FALSE)</f>
        <v>620503197112175360</v>
      </c>
      <c r="D64" s="31" t="s">
        <v>15</v>
      </c>
      <c r="E64" s="41">
        <v>4999</v>
      </c>
      <c r="F64" s="30">
        <v>799.84</v>
      </c>
      <c r="G64" s="30">
        <v>399.92</v>
      </c>
      <c r="H64" s="30">
        <v>64.99</v>
      </c>
      <c r="I64" s="30">
        <v>25</v>
      </c>
      <c r="J64" s="30">
        <v>25</v>
      </c>
      <c r="K64" s="30">
        <v>484.9</v>
      </c>
      <c r="L64" s="30">
        <v>99.98</v>
      </c>
      <c r="M64" s="30">
        <v>5</v>
      </c>
      <c r="N64" s="30">
        <v>25</v>
      </c>
      <c r="O64" s="31">
        <f t="shared" si="3"/>
        <v>1379.73</v>
      </c>
      <c r="P64" s="31">
        <f t="shared" si="4"/>
        <v>549.9</v>
      </c>
      <c r="Q64" s="31">
        <f t="shared" si="5"/>
        <v>1929.63</v>
      </c>
    </row>
    <row r="65" spans="1:17">
      <c r="A65" s="17">
        <v>61</v>
      </c>
      <c r="B65" s="42" t="s">
        <v>94</v>
      </c>
      <c r="C65" s="31" t="str">
        <f>VLOOKUP(B65,[1]Sheet1!$B:$D,3,FALSE)</f>
        <v>622201196507115766</v>
      </c>
      <c r="D65" s="31" t="s">
        <v>15</v>
      </c>
      <c r="E65" s="41">
        <v>4999</v>
      </c>
      <c r="F65" s="30">
        <v>799.84</v>
      </c>
      <c r="G65" s="30">
        <v>399.92</v>
      </c>
      <c r="H65" s="30">
        <v>64.99</v>
      </c>
      <c r="I65" s="30">
        <v>25</v>
      </c>
      <c r="J65" s="30">
        <v>25</v>
      </c>
      <c r="K65" s="30">
        <v>484.9</v>
      </c>
      <c r="L65" s="30">
        <v>99.98</v>
      </c>
      <c r="M65" s="30">
        <v>5</v>
      </c>
      <c r="N65" s="30">
        <v>25</v>
      </c>
      <c r="O65" s="31">
        <f t="shared" si="3"/>
        <v>1379.73</v>
      </c>
      <c r="P65" s="31">
        <f t="shared" si="4"/>
        <v>549.9</v>
      </c>
      <c r="Q65" s="31">
        <f t="shared" si="5"/>
        <v>1929.63</v>
      </c>
    </row>
    <row r="66" spans="1:17">
      <c r="A66" s="17">
        <v>62</v>
      </c>
      <c r="B66" s="42" t="s">
        <v>55</v>
      </c>
      <c r="C66" s="31" t="str">
        <f>VLOOKUP(B66,[1]Sheet1!$B:$D,3,FALSE)</f>
        <v>610322197105053927</v>
      </c>
      <c r="D66" s="31" t="s">
        <v>15</v>
      </c>
      <c r="E66" s="41">
        <v>4999</v>
      </c>
      <c r="F66" s="30">
        <v>799.84</v>
      </c>
      <c r="G66" s="30">
        <v>399.92</v>
      </c>
      <c r="H66" s="30">
        <v>64.99</v>
      </c>
      <c r="I66" s="30">
        <v>25</v>
      </c>
      <c r="J66" s="30">
        <v>25</v>
      </c>
      <c r="K66" s="30">
        <v>484.9</v>
      </c>
      <c r="L66" s="30">
        <v>99.98</v>
      </c>
      <c r="M66" s="30">
        <v>5</v>
      </c>
      <c r="N66" s="30">
        <v>25</v>
      </c>
      <c r="O66" s="31">
        <f t="shared" si="3"/>
        <v>1379.73</v>
      </c>
      <c r="P66" s="31">
        <f t="shared" si="4"/>
        <v>549.9</v>
      </c>
      <c r="Q66" s="31">
        <f t="shared" si="5"/>
        <v>1929.63</v>
      </c>
    </row>
    <row r="67" spans="1:17">
      <c r="A67" s="17">
        <v>63</v>
      </c>
      <c r="B67" s="42" t="s">
        <v>79</v>
      </c>
      <c r="C67" s="31" t="str">
        <f>VLOOKUP(B67,[1]Sheet1!$B:$D,3,FALSE)</f>
        <v>510623197502286846</v>
      </c>
      <c r="D67" s="31" t="s">
        <v>15</v>
      </c>
      <c r="E67" s="41">
        <v>4999</v>
      </c>
      <c r="F67" s="30">
        <v>799.84</v>
      </c>
      <c r="G67" s="30">
        <v>399.92</v>
      </c>
      <c r="H67" s="30">
        <v>64.99</v>
      </c>
      <c r="I67" s="30">
        <v>25</v>
      </c>
      <c r="J67" s="30">
        <v>25</v>
      </c>
      <c r="K67" s="30">
        <v>484.9</v>
      </c>
      <c r="L67" s="30">
        <v>99.98</v>
      </c>
      <c r="M67" s="30">
        <v>5</v>
      </c>
      <c r="N67" s="30">
        <v>25</v>
      </c>
      <c r="O67" s="31">
        <f t="shared" si="3"/>
        <v>1379.73</v>
      </c>
      <c r="P67" s="31">
        <f t="shared" si="4"/>
        <v>549.9</v>
      </c>
      <c r="Q67" s="31">
        <f t="shared" si="5"/>
        <v>1929.63</v>
      </c>
    </row>
    <row r="68" spans="1:17">
      <c r="A68" s="17">
        <v>64</v>
      </c>
      <c r="B68" s="42" t="s">
        <v>17</v>
      </c>
      <c r="C68" s="31" t="str">
        <f>VLOOKUP(B68,[1]Sheet1!$B:$D,3,FALSE)</f>
        <v>650105197301241343</v>
      </c>
      <c r="D68" s="31" t="s">
        <v>15</v>
      </c>
      <c r="E68" s="41">
        <v>4999</v>
      </c>
      <c r="F68" s="30">
        <v>799.84</v>
      </c>
      <c r="G68" s="30">
        <v>399.92</v>
      </c>
      <c r="H68" s="30">
        <v>64.99</v>
      </c>
      <c r="I68" s="30">
        <v>25</v>
      </c>
      <c r="J68" s="30">
        <v>25</v>
      </c>
      <c r="K68" s="30">
        <v>484.9</v>
      </c>
      <c r="L68" s="30">
        <v>99.98</v>
      </c>
      <c r="M68" s="30">
        <v>5</v>
      </c>
      <c r="N68" s="30">
        <v>25</v>
      </c>
      <c r="O68" s="31">
        <f t="shared" si="3"/>
        <v>1379.73</v>
      </c>
      <c r="P68" s="31">
        <f t="shared" si="4"/>
        <v>549.9</v>
      </c>
      <c r="Q68" s="31">
        <f t="shared" si="5"/>
        <v>1929.63</v>
      </c>
    </row>
    <row r="69" spans="1:17">
      <c r="A69" s="17">
        <v>65</v>
      </c>
      <c r="B69" s="42" t="s">
        <v>124</v>
      </c>
      <c r="C69" s="31" t="str">
        <f>VLOOKUP(B69,[1]Sheet1!$B:$D,3,FALSE)</f>
        <v>513028197507161681</v>
      </c>
      <c r="D69" s="31" t="s">
        <v>15</v>
      </c>
      <c r="E69" s="41">
        <v>4999</v>
      </c>
      <c r="F69" s="30">
        <v>799.84</v>
      </c>
      <c r="G69" s="30">
        <v>399.92</v>
      </c>
      <c r="H69" s="30">
        <v>64.99</v>
      </c>
      <c r="I69" s="30">
        <v>25</v>
      </c>
      <c r="J69" s="30">
        <v>25</v>
      </c>
      <c r="K69" s="30">
        <v>484.9</v>
      </c>
      <c r="L69" s="30">
        <v>99.98</v>
      </c>
      <c r="M69" s="30">
        <v>5</v>
      </c>
      <c r="N69" s="30">
        <v>25</v>
      </c>
      <c r="O69" s="31">
        <f t="shared" si="3"/>
        <v>1379.73</v>
      </c>
      <c r="P69" s="31">
        <f t="shared" si="4"/>
        <v>549.9</v>
      </c>
      <c r="Q69" s="31">
        <f t="shared" si="5"/>
        <v>1929.63</v>
      </c>
    </row>
    <row r="70" spans="1:17">
      <c r="A70" s="17">
        <v>66</v>
      </c>
      <c r="B70" s="42" t="s">
        <v>86</v>
      </c>
      <c r="C70" s="31" t="str">
        <f>VLOOKUP(B70,[1]Sheet1!$B:$D,3,FALSE)</f>
        <v>62272219710808461X</v>
      </c>
      <c r="D70" s="31" t="s">
        <v>15</v>
      </c>
      <c r="E70" s="41">
        <v>4999</v>
      </c>
      <c r="F70" s="30">
        <v>799.84</v>
      </c>
      <c r="G70" s="30">
        <v>399.92</v>
      </c>
      <c r="H70" s="30">
        <v>64.99</v>
      </c>
      <c r="I70" s="30">
        <v>25</v>
      </c>
      <c r="J70" s="30">
        <v>25</v>
      </c>
      <c r="K70" s="30">
        <v>484.9</v>
      </c>
      <c r="L70" s="30">
        <v>99.98</v>
      </c>
      <c r="M70" s="30">
        <v>5</v>
      </c>
      <c r="N70" s="30">
        <v>25</v>
      </c>
      <c r="O70" s="31">
        <f t="shared" ref="O70:O101" si="6">SUM(F70+H70+I70+K70+M70)</f>
        <v>1379.73</v>
      </c>
      <c r="P70" s="31">
        <f t="shared" ref="P70:P101" si="7">SUM(G70+J70+L70+N70)</f>
        <v>549.9</v>
      </c>
      <c r="Q70" s="31">
        <f t="shared" ref="Q70:Q101" si="8">SUM(O70+P70)</f>
        <v>1929.63</v>
      </c>
    </row>
    <row r="71" spans="1:17">
      <c r="A71" s="17">
        <v>67</v>
      </c>
      <c r="B71" s="42" t="s">
        <v>133</v>
      </c>
      <c r="C71" s="31" t="str">
        <f>VLOOKUP(B71,[1]Sheet1!$B:$D,3,FALSE)</f>
        <v>513723197103207141</v>
      </c>
      <c r="D71" s="31" t="s">
        <v>15</v>
      </c>
      <c r="E71" s="41">
        <v>4999</v>
      </c>
      <c r="F71" s="30">
        <v>799.84</v>
      </c>
      <c r="G71" s="30">
        <v>399.92</v>
      </c>
      <c r="H71" s="30">
        <v>64.99</v>
      </c>
      <c r="I71" s="30">
        <v>25</v>
      </c>
      <c r="J71" s="30">
        <v>25</v>
      </c>
      <c r="K71" s="30">
        <v>484.9</v>
      </c>
      <c r="L71" s="30">
        <v>99.98</v>
      </c>
      <c r="M71" s="30">
        <v>5</v>
      </c>
      <c r="N71" s="30">
        <v>25</v>
      </c>
      <c r="O71" s="31">
        <f t="shared" si="6"/>
        <v>1379.73</v>
      </c>
      <c r="P71" s="31">
        <f t="shared" si="7"/>
        <v>549.9</v>
      </c>
      <c r="Q71" s="31">
        <f t="shared" si="8"/>
        <v>1929.63</v>
      </c>
    </row>
    <row r="72" spans="1:17">
      <c r="A72" s="17">
        <v>68</v>
      </c>
      <c r="B72" s="42" t="s">
        <v>142</v>
      </c>
      <c r="C72" s="31" t="str">
        <f>VLOOKUP(B72,[1]Sheet1!$B:$D,3,FALSE)</f>
        <v>513723197210190154</v>
      </c>
      <c r="D72" s="31" t="s">
        <v>15</v>
      </c>
      <c r="E72" s="41">
        <v>4999</v>
      </c>
      <c r="F72" s="30">
        <v>799.84</v>
      </c>
      <c r="G72" s="30">
        <v>399.92</v>
      </c>
      <c r="H72" s="30">
        <v>64.99</v>
      </c>
      <c r="I72" s="30">
        <v>25</v>
      </c>
      <c r="J72" s="30">
        <v>25</v>
      </c>
      <c r="K72" s="30">
        <v>484.9</v>
      </c>
      <c r="L72" s="30">
        <v>99.98</v>
      </c>
      <c r="M72" s="30">
        <v>5</v>
      </c>
      <c r="N72" s="30">
        <v>25</v>
      </c>
      <c r="O72" s="31">
        <f t="shared" si="6"/>
        <v>1379.73</v>
      </c>
      <c r="P72" s="31">
        <f t="shared" si="7"/>
        <v>549.9</v>
      </c>
      <c r="Q72" s="31">
        <f t="shared" si="8"/>
        <v>1929.63</v>
      </c>
    </row>
    <row r="73" spans="1:17">
      <c r="A73" s="17">
        <v>69</v>
      </c>
      <c r="B73" s="42" t="s">
        <v>108</v>
      </c>
      <c r="C73" s="31" t="str">
        <f>VLOOKUP(B73,[1]Sheet1!$B:$D,3,FALSE)</f>
        <v>622322199504011428</v>
      </c>
      <c r="D73" s="31" t="s">
        <v>15</v>
      </c>
      <c r="E73" s="41">
        <v>4999</v>
      </c>
      <c r="F73" s="30">
        <v>799.84</v>
      </c>
      <c r="G73" s="30">
        <v>399.92</v>
      </c>
      <c r="H73" s="30">
        <v>64.99</v>
      </c>
      <c r="I73" s="30">
        <v>25</v>
      </c>
      <c r="J73" s="30">
        <v>25</v>
      </c>
      <c r="K73" s="30">
        <v>484.9</v>
      </c>
      <c r="L73" s="30">
        <v>99.98</v>
      </c>
      <c r="M73" s="30">
        <v>5</v>
      </c>
      <c r="N73" s="30">
        <v>25</v>
      </c>
      <c r="O73" s="31">
        <f t="shared" si="6"/>
        <v>1379.73</v>
      </c>
      <c r="P73" s="31">
        <f t="shared" si="7"/>
        <v>549.9</v>
      </c>
      <c r="Q73" s="31">
        <f t="shared" si="8"/>
        <v>1929.63</v>
      </c>
    </row>
    <row r="74" spans="1:17">
      <c r="A74" s="17">
        <v>70</v>
      </c>
      <c r="B74" s="42" t="s">
        <v>98</v>
      </c>
      <c r="C74" s="31" t="str">
        <f>VLOOKUP(B74,[1]Sheet1!$B:$D,3,FALSE)</f>
        <v>652122199402164225</v>
      </c>
      <c r="D74" s="31" t="s">
        <v>15</v>
      </c>
      <c r="E74" s="41">
        <v>4999</v>
      </c>
      <c r="F74" s="30">
        <v>799.84</v>
      </c>
      <c r="G74" s="30">
        <v>399.92</v>
      </c>
      <c r="H74" s="30">
        <v>64.99</v>
      </c>
      <c r="I74" s="30">
        <v>25</v>
      </c>
      <c r="J74" s="30">
        <v>25</v>
      </c>
      <c r="K74" s="30">
        <v>484.9</v>
      </c>
      <c r="L74" s="30">
        <v>99.98</v>
      </c>
      <c r="M74" s="30">
        <v>5</v>
      </c>
      <c r="N74" s="30">
        <v>25</v>
      </c>
      <c r="O74" s="31">
        <f t="shared" si="6"/>
        <v>1379.73</v>
      </c>
      <c r="P74" s="31">
        <f t="shared" si="7"/>
        <v>549.9</v>
      </c>
      <c r="Q74" s="31">
        <f t="shared" si="8"/>
        <v>1929.63</v>
      </c>
    </row>
    <row r="75" spans="1:17">
      <c r="A75" s="17">
        <v>71</v>
      </c>
      <c r="B75" s="42" t="s">
        <v>56</v>
      </c>
      <c r="C75" s="31" t="str">
        <f>VLOOKUP(B75,[1]Sheet1!$B:$D,3,FALSE)</f>
        <v>650103197503062818</v>
      </c>
      <c r="D75" s="31" t="s">
        <v>15</v>
      </c>
      <c r="E75" s="41">
        <v>4999</v>
      </c>
      <c r="F75" s="30">
        <v>799.84</v>
      </c>
      <c r="G75" s="30">
        <v>399.92</v>
      </c>
      <c r="H75" s="30">
        <v>64.99</v>
      </c>
      <c r="I75" s="30">
        <v>25</v>
      </c>
      <c r="J75" s="30">
        <v>25</v>
      </c>
      <c r="K75" s="30">
        <v>484.9</v>
      </c>
      <c r="L75" s="30">
        <v>99.98</v>
      </c>
      <c r="M75" s="30">
        <v>5</v>
      </c>
      <c r="N75" s="30">
        <v>25</v>
      </c>
      <c r="O75" s="31">
        <f t="shared" si="6"/>
        <v>1379.73</v>
      </c>
      <c r="P75" s="31">
        <f t="shared" si="7"/>
        <v>549.9</v>
      </c>
      <c r="Q75" s="31">
        <f t="shared" si="8"/>
        <v>1929.63</v>
      </c>
    </row>
    <row r="76" spans="1:17">
      <c r="A76" s="17">
        <v>72</v>
      </c>
      <c r="B76" s="42" t="s">
        <v>93</v>
      </c>
      <c r="C76" s="31" t="str">
        <f>VLOOKUP(B76,[1]Sheet1!$B:$D,3,FALSE)</f>
        <v>652122198110304228</v>
      </c>
      <c r="D76" s="31" t="s">
        <v>15</v>
      </c>
      <c r="E76" s="41">
        <v>4999</v>
      </c>
      <c r="F76" s="30">
        <v>799.84</v>
      </c>
      <c r="G76" s="30">
        <v>399.92</v>
      </c>
      <c r="H76" s="30">
        <v>64.99</v>
      </c>
      <c r="I76" s="30">
        <v>25</v>
      </c>
      <c r="J76" s="30">
        <v>25</v>
      </c>
      <c r="K76" s="30">
        <v>484.9</v>
      </c>
      <c r="L76" s="30">
        <v>99.98</v>
      </c>
      <c r="M76" s="30">
        <v>5</v>
      </c>
      <c r="N76" s="30">
        <v>25</v>
      </c>
      <c r="O76" s="31">
        <f t="shared" si="6"/>
        <v>1379.73</v>
      </c>
      <c r="P76" s="31">
        <f t="shared" si="7"/>
        <v>549.9</v>
      </c>
      <c r="Q76" s="31">
        <f t="shared" si="8"/>
        <v>1929.63</v>
      </c>
    </row>
    <row r="77" spans="1:17">
      <c r="A77" s="17">
        <v>73</v>
      </c>
      <c r="B77" s="42" t="s">
        <v>115</v>
      </c>
      <c r="C77" s="31" t="str">
        <f>VLOOKUP(B77,[1]Sheet1!$B:$D,3,FALSE)</f>
        <v>652423197302011778</v>
      </c>
      <c r="D77" s="31" t="s">
        <v>15</v>
      </c>
      <c r="E77" s="41">
        <v>4999</v>
      </c>
      <c r="F77" s="30">
        <v>799.84</v>
      </c>
      <c r="G77" s="30">
        <v>399.92</v>
      </c>
      <c r="H77" s="30">
        <v>64.99</v>
      </c>
      <c r="I77" s="30">
        <v>25</v>
      </c>
      <c r="J77" s="30">
        <v>25</v>
      </c>
      <c r="K77" s="30">
        <v>484.9</v>
      </c>
      <c r="L77" s="30">
        <v>99.98</v>
      </c>
      <c r="M77" s="30">
        <v>5</v>
      </c>
      <c r="N77" s="30">
        <v>25</v>
      </c>
      <c r="O77" s="31">
        <f t="shared" si="6"/>
        <v>1379.73</v>
      </c>
      <c r="P77" s="31">
        <f t="shared" si="7"/>
        <v>549.9</v>
      </c>
      <c r="Q77" s="31">
        <f t="shared" si="8"/>
        <v>1929.63</v>
      </c>
    </row>
    <row r="78" spans="1:17">
      <c r="A78" s="17">
        <v>74</v>
      </c>
      <c r="B78" s="42" t="s">
        <v>107</v>
      </c>
      <c r="C78" s="31" t="str">
        <f>VLOOKUP(B78,[1]Sheet1!$B:$D,3,FALSE)</f>
        <v>342123199207273921</v>
      </c>
      <c r="D78" s="31" t="s">
        <v>15</v>
      </c>
      <c r="E78" s="41">
        <v>4999</v>
      </c>
      <c r="F78" s="30">
        <v>799.84</v>
      </c>
      <c r="G78" s="30">
        <v>399.92</v>
      </c>
      <c r="H78" s="30">
        <v>64.99</v>
      </c>
      <c r="I78" s="30">
        <v>25</v>
      </c>
      <c r="J78" s="30">
        <v>25</v>
      </c>
      <c r="K78" s="30">
        <v>484.9</v>
      </c>
      <c r="L78" s="30">
        <v>99.98</v>
      </c>
      <c r="M78" s="30">
        <v>5</v>
      </c>
      <c r="N78" s="30">
        <v>25</v>
      </c>
      <c r="O78" s="31">
        <f t="shared" si="6"/>
        <v>1379.73</v>
      </c>
      <c r="P78" s="31">
        <f t="shared" si="7"/>
        <v>549.9</v>
      </c>
      <c r="Q78" s="31">
        <f t="shared" si="8"/>
        <v>1929.63</v>
      </c>
    </row>
    <row r="79" spans="1:17">
      <c r="A79" s="17">
        <v>75</v>
      </c>
      <c r="B79" s="42" t="s">
        <v>302</v>
      </c>
      <c r="C79" s="31" t="str">
        <f>VLOOKUP(B79,[1]Sheet1!$B:$D,3,FALSE)</f>
        <v>653130197105102820</v>
      </c>
      <c r="D79" s="31" t="s">
        <v>15</v>
      </c>
      <c r="E79" s="41">
        <v>4999</v>
      </c>
      <c r="F79" s="30">
        <v>799.84</v>
      </c>
      <c r="G79" s="30">
        <v>399.92</v>
      </c>
      <c r="H79" s="30">
        <v>64.99</v>
      </c>
      <c r="I79" s="30">
        <v>25</v>
      </c>
      <c r="J79" s="30">
        <v>25</v>
      </c>
      <c r="K79" s="30">
        <v>484.9</v>
      </c>
      <c r="L79" s="30">
        <v>99.98</v>
      </c>
      <c r="M79" s="30">
        <v>5</v>
      </c>
      <c r="N79" s="30">
        <v>25</v>
      </c>
      <c r="O79" s="31">
        <f t="shared" si="6"/>
        <v>1379.73</v>
      </c>
      <c r="P79" s="31">
        <f t="shared" si="7"/>
        <v>549.9</v>
      </c>
      <c r="Q79" s="31">
        <f t="shared" si="8"/>
        <v>1929.63</v>
      </c>
    </row>
    <row r="80" spans="1:17">
      <c r="A80" s="17">
        <v>76</v>
      </c>
      <c r="B80" s="42" t="s">
        <v>309</v>
      </c>
      <c r="C80" s="31" t="str">
        <f>VLOOKUP(B80,[1]Sheet1!$B:$D,3,FALSE)</f>
        <v>652123197104152039</v>
      </c>
      <c r="D80" s="31" t="s">
        <v>15</v>
      </c>
      <c r="E80" s="41">
        <v>4999</v>
      </c>
      <c r="F80" s="30">
        <v>799.84</v>
      </c>
      <c r="G80" s="30">
        <v>399.92</v>
      </c>
      <c r="H80" s="30">
        <v>64.99</v>
      </c>
      <c r="I80" s="30">
        <v>25</v>
      </c>
      <c r="J80" s="30">
        <v>25</v>
      </c>
      <c r="K80" s="30">
        <v>484.9</v>
      </c>
      <c r="L80" s="30">
        <v>99.98</v>
      </c>
      <c r="M80" s="30">
        <v>5</v>
      </c>
      <c r="N80" s="30">
        <v>25</v>
      </c>
      <c r="O80" s="31">
        <f t="shared" si="6"/>
        <v>1379.73</v>
      </c>
      <c r="P80" s="31">
        <f t="shared" si="7"/>
        <v>549.9</v>
      </c>
      <c r="Q80" s="31">
        <f t="shared" si="8"/>
        <v>1929.63</v>
      </c>
    </row>
    <row r="81" spans="1:17">
      <c r="A81" s="17">
        <v>77</v>
      </c>
      <c r="B81" s="42" t="s">
        <v>335</v>
      </c>
      <c r="C81" s="31" t="str">
        <f>VLOOKUP(B81,[1]Sheet1!$B:$D,3,FALSE)</f>
        <v>653101197802160039</v>
      </c>
      <c r="D81" s="31" t="s">
        <v>15</v>
      </c>
      <c r="E81" s="41">
        <v>4999</v>
      </c>
      <c r="F81" s="30">
        <v>799.84</v>
      </c>
      <c r="G81" s="30">
        <v>399.92</v>
      </c>
      <c r="H81" s="30">
        <v>64.99</v>
      </c>
      <c r="I81" s="30">
        <v>25</v>
      </c>
      <c r="J81" s="30">
        <v>25</v>
      </c>
      <c r="K81" s="30">
        <v>484.9</v>
      </c>
      <c r="L81" s="30">
        <v>99.98</v>
      </c>
      <c r="M81" s="30">
        <v>5</v>
      </c>
      <c r="N81" s="30">
        <v>25</v>
      </c>
      <c r="O81" s="31">
        <f t="shared" si="6"/>
        <v>1379.73</v>
      </c>
      <c r="P81" s="31">
        <f t="shared" si="7"/>
        <v>549.9</v>
      </c>
      <c r="Q81" s="31">
        <f t="shared" si="8"/>
        <v>1929.63</v>
      </c>
    </row>
    <row r="82" spans="1:17">
      <c r="A82" s="17">
        <v>78</v>
      </c>
      <c r="B82" s="42" t="s">
        <v>241</v>
      </c>
      <c r="C82" s="31" t="str">
        <f>VLOOKUP(B82,[1]Sheet1!$B:$D,3,FALSE)</f>
        <v>650102196901053326</v>
      </c>
      <c r="D82" s="31" t="s">
        <v>15</v>
      </c>
      <c r="E82" s="41">
        <v>4999</v>
      </c>
      <c r="F82" s="30">
        <v>799.84</v>
      </c>
      <c r="G82" s="30">
        <v>399.92</v>
      </c>
      <c r="H82" s="30">
        <v>64.99</v>
      </c>
      <c r="I82" s="30">
        <v>25</v>
      </c>
      <c r="J82" s="30">
        <v>25</v>
      </c>
      <c r="K82" s="30">
        <v>484.9</v>
      </c>
      <c r="L82" s="30">
        <v>99.98</v>
      </c>
      <c r="M82" s="30">
        <v>5</v>
      </c>
      <c r="N82" s="30">
        <v>25</v>
      </c>
      <c r="O82" s="31">
        <f t="shared" si="6"/>
        <v>1379.73</v>
      </c>
      <c r="P82" s="31">
        <f t="shared" si="7"/>
        <v>549.9</v>
      </c>
      <c r="Q82" s="31">
        <f t="shared" si="8"/>
        <v>1929.63</v>
      </c>
    </row>
    <row r="83" spans="1:17">
      <c r="A83" s="17">
        <v>79</v>
      </c>
      <c r="B83" s="42" t="s">
        <v>223</v>
      </c>
      <c r="C83" s="31" t="str">
        <f>VLOOKUP(B83,[1]Sheet1!$B:$D,3,FALSE)</f>
        <v>652122196709151417</v>
      </c>
      <c r="D83" s="31" t="s">
        <v>15</v>
      </c>
      <c r="E83" s="41">
        <v>4999</v>
      </c>
      <c r="F83" s="30">
        <v>799.84</v>
      </c>
      <c r="G83" s="30">
        <v>399.92</v>
      </c>
      <c r="H83" s="30">
        <v>64.99</v>
      </c>
      <c r="I83" s="30">
        <v>25</v>
      </c>
      <c r="J83" s="30">
        <v>25</v>
      </c>
      <c r="K83" s="30">
        <v>484.9</v>
      </c>
      <c r="L83" s="30">
        <v>99.98</v>
      </c>
      <c r="M83" s="30">
        <v>5</v>
      </c>
      <c r="N83" s="30">
        <v>25</v>
      </c>
      <c r="O83" s="31">
        <f t="shared" si="6"/>
        <v>1379.73</v>
      </c>
      <c r="P83" s="31">
        <f t="shared" si="7"/>
        <v>549.9</v>
      </c>
      <c r="Q83" s="31">
        <f t="shared" si="8"/>
        <v>1929.63</v>
      </c>
    </row>
    <row r="84" spans="1:17">
      <c r="A84" s="17">
        <v>80</v>
      </c>
      <c r="B84" s="42" t="s">
        <v>137</v>
      </c>
      <c r="C84" s="31" t="str">
        <f>VLOOKUP(B84,[1]Sheet1!$B:$D,3,FALSE)</f>
        <v>622101197009172310</v>
      </c>
      <c r="D84" s="31" t="s">
        <v>15</v>
      </c>
      <c r="E84" s="41">
        <v>4999</v>
      </c>
      <c r="F84" s="30">
        <v>799.84</v>
      </c>
      <c r="G84" s="30">
        <v>399.92</v>
      </c>
      <c r="H84" s="30">
        <v>64.99</v>
      </c>
      <c r="I84" s="30">
        <v>25</v>
      </c>
      <c r="J84" s="30">
        <v>25</v>
      </c>
      <c r="K84" s="30">
        <v>484.9</v>
      </c>
      <c r="L84" s="30">
        <v>99.98</v>
      </c>
      <c r="M84" s="30">
        <v>5</v>
      </c>
      <c r="N84" s="30">
        <v>25</v>
      </c>
      <c r="O84" s="31">
        <f t="shared" si="6"/>
        <v>1379.73</v>
      </c>
      <c r="P84" s="31">
        <f t="shared" si="7"/>
        <v>549.9</v>
      </c>
      <c r="Q84" s="31">
        <f t="shared" si="8"/>
        <v>1929.63</v>
      </c>
    </row>
    <row r="85" spans="1:17">
      <c r="A85" s="17">
        <v>81</v>
      </c>
      <c r="B85" s="42" t="s">
        <v>269</v>
      </c>
      <c r="C85" s="31" t="str">
        <f>VLOOKUP(B85,[1]Sheet1!$B:$D,3,FALSE)</f>
        <v>65012119711115242X</v>
      </c>
      <c r="D85" s="31" t="s">
        <v>15</v>
      </c>
      <c r="E85" s="41">
        <v>4999</v>
      </c>
      <c r="F85" s="30">
        <v>799.84</v>
      </c>
      <c r="G85" s="30">
        <v>399.92</v>
      </c>
      <c r="H85" s="30">
        <v>64.99</v>
      </c>
      <c r="I85" s="30">
        <v>25</v>
      </c>
      <c r="J85" s="30">
        <v>25</v>
      </c>
      <c r="K85" s="30">
        <v>484.9</v>
      </c>
      <c r="L85" s="30">
        <v>99.98</v>
      </c>
      <c r="M85" s="30">
        <v>5</v>
      </c>
      <c r="N85" s="30">
        <v>25</v>
      </c>
      <c r="O85" s="31">
        <f t="shared" si="6"/>
        <v>1379.73</v>
      </c>
      <c r="P85" s="31">
        <f t="shared" si="7"/>
        <v>549.9</v>
      </c>
      <c r="Q85" s="31">
        <f t="shared" si="8"/>
        <v>1929.63</v>
      </c>
    </row>
    <row r="86" spans="1:17">
      <c r="A86" s="17">
        <v>82</v>
      </c>
      <c r="B86" s="42" t="s">
        <v>260</v>
      </c>
      <c r="C86" s="31" t="str">
        <f>VLOOKUP(B86,[1]Sheet1!$B:$D,3,FALSE)</f>
        <v>652923198207303387</v>
      </c>
      <c r="D86" s="31" t="s">
        <v>15</v>
      </c>
      <c r="E86" s="41">
        <v>4999</v>
      </c>
      <c r="F86" s="30">
        <v>799.84</v>
      </c>
      <c r="G86" s="30">
        <v>399.92</v>
      </c>
      <c r="H86" s="30">
        <v>64.99</v>
      </c>
      <c r="I86" s="30">
        <v>25</v>
      </c>
      <c r="J86" s="30">
        <v>25</v>
      </c>
      <c r="K86" s="30">
        <v>484.9</v>
      </c>
      <c r="L86" s="30">
        <v>99.98</v>
      </c>
      <c r="M86" s="30">
        <v>5</v>
      </c>
      <c r="N86" s="30">
        <v>25</v>
      </c>
      <c r="O86" s="31">
        <f t="shared" si="6"/>
        <v>1379.73</v>
      </c>
      <c r="P86" s="31">
        <f t="shared" si="7"/>
        <v>549.9</v>
      </c>
      <c r="Q86" s="31">
        <f t="shared" si="8"/>
        <v>1929.63</v>
      </c>
    </row>
    <row r="87" spans="1:17">
      <c r="A87" s="17">
        <v>83</v>
      </c>
      <c r="B87" s="42" t="s">
        <v>169</v>
      </c>
      <c r="C87" s="31" t="str">
        <f>VLOOKUP(B87,[1]Sheet1!$B:$D,3,FALSE)</f>
        <v>650105198004031328</v>
      </c>
      <c r="D87" s="31" t="s">
        <v>15</v>
      </c>
      <c r="E87" s="41">
        <v>4999</v>
      </c>
      <c r="F87" s="30">
        <v>799.84</v>
      </c>
      <c r="G87" s="30">
        <v>399.92</v>
      </c>
      <c r="H87" s="30">
        <v>64.99</v>
      </c>
      <c r="I87" s="30">
        <v>25</v>
      </c>
      <c r="J87" s="30">
        <v>25</v>
      </c>
      <c r="K87" s="30">
        <v>484.9</v>
      </c>
      <c r="L87" s="30">
        <v>99.98</v>
      </c>
      <c r="M87" s="30">
        <v>5</v>
      </c>
      <c r="N87" s="30">
        <v>25</v>
      </c>
      <c r="O87" s="31">
        <f t="shared" si="6"/>
        <v>1379.73</v>
      </c>
      <c r="P87" s="31">
        <f t="shared" si="7"/>
        <v>549.9</v>
      </c>
      <c r="Q87" s="31">
        <f t="shared" si="8"/>
        <v>1929.63</v>
      </c>
    </row>
    <row r="88" spans="1:17">
      <c r="A88" s="17">
        <v>84</v>
      </c>
      <c r="B88" s="42" t="s">
        <v>232</v>
      </c>
      <c r="C88" s="31" t="str">
        <f>VLOOKUP(B88,[1]Sheet1!$B:$D,3,FALSE)</f>
        <v>652201197003033249</v>
      </c>
      <c r="D88" s="31" t="s">
        <v>15</v>
      </c>
      <c r="E88" s="41">
        <v>4999</v>
      </c>
      <c r="F88" s="30">
        <v>799.84</v>
      </c>
      <c r="G88" s="30">
        <v>399.92</v>
      </c>
      <c r="H88" s="30">
        <v>64.99</v>
      </c>
      <c r="I88" s="30">
        <v>25</v>
      </c>
      <c r="J88" s="30">
        <v>25</v>
      </c>
      <c r="K88" s="30">
        <v>484.9</v>
      </c>
      <c r="L88" s="30">
        <v>99.98</v>
      </c>
      <c r="M88" s="30">
        <v>5</v>
      </c>
      <c r="N88" s="30">
        <v>25</v>
      </c>
      <c r="O88" s="31">
        <f t="shared" si="6"/>
        <v>1379.73</v>
      </c>
      <c r="P88" s="31">
        <f t="shared" si="7"/>
        <v>549.9</v>
      </c>
      <c r="Q88" s="31">
        <f t="shared" si="8"/>
        <v>1929.63</v>
      </c>
    </row>
    <row r="89" spans="1:17">
      <c r="A89" s="17">
        <v>85</v>
      </c>
      <c r="B89" s="42" t="s">
        <v>41</v>
      </c>
      <c r="C89" s="31" t="str">
        <f>VLOOKUP(B89,[1]Sheet1!$B:$D,3,FALSE)</f>
        <v>622323196703103117</v>
      </c>
      <c r="D89" s="31" t="s">
        <v>15</v>
      </c>
      <c r="E89" s="41">
        <v>4999</v>
      </c>
      <c r="F89" s="30">
        <v>799.84</v>
      </c>
      <c r="G89" s="30">
        <v>399.92</v>
      </c>
      <c r="H89" s="30">
        <v>64.99</v>
      </c>
      <c r="I89" s="30">
        <v>25</v>
      </c>
      <c r="J89" s="30">
        <v>25</v>
      </c>
      <c r="K89" s="30">
        <v>484.9</v>
      </c>
      <c r="L89" s="30">
        <v>99.98</v>
      </c>
      <c r="M89" s="30">
        <v>5</v>
      </c>
      <c r="N89" s="30">
        <v>25</v>
      </c>
      <c r="O89" s="31">
        <f t="shared" si="6"/>
        <v>1379.73</v>
      </c>
      <c r="P89" s="31">
        <f t="shared" si="7"/>
        <v>549.9</v>
      </c>
      <c r="Q89" s="31">
        <f t="shared" si="8"/>
        <v>1929.63</v>
      </c>
    </row>
    <row r="90" spans="1:17">
      <c r="A90" s="17">
        <v>86</v>
      </c>
      <c r="B90" s="42" t="s">
        <v>105</v>
      </c>
      <c r="C90" s="31" t="str">
        <f>VLOOKUP(B90,[1]Sheet1!$B:$D,3,FALSE)</f>
        <v>652101196709070711</v>
      </c>
      <c r="D90" s="31" t="s">
        <v>15</v>
      </c>
      <c r="E90" s="41">
        <v>4999</v>
      </c>
      <c r="F90" s="30">
        <v>799.84</v>
      </c>
      <c r="G90" s="30">
        <v>399.92</v>
      </c>
      <c r="H90" s="30">
        <v>64.99</v>
      </c>
      <c r="I90" s="30">
        <v>25</v>
      </c>
      <c r="J90" s="30">
        <v>25</v>
      </c>
      <c r="K90" s="30">
        <v>484.9</v>
      </c>
      <c r="L90" s="30">
        <v>99.98</v>
      </c>
      <c r="M90" s="30">
        <v>5</v>
      </c>
      <c r="N90" s="30">
        <v>25</v>
      </c>
      <c r="O90" s="31">
        <f t="shared" si="6"/>
        <v>1379.73</v>
      </c>
      <c r="P90" s="31">
        <f t="shared" si="7"/>
        <v>549.9</v>
      </c>
      <c r="Q90" s="31">
        <f t="shared" si="8"/>
        <v>1929.63</v>
      </c>
    </row>
    <row r="91" spans="1:17">
      <c r="A91" s="17">
        <v>87</v>
      </c>
      <c r="B91" s="42" t="s">
        <v>257</v>
      </c>
      <c r="C91" s="31" t="str">
        <f>VLOOKUP(B91,[1]Sheet1!$B:$D,3,FALSE)</f>
        <v>653123198609101558</v>
      </c>
      <c r="D91" s="31" t="s">
        <v>15</v>
      </c>
      <c r="E91" s="41">
        <v>4999</v>
      </c>
      <c r="F91" s="30">
        <v>799.84</v>
      </c>
      <c r="G91" s="30">
        <v>399.92</v>
      </c>
      <c r="H91" s="30">
        <v>64.99</v>
      </c>
      <c r="I91" s="30">
        <v>25</v>
      </c>
      <c r="J91" s="30">
        <v>25</v>
      </c>
      <c r="K91" s="30">
        <v>484.9</v>
      </c>
      <c r="L91" s="30">
        <v>99.98</v>
      </c>
      <c r="M91" s="30">
        <v>5</v>
      </c>
      <c r="N91" s="30">
        <v>25</v>
      </c>
      <c r="O91" s="31">
        <f t="shared" si="6"/>
        <v>1379.73</v>
      </c>
      <c r="P91" s="31">
        <f t="shared" si="7"/>
        <v>549.9</v>
      </c>
      <c r="Q91" s="31">
        <f t="shared" si="8"/>
        <v>1929.63</v>
      </c>
    </row>
    <row r="92" spans="1:17">
      <c r="A92" s="17">
        <v>88</v>
      </c>
      <c r="B92" s="42" t="s">
        <v>211</v>
      </c>
      <c r="C92" s="31" t="str">
        <f>VLOOKUP(B92,[1]Sheet1!$B:$D,3,FALSE)</f>
        <v>65292319700717263X</v>
      </c>
      <c r="D92" s="31" t="s">
        <v>15</v>
      </c>
      <c r="E92" s="41">
        <v>4999</v>
      </c>
      <c r="F92" s="30">
        <v>799.84</v>
      </c>
      <c r="G92" s="30">
        <v>399.92</v>
      </c>
      <c r="H92" s="30">
        <v>64.99</v>
      </c>
      <c r="I92" s="30">
        <v>25</v>
      </c>
      <c r="J92" s="30">
        <v>25</v>
      </c>
      <c r="K92" s="30">
        <v>484.9</v>
      </c>
      <c r="L92" s="30">
        <v>99.98</v>
      </c>
      <c r="M92" s="30">
        <v>5</v>
      </c>
      <c r="N92" s="30">
        <v>25</v>
      </c>
      <c r="O92" s="31">
        <f t="shared" si="6"/>
        <v>1379.73</v>
      </c>
      <c r="P92" s="31">
        <f t="shared" si="7"/>
        <v>549.9</v>
      </c>
      <c r="Q92" s="31">
        <f t="shared" si="8"/>
        <v>1929.63</v>
      </c>
    </row>
    <row r="93" spans="1:17">
      <c r="A93" s="17">
        <v>89</v>
      </c>
      <c r="B93" s="42" t="s">
        <v>287</v>
      </c>
      <c r="C93" s="31" t="str">
        <f>VLOOKUP(B93,[1]Sheet1!$B:$D,3,FALSE)</f>
        <v>653123197505060080</v>
      </c>
      <c r="D93" s="31" t="s">
        <v>15</v>
      </c>
      <c r="E93" s="41">
        <v>4999</v>
      </c>
      <c r="F93" s="30">
        <v>799.84</v>
      </c>
      <c r="G93" s="30">
        <v>399.92</v>
      </c>
      <c r="H93" s="30">
        <v>64.99</v>
      </c>
      <c r="I93" s="30">
        <v>25</v>
      </c>
      <c r="J93" s="30">
        <v>25</v>
      </c>
      <c r="K93" s="30">
        <v>484.9</v>
      </c>
      <c r="L93" s="30">
        <v>99.98</v>
      </c>
      <c r="M93" s="30">
        <v>5</v>
      </c>
      <c r="N93" s="30">
        <v>25</v>
      </c>
      <c r="O93" s="31">
        <f t="shared" si="6"/>
        <v>1379.73</v>
      </c>
      <c r="P93" s="31">
        <f t="shared" si="7"/>
        <v>549.9</v>
      </c>
      <c r="Q93" s="31">
        <f t="shared" si="8"/>
        <v>1929.63</v>
      </c>
    </row>
    <row r="94" spans="1:17">
      <c r="A94" s="17">
        <v>90</v>
      </c>
      <c r="B94" s="42" t="s">
        <v>316</v>
      </c>
      <c r="C94" s="31" t="str">
        <f>VLOOKUP(B94,[1]Sheet1!$B:$D,3,FALSE)</f>
        <v>652701197501101563</v>
      </c>
      <c r="D94" s="31" t="s">
        <v>15</v>
      </c>
      <c r="E94" s="41">
        <v>4999</v>
      </c>
      <c r="F94" s="30">
        <v>799.84</v>
      </c>
      <c r="G94" s="30">
        <v>399.92</v>
      </c>
      <c r="H94" s="30">
        <v>64.99</v>
      </c>
      <c r="I94" s="30">
        <v>25</v>
      </c>
      <c r="J94" s="30">
        <v>25</v>
      </c>
      <c r="K94" s="30">
        <v>484.9</v>
      </c>
      <c r="L94" s="30">
        <v>99.98</v>
      </c>
      <c r="M94" s="30">
        <v>5</v>
      </c>
      <c r="N94" s="30">
        <v>25</v>
      </c>
      <c r="O94" s="31">
        <f t="shared" si="6"/>
        <v>1379.73</v>
      </c>
      <c r="P94" s="31">
        <f t="shared" si="7"/>
        <v>549.9</v>
      </c>
      <c r="Q94" s="31">
        <f t="shared" si="8"/>
        <v>1929.63</v>
      </c>
    </row>
    <row r="95" spans="1:17">
      <c r="A95" s="17">
        <v>91</v>
      </c>
      <c r="B95" s="42" t="s">
        <v>45</v>
      </c>
      <c r="C95" s="31" t="str">
        <f>VLOOKUP(B95,[1]Sheet1!$B:$D,3,FALSE)</f>
        <v>65230119720715534X</v>
      </c>
      <c r="D95" s="31" t="s">
        <v>15</v>
      </c>
      <c r="E95" s="41">
        <v>4999</v>
      </c>
      <c r="F95" s="30">
        <v>799.84</v>
      </c>
      <c r="G95" s="30">
        <v>399.92</v>
      </c>
      <c r="H95" s="30">
        <v>64.99</v>
      </c>
      <c r="I95" s="30">
        <v>25</v>
      </c>
      <c r="J95" s="30">
        <v>25</v>
      </c>
      <c r="K95" s="30">
        <v>484.9</v>
      </c>
      <c r="L95" s="30">
        <v>99.98</v>
      </c>
      <c r="M95" s="30">
        <v>5</v>
      </c>
      <c r="N95" s="30">
        <v>25</v>
      </c>
      <c r="O95" s="31">
        <f t="shared" si="6"/>
        <v>1379.73</v>
      </c>
      <c r="P95" s="31">
        <f t="shared" si="7"/>
        <v>549.9</v>
      </c>
      <c r="Q95" s="31">
        <f t="shared" si="8"/>
        <v>1929.63</v>
      </c>
    </row>
    <row r="96" spans="1:17">
      <c r="A96" s="17">
        <v>92</v>
      </c>
      <c r="B96" s="42" t="s">
        <v>14</v>
      </c>
      <c r="C96" s="31" t="str">
        <f>VLOOKUP(B96,[1]Sheet1!$B:$D,3,FALSE)</f>
        <v>650103197301101815</v>
      </c>
      <c r="D96" s="31" t="s">
        <v>15</v>
      </c>
      <c r="E96" s="41">
        <v>4999</v>
      </c>
      <c r="F96" s="30">
        <v>799.84</v>
      </c>
      <c r="G96" s="30">
        <v>399.92</v>
      </c>
      <c r="H96" s="30">
        <v>64.99</v>
      </c>
      <c r="I96" s="30">
        <v>25</v>
      </c>
      <c r="J96" s="30">
        <v>25</v>
      </c>
      <c r="K96" s="30">
        <v>484.9</v>
      </c>
      <c r="L96" s="30">
        <v>99.98</v>
      </c>
      <c r="M96" s="30">
        <v>5</v>
      </c>
      <c r="N96" s="30">
        <v>25</v>
      </c>
      <c r="O96" s="31">
        <f t="shared" si="6"/>
        <v>1379.73</v>
      </c>
      <c r="P96" s="31">
        <f t="shared" si="7"/>
        <v>549.9</v>
      </c>
      <c r="Q96" s="31">
        <f t="shared" si="8"/>
        <v>1929.63</v>
      </c>
    </row>
    <row r="97" spans="1:17">
      <c r="A97" s="17">
        <v>93</v>
      </c>
      <c r="B97" s="42" t="s">
        <v>393</v>
      </c>
      <c r="C97" s="31" t="str">
        <f>VLOOKUP(B97,[1]Sheet1!$B:$D,3,FALSE)</f>
        <v>342222197908154829</v>
      </c>
      <c r="D97" s="31" t="s">
        <v>15</v>
      </c>
      <c r="E97" s="41">
        <v>4999</v>
      </c>
      <c r="F97" s="30">
        <v>799.84</v>
      </c>
      <c r="G97" s="30">
        <v>399.92</v>
      </c>
      <c r="H97" s="30">
        <v>64.99</v>
      </c>
      <c r="I97" s="30">
        <v>25</v>
      </c>
      <c r="J97" s="30">
        <v>25</v>
      </c>
      <c r="K97" s="30">
        <v>484.9</v>
      </c>
      <c r="L97" s="30">
        <v>99.98</v>
      </c>
      <c r="M97" s="30">
        <v>5</v>
      </c>
      <c r="N97" s="30">
        <v>25</v>
      </c>
      <c r="O97" s="31">
        <f t="shared" si="6"/>
        <v>1379.73</v>
      </c>
      <c r="P97" s="31">
        <f t="shared" si="7"/>
        <v>549.9</v>
      </c>
      <c r="Q97" s="31">
        <f t="shared" si="8"/>
        <v>1929.63</v>
      </c>
    </row>
    <row r="98" spans="1:17">
      <c r="A98" s="17">
        <v>94</v>
      </c>
      <c r="B98" s="42" t="s">
        <v>21</v>
      </c>
      <c r="C98" s="31" t="str">
        <f>VLOOKUP(B98,[1]Sheet1!$B:$D,3,FALSE)</f>
        <v>650102197208051626</v>
      </c>
      <c r="D98" s="31" t="s">
        <v>15</v>
      </c>
      <c r="E98" s="41">
        <v>4999</v>
      </c>
      <c r="F98" s="30">
        <v>799.84</v>
      </c>
      <c r="G98" s="30">
        <v>399.92</v>
      </c>
      <c r="H98" s="30">
        <v>64.99</v>
      </c>
      <c r="I98" s="30">
        <v>25</v>
      </c>
      <c r="J98" s="30">
        <v>25</v>
      </c>
      <c r="K98" s="30">
        <v>484.9</v>
      </c>
      <c r="L98" s="30">
        <v>99.98</v>
      </c>
      <c r="M98" s="30">
        <v>5</v>
      </c>
      <c r="N98" s="30">
        <v>25</v>
      </c>
      <c r="O98" s="31">
        <f t="shared" si="6"/>
        <v>1379.73</v>
      </c>
      <c r="P98" s="31">
        <f t="shared" si="7"/>
        <v>549.9</v>
      </c>
      <c r="Q98" s="31">
        <f t="shared" si="8"/>
        <v>1929.63</v>
      </c>
    </row>
    <row r="99" spans="1:17">
      <c r="A99" s="17">
        <v>95</v>
      </c>
      <c r="B99" s="42" t="s">
        <v>207</v>
      </c>
      <c r="C99" s="31" t="str">
        <f>VLOOKUP(B99,[1]Sheet1!$B:$D,3,FALSE)</f>
        <v>652926197712151710</v>
      </c>
      <c r="D99" s="31" t="s">
        <v>15</v>
      </c>
      <c r="E99" s="41">
        <v>4999</v>
      </c>
      <c r="F99" s="30">
        <v>799.84</v>
      </c>
      <c r="G99" s="30">
        <v>399.92</v>
      </c>
      <c r="H99" s="30">
        <v>64.99</v>
      </c>
      <c r="I99" s="30">
        <v>25</v>
      </c>
      <c r="J99" s="30">
        <v>25</v>
      </c>
      <c r="K99" s="30">
        <v>484.9</v>
      </c>
      <c r="L99" s="30">
        <v>99.98</v>
      </c>
      <c r="M99" s="30">
        <v>5</v>
      </c>
      <c r="N99" s="30">
        <v>25</v>
      </c>
      <c r="O99" s="31">
        <f t="shared" si="6"/>
        <v>1379.73</v>
      </c>
      <c r="P99" s="31">
        <f t="shared" si="7"/>
        <v>549.9</v>
      </c>
      <c r="Q99" s="31">
        <f t="shared" si="8"/>
        <v>1929.63</v>
      </c>
    </row>
    <row r="100" spans="1:17">
      <c r="A100" s="17">
        <v>96</v>
      </c>
      <c r="B100" s="42" t="s">
        <v>221</v>
      </c>
      <c r="C100" s="31" t="str">
        <f>VLOOKUP(B100,[1]Sheet1!$B:$D,3,FALSE)</f>
        <v>652122196903131428</v>
      </c>
      <c r="D100" s="31" t="s">
        <v>15</v>
      </c>
      <c r="E100" s="41">
        <v>4999</v>
      </c>
      <c r="F100" s="30">
        <v>799.84</v>
      </c>
      <c r="G100" s="30">
        <v>399.92</v>
      </c>
      <c r="H100" s="30">
        <v>64.99</v>
      </c>
      <c r="I100" s="30">
        <v>25</v>
      </c>
      <c r="J100" s="30">
        <v>25</v>
      </c>
      <c r="K100" s="30">
        <v>484.9</v>
      </c>
      <c r="L100" s="30">
        <v>99.98</v>
      </c>
      <c r="M100" s="30">
        <v>5</v>
      </c>
      <c r="N100" s="30">
        <v>25</v>
      </c>
      <c r="O100" s="31">
        <f t="shared" si="6"/>
        <v>1379.73</v>
      </c>
      <c r="P100" s="31">
        <f t="shared" si="7"/>
        <v>549.9</v>
      </c>
      <c r="Q100" s="31">
        <f t="shared" si="8"/>
        <v>1929.63</v>
      </c>
    </row>
    <row r="101" spans="1:17">
      <c r="A101" s="17">
        <v>97</v>
      </c>
      <c r="B101" s="42" t="s">
        <v>299</v>
      </c>
      <c r="C101" s="31" t="str">
        <f>VLOOKUP(B101,[1]Sheet1!$B:$D,3,FALSE)</f>
        <v>653125197510050824</v>
      </c>
      <c r="D101" s="31" t="s">
        <v>15</v>
      </c>
      <c r="E101" s="41">
        <v>4999</v>
      </c>
      <c r="F101" s="30">
        <v>799.84</v>
      </c>
      <c r="G101" s="30">
        <v>399.92</v>
      </c>
      <c r="H101" s="30">
        <v>64.99</v>
      </c>
      <c r="I101" s="30">
        <v>25</v>
      </c>
      <c r="J101" s="30">
        <v>25</v>
      </c>
      <c r="K101" s="30">
        <v>484.9</v>
      </c>
      <c r="L101" s="30">
        <v>99.98</v>
      </c>
      <c r="M101" s="30">
        <v>5</v>
      </c>
      <c r="N101" s="30">
        <v>25</v>
      </c>
      <c r="O101" s="31">
        <f t="shared" si="6"/>
        <v>1379.73</v>
      </c>
      <c r="P101" s="31">
        <f t="shared" si="7"/>
        <v>549.9</v>
      </c>
      <c r="Q101" s="31">
        <f t="shared" si="8"/>
        <v>1929.63</v>
      </c>
    </row>
    <row r="102" spans="1:17">
      <c r="A102" s="17">
        <v>98</v>
      </c>
      <c r="B102" s="42" t="s">
        <v>291</v>
      </c>
      <c r="C102" s="31" t="str">
        <f>VLOOKUP(B102,[1]Sheet1!$B:$D,3,FALSE)</f>
        <v>653126197603062038</v>
      </c>
      <c r="D102" s="31" t="s">
        <v>15</v>
      </c>
      <c r="E102" s="41">
        <v>4999</v>
      </c>
      <c r="F102" s="30">
        <v>799.84</v>
      </c>
      <c r="G102" s="30">
        <v>399.92</v>
      </c>
      <c r="H102" s="30">
        <v>64.99</v>
      </c>
      <c r="I102" s="30">
        <v>25</v>
      </c>
      <c r="J102" s="30">
        <v>25</v>
      </c>
      <c r="K102" s="30">
        <v>484.9</v>
      </c>
      <c r="L102" s="30">
        <v>99.98</v>
      </c>
      <c r="M102" s="30">
        <v>5</v>
      </c>
      <c r="N102" s="30">
        <v>25</v>
      </c>
      <c r="O102" s="31">
        <f t="shared" ref="O102:O139" si="9">SUM(F102+H102+I102+K102+M102)</f>
        <v>1379.73</v>
      </c>
      <c r="P102" s="31">
        <f t="shared" ref="P102:P139" si="10">SUM(G102+J102+L102+N102)</f>
        <v>549.9</v>
      </c>
      <c r="Q102" s="31">
        <f t="shared" ref="Q102:Q139" si="11">SUM(O102+P102)</f>
        <v>1929.63</v>
      </c>
    </row>
    <row r="103" spans="1:17">
      <c r="A103" s="17">
        <v>99</v>
      </c>
      <c r="B103" s="42" t="s">
        <v>85</v>
      </c>
      <c r="C103" s="31" t="str">
        <f>VLOOKUP(B103,[1]Sheet1!$B:$D,3,FALSE)</f>
        <v>654126196506192929</v>
      </c>
      <c r="D103" s="31" t="s">
        <v>15</v>
      </c>
      <c r="E103" s="41">
        <v>4999</v>
      </c>
      <c r="F103" s="30">
        <v>799.84</v>
      </c>
      <c r="G103" s="30">
        <v>399.92</v>
      </c>
      <c r="H103" s="30">
        <v>64.99</v>
      </c>
      <c r="I103" s="30">
        <v>25</v>
      </c>
      <c r="J103" s="30">
        <v>25</v>
      </c>
      <c r="K103" s="30">
        <v>484.9</v>
      </c>
      <c r="L103" s="30">
        <v>99.98</v>
      </c>
      <c r="M103" s="30">
        <v>5</v>
      </c>
      <c r="N103" s="30">
        <v>25</v>
      </c>
      <c r="O103" s="31">
        <f t="shared" si="9"/>
        <v>1379.73</v>
      </c>
      <c r="P103" s="31">
        <f t="shared" si="10"/>
        <v>549.9</v>
      </c>
      <c r="Q103" s="31">
        <f t="shared" si="11"/>
        <v>1929.63</v>
      </c>
    </row>
    <row r="104" spans="1:17">
      <c r="A104" s="17">
        <v>100</v>
      </c>
      <c r="B104" s="42" t="s">
        <v>31</v>
      </c>
      <c r="C104" s="31" t="str">
        <f>VLOOKUP(B104,[1]Sheet1!$B:$D,3,FALSE)</f>
        <v>372526197009061044</v>
      </c>
      <c r="D104" s="31" t="s">
        <v>15</v>
      </c>
      <c r="E104" s="41">
        <v>4999</v>
      </c>
      <c r="F104" s="30">
        <v>799.84</v>
      </c>
      <c r="G104" s="30">
        <v>399.92</v>
      </c>
      <c r="H104" s="30">
        <v>64.99</v>
      </c>
      <c r="I104" s="30">
        <v>25</v>
      </c>
      <c r="J104" s="30">
        <v>25</v>
      </c>
      <c r="K104" s="30">
        <v>484.9</v>
      </c>
      <c r="L104" s="30">
        <v>99.98</v>
      </c>
      <c r="M104" s="30">
        <v>5</v>
      </c>
      <c r="N104" s="30">
        <v>25</v>
      </c>
      <c r="O104" s="31">
        <f t="shared" si="9"/>
        <v>1379.73</v>
      </c>
      <c r="P104" s="31">
        <f t="shared" si="10"/>
        <v>549.9</v>
      </c>
      <c r="Q104" s="31">
        <f t="shared" si="11"/>
        <v>1929.63</v>
      </c>
    </row>
    <row r="105" spans="1:17">
      <c r="A105" s="17">
        <v>101</v>
      </c>
      <c r="B105" s="42" t="s">
        <v>80</v>
      </c>
      <c r="C105" s="31" t="str">
        <f>VLOOKUP(B105,[1]Sheet1!$B:$D,3,FALSE)</f>
        <v>341222196701267687</v>
      </c>
      <c r="D105" s="31" t="s">
        <v>15</v>
      </c>
      <c r="E105" s="41">
        <v>4999</v>
      </c>
      <c r="F105" s="30">
        <v>799.84</v>
      </c>
      <c r="G105" s="30">
        <v>399.92</v>
      </c>
      <c r="H105" s="30">
        <v>64.99</v>
      </c>
      <c r="I105" s="30">
        <v>25</v>
      </c>
      <c r="J105" s="30">
        <v>25</v>
      </c>
      <c r="K105" s="30">
        <v>484.9</v>
      </c>
      <c r="L105" s="30">
        <v>99.98</v>
      </c>
      <c r="M105" s="30">
        <v>5</v>
      </c>
      <c r="N105" s="30">
        <v>25</v>
      </c>
      <c r="O105" s="31">
        <f t="shared" si="9"/>
        <v>1379.73</v>
      </c>
      <c r="P105" s="31">
        <f t="shared" si="10"/>
        <v>549.9</v>
      </c>
      <c r="Q105" s="31">
        <f t="shared" si="11"/>
        <v>1929.63</v>
      </c>
    </row>
    <row r="106" spans="1:17">
      <c r="A106" s="17">
        <v>102</v>
      </c>
      <c r="B106" s="42" t="s">
        <v>90</v>
      </c>
      <c r="C106" s="31" t="str">
        <f>VLOOKUP(B106,[1]Sheet1!$B:$D,3,FALSE)</f>
        <v>34122719741217566X</v>
      </c>
      <c r="D106" s="31" t="s">
        <v>15</v>
      </c>
      <c r="E106" s="41">
        <v>4999</v>
      </c>
      <c r="F106" s="30">
        <v>799.84</v>
      </c>
      <c r="G106" s="30">
        <v>399.92</v>
      </c>
      <c r="H106" s="30">
        <v>64.99</v>
      </c>
      <c r="I106" s="30">
        <v>25</v>
      </c>
      <c r="J106" s="30">
        <v>25</v>
      </c>
      <c r="K106" s="30">
        <v>484.9</v>
      </c>
      <c r="L106" s="30">
        <v>99.98</v>
      </c>
      <c r="M106" s="30">
        <v>5</v>
      </c>
      <c r="N106" s="30">
        <v>25</v>
      </c>
      <c r="O106" s="31">
        <f t="shared" si="9"/>
        <v>1379.73</v>
      </c>
      <c r="P106" s="31">
        <f t="shared" si="10"/>
        <v>549.9</v>
      </c>
      <c r="Q106" s="31">
        <f t="shared" si="11"/>
        <v>1929.63</v>
      </c>
    </row>
    <row r="107" spans="1:17">
      <c r="A107" s="17">
        <v>103</v>
      </c>
      <c r="B107" s="42" t="s">
        <v>453</v>
      </c>
      <c r="C107" s="31" t="str">
        <f>VLOOKUP(B107,[1]Sheet1!$B:$D,3,FALSE)</f>
        <v>610124197907132741</v>
      </c>
      <c r="D107" s="31" t="s">
        <v>15</v>
      </c>
      <c r="E107" s="41">
        <v>4999</v>
      </c>
      <c r="F107" s="30">
        <v>799.84</v>
      </c>
      <c r="G107" s="30">
        <v>399.92</v>
      </c>
      <c r="H107" s="30">
        <v>64.99</v>
      </c>
      <c r="I107" s="30">
        <v>25</v>
      </c>
      <c r="J107" s="30">
        <v>25</v>
      </c>
      <c r="K107" s="30">
        <v>484.9</v>
      </c>
      <c r="L107" s="30">
        <v>99.98</v>
      </c>
      <c r="M107" s="30">
        <v>5</v>
      </c>
      <c r="N107" s="30">
        <v>25</v>
      </c>
      <c r="O107" s="31">
        <f t="shared" si="9"/>
        <v>1379.73</v>
      </c>
      <c r="P107" s="31">
        <f t="shared" si="10"/>
        <v>549.9</v>
      </c>
      <c r="Q107" s="31">
        <f t="shared" si="11"/>
        <v>1929.63</v>
      </c>
    </row>
    <row r="108" spans="1:17">
      <c r="A108" s="17">
        <v>104</v>
      </c>
      <c r="B108" s="42" t="s">
        <v>23</v>
      </c>
      <c r="C108" s="31" t="str">
        <f>VLOOKUP(B108,[1]Sheet1!$B:$D,3,FALSE)</f>
        <v>650106196703260012</v>
      </c>
      <c r="D108" s="31" t="s">
        <v>15</v>
      </c>
      <c r="E108" s="41">
        <v>4999</v>
      </c>
      <c r="F108" s="30">
        <v>799.84</v>
      </c>
      <c r="G108" s="30">
        <v>399.92</v>
      </c>
      <c r="H108" s="30">
        <v>64.99</v>
      </c>
      <c r="I108" s="30">
        <v>25</v>
      </c>
      <c r="J108" s="30">
        <v>25</v>
      </c>
      <c r="K108" s="30">
        <v>484.9</v>
      </c>
      <c r="L108" s="30">
        <v>99.98</v>
      </c>
      <c r="M108" s="30">
        <v>5</v>
      </c>
      <c r="N108" s="30">
        <v>25</v>
      </c>
      <c r="O108" s="31">
        <f t="shared" si="9"/>
        <v>1379.73</v>
      </c>
      <c r="P108" s="31">
        <f t="shared" si="10"/>
        <v>549.9</v>
      </c>
      <c r="Q108" s="31">
        <f t="shared" si="11"/>
        <v>1929.63</v>
      </c>
    </row>
    <row r="109" spans="1:17">
      <c r="A109" s="17">
        <v>105</v>
      </c>
      <c r="B109" s="42" t="s">
        <v>18</v>
      </c>
      <c r="C109" s="31" t="str">
        <f>VLOOKUP(B109,[1]Sheet1!$B:$D,3,FALSE)</f>
        <v>650104196511050034</v>
      </c>
      <c r="D109" s="31" t="s">
        <v>15</v>
      </c>
      <c r="E109" s="41">
        <v>4999</v>
      </c>
      <c r="F109" s="30">
        <v>799.84</v>
      </c>
      <c r="G109" s="30">
        <v>399.92</v>
      </c>
      <c r="H109" s="30">
        <v>64.99</v>
      </c>
      <c r="I109" s="30">
        <v>25</v>
      </c>
      <c r="J109" s="30">
        <v>25</v>
      </c>
      <c r="K109" s="30">
        <v>484.9</v>
      </c>
      <c r="L109" s="30">
        <v>99.98</v>
      </c>
      <c r="M109" s="30">
        <v>5</v>
      </c>
      <c r="N109" s="30">
        <v>25</v>
      </c>
      <c r="O109" s="31">
        <f t="shared" si="9"/>
        <v>1379.73</v>
      </c>
      <c r="P109" s="31">
        <f t="shared" si="10"/>
        <v>549.9</v>
      </c>
      <c r="Q109" s="31">
        <f t="shared" si="11"/>
        <v>1929.63</v>
      </c>
    </row>
    <row r="110" spans="1:17">
      <c r="A110" s="17">
        <v>106</v>
      </c>
      <c r="B110" s="42" t="s">
        <v>44</v>
      </c>
      <c r="C110" s="31" t="str">
        <f>VLOOKUP(B110,[1]Sheet1!$B:$D,3,FALSE)</f>
        <v>413022198205130049</v>
      </c>
      <c r="D110" s="31" t="s">
        <v>15</v>
      </c>
      <c r="E110" s="41">
        <v>4999</v>
      </c>
      <c r="F110" s="30">
        <v>799.84</v>
      </c>
      <c r="G110" s="30">
        <v>399.92</v>
      </c>
      <c r="H110" s="30">
        <v>64.99</v>
      </c>
      <c r="I110" s="30">
        <v>25</v>
      </c>
      <c r="J110" s="30">
        <v>25</v>
      </c>
      <c r="K110" s="30">
        <v>484.9</v>
      </c>
      <c r="L110" s="30">
        <v>99.98</v>
      </c>
      <c r="M110" s="30">
        <v>5</v>
      </c>
      <c r="N110" s="30">
        <v>25</v>
      </c>
      <c r="O110" s="31">
        <f t="shared" si="9"/>
        <v>1379.73</v>
      </c>
      <c r="P110" s="31">
        <f t="shared" si="10"/>
        <v>549.9</v>
      </c>
      <c r="Q110" s="31">
        <f t="shared" si="11"/>
        <v>1929.63</v>
      </c>
    </row>
    <row r="111" spans="1:17">
      <c r="A111" s="17">
        <v>107</v>
      </c>
      <c r="B111" s="42" t="s">
        <v>32</v>
      </c>
      <c r="C111" s="31" t="str">
        <f>VLOOKUP(B111,[1]Sheet1!$B:$D,3,FALSE)</f>
        <v>650102197501256217</v>
      </c>
      <c r="D111" s="31" t="s">
        <v>15</v>
      </c>
      <c r="E111" s="41">
        <v>4999</v>
      </c>
      <c r="F111" s="30">
        <v>799.84</v>
      </c>
      <c r="G111" s="30">
        <v>399.92</v>
      </c>
      <c r="H111" s="30">
        <v>64.99</v>
      </c>
      <c r="I111" s="30">
        <v>25</v>
      </c>
      <c r="J111" s="30">
        <v>25</v>
      </c>
      <c r="K111" s="30">
        <v>484.9</v>
      </c>
      <c r="L111" s="30">
        <v>99.98</v>
      </c>
      <c r="M111" s="30">
        <v>5</v>
      </c>
      <c r="N111" s="30">
        <v>25</v>
      </c>
      <c r="O111" s="31">
        <f t="shared" si="9"/>
        <v>1379.73</v>
      </c>
      <c r="P111" s="31">
        <f t="shared" si="10"/>
        <v>549.9</v>
      </c>
      <c r="Q111" s="31">
        <f t="shared" si="11"/>
        <v>1929.63</v>
      </c>
    </row>
    <row r="112" spans="1:17">
      <c r="A112" s="17">
        <v>108</v>
      </c>
      <c r="B112" s="42" t="s">
        <v>337</v>
      </c>
      <c r="C112" s="31" t="str">
        <f>VLOOKUP(B112,[1]Sheet1!$B:$D,3,FALSE)</f>
        <v>23262319780101102X</v>
      </c>
      <c r="D112" s="31" t="s">
        <v>15</v>
      </c>
      <c r="E112" s="41">
        <v>4999</v>
      </c>
      <c r="F112" s="30">
        <v>799.84</v>
      </c>
      <c r="G112" s="30">
        <v>399.92</v>
      </c>
      <c r="H112" s="30">
        <v>64.99</v>
      </c>
      <c r="I112" s="30">
        <v>25</v>
      </c>
      <c r="J112" s="30">
        <v>25</v>
      </c>
      <c r="K112" s="30">
        <v>484.9</v>
      </c>
      <c r="L112" s="30">
        <v>99.98</v>
      </c>
      <c r="M112" s="30">
        <v>5</v>
      </c>
      <c r="N112" s="30">
        <v>25</v>
      </c>
      <c r="O112" s="31">
        <f t="shared" si="9"/>
        <v>1379.73</v>
      </c>
      <c r="P112" s="31">
        <f t="shared" si="10"/>
        <v>549.9</v>
      </c>
      <c r="Q112" s="31">
        <f t="shared" si="11"/>
        <v>1929.63</v>
      </c>
    </row>
    <row r="113" spans="1:17">
      <c r="A113" s="17">
        <v>109</v>
      </c>
      <c r="B113" s="42" t="s">
        <v>40</v>
      </c>
      <c r="C113" s="31" t="str">
        <f>VLOOKUP(B113,[1]Sheet1!$B:$D,3,FALSE)</f>
        <v>654201197206180814</v>
      </c>
      <c r="D113" s="31" t="s">
        <v>15</v>
      </c>
      <c r="E113" s="41">
        <v>4999</v>
      </c>
      <c r="F113" s="30">
        <v>799.84</v>
      </c>
      <c r="G113" s="30">
        <v>399.92</v>
      </c>
      <c r="H113" s="30">
        <v>64.99</v>
      </c>
      <c r="I113" s="30">
        <v>25</v>
      </c>
      <c r="J113" s="30">
        <v>25</v>
      </c>
      <c r="K113" s="30">
        <v>484.9</v>
      </c>
      <c r="L113" s="30">
        <v>99.98</v>
      </c>
      <c r="M113" s="30">
        <v>5</v>
      </c>
      <c r="N113" s="30">
        <v>25</v>
      </c>
      <c r="O113" s="31">
        <f t="shared" si="9"/>
        <v>1379.73</v>
      </c>
      <c r="P113" s="31">
        <f t="shared" si="10"/>
        <v>549.9</v>
      </c>
      <c r="Q113" s="31">
        <f t="shared" si="11"/>
        <v>1929.63</v>
      </c>
    </row>
    <row r="114" spans="1:17">
      <c r="A114" s="17">
        <v>110</v>
      </c>
      <c r="B114" s="42" t="s">
        <v>134</v>
      </c>
      <c r="C114" s="31" t="str">
        <f>VLOOKUP(B114,[1]Sheet1!$B:$D,3,FALSE)</f>
        <v>622301197912105932</v>
      </c>
      <c r="D114" s="31" t="s">
        <v>15</v>
      </c>
      <c r="E114" s="41">
        <v>4999</v>
      </c>
      <c r="F114" s="30">
        <v>799.84</v>
      </c>
      <c r="G114" s="30">
        <v>399.92</v>
      </c>
      <c r="H114" s="30">
        <v>64.99</v>
      </c>
      <c r="I114" s="30">
        <v>25</v>
      </c>
      <c r="J114" s="30">
        <v>25</v>
      </c>
      <c r="K114" s="30">
        <v>484.9</v>
      </c>
      <c r="L114" s="30">
        <v>99.98</v>
      </c>
      <c r="M114" s="30">
        <v>5</v>
      </c>
      <c r="N114" s="30">
        <v>25</v>
      </c>
      <c r="O114" s="31">
        <f t="shared" si="9"/>
        <v>1379.73</v>
      </c>
      <c r="P114" s="31">
        <f t="shared" si="10"/>
        <v>549.9</v>
      </c>
      <c r="Q114" s="31">
        <f t="shared" si="11"/>
        <v>1929.63</v>
      </c>
    </row>
    <row r="115" spans="1:17">
      <c r="A115" s="17">
        <v>111</v>
      </c>
      <c r="B115" s="42" t="s">
        <v>91</v>
      </c>
      <c r="C115" s="31" t="str">
        <f>VLOOKUP(B115,[1]Sheet1!$B:$D,3,FALSE)</f>
        <v>62040219881005311X</v>
      </c>
      <c r="D115" s="31" t="s">
        <v>15</v>
      </c>
      <c r="E115" s="41">
        <v>5700</v>
      </c>
      <c r="F115" s="30">
        <v>912</v>
      </c>
      <c r="G115" s="30">
        <v>456</v>
      </c>
      <c r="H115" s="30">
        <v>74.1</v>
      </c>
      <c r="I115" s="30">
        <v>28.5</v>
      </c>
      <c r="J115" s="30">
        <v>28.5</v>
      </c>
      <c r="K115" s="30">
        <v>552.9</v>
      </c>
      <c r="L115" s="30">
        <v>114</v>
      </c>
      <c r="M115" s="30">
        <v>5.7</v>
      </c>
      <c r="N115" s="30">
        <v>28.5</v>
      </c>
      <c r="O115" s="31">
        <f t="shared" si="9"/>
        <v>1573.2</v>
      </c>
      <c r="P115" s="31">
        <f t="shared" si="10"/>
        <v>627</v>
      </c>
      <c r="Q115" s="31">
        <f t="shared" si="11"/>
        <v>2200.2</v>
      </c>
    </row>
    <row r="116" spans="1:17">
      <c r="A116" s="17">
        <v>112</v>
      </c>
      <c r="B116" s="42" t="s">
        <v>278</v>
      </c>
      <c r="C116" s="31" t="str">
        <f>VLOOKUP(B116,[1]Sheet1!$B:$D,3,FALSE)</f>
        <v>653126197507100348</v>
      </c>
      <c r="D116" s="31" t="s">
        <v>15</v>
      </c>
      <c r="E116" s="41">
        <v>4999</v>
      </c>
      <c r="F116" s="30">
        <v>799.84</v>
      </c>
      <c r="G116" s="30">
        <v>399.92</v>
      </c>
      <c r="H116" s="30">
        <v>64.99</v>
      </c>
      <c r="I116" s="30">
        <v>25</v>
      </c>
      <c r="J116" s="30">
        <v>25</v>
      </c>
      <c r="K116" s="30">
        <v>484.9</v>
      </c>
      <c r="L116" s="30">
        <v>99.98</v>
      </c>
      <c r="M116" s="30">
        <v>5</v>
      </c>
      <c r="N116" s="30">
        <v>25</v>
      </c>
      <c r="O116" s="31">
        <f t="shared" si="9"/>
        <v>1379.73</v>
      </c>
      <c r="P116" s="31">
        <f t="shared" si="10"/>
        <v>549.9</v>
      </c>
      <c r="Q116" s="31">
        <f t="shared" si="11"/>
        <v>1929.63</v>
      </c>
    </row>
    <row r="117" spans="1:17">
      <c r="A117" s="17">
        <v>113</v>
      </c>
      <c r="B117" s="42" t="s">
        <v>219</v>
      </c>
      <c r="C117" s="31" t="str">
        <f>VLOOKUP(B117,[1]Sheet1!$B:$D,3,FALSE)</f>
        <v>65212219670205143X</v>
      </c>
      <c r="D117" s="31" t="s">
        <v>15</v>
      </c>
      <c r="E117" s="41">
        <v>4999</v>
      </c>
      <c r="F117" s="30">
        <v>799.84</v>
      </c>
      <c r="G117" s="30">
        <v>399.92</v>
      </c>
      <c r="H117" s="30">
        <v>64.99</v>
      </c>
      <c r="I117" s="30">
        <v>25</v>
      </c>
      <c r="J117" s="30">
        <v>25</v>
      </c>
      <c r="K117" s="30">
        <v>484.9</v>
      </c>
      <c r="L117" s="30">
        <v>99.98</v>
      </c>
      <c r="M117" s="30">
        <v>5</v>
      </c>
      <c r="N117" s="30">
        <v>25</v>
      </c>
      <c r="O117" s="31">
        <f t="shared" si="9"/>
        <v>1379.73</v>
      </c>
      <c r="P117" s="31">
        <f t="shared" si="10"/>
        <v>549.9</v>
      </c>
      <c r="Q117" s="31">
        <f t="shared" si="11"/>
        <v>1929.63</v>
      </c>
    </row>
    <row r="118" spans="1:17">
      <c r="A118" s="17">
        <v>114</v>
      </c>
      <c r="B118" s="42" t="s">
        <v>339</v>
      </c>
      <c r="C118" s="31" t="str">
        <f>VLOOKUP(B118,[1]Sheet1!$B:$D,3,FALSE)</f>
        <v>650106197010230034</v>
      </c>
      <c r="D118" s="31" t="s">
        <v>15</v>
      </c>
      <c r="E118" s="41">
        <v>4999</v>
      </c>
      <c r="F118" s="30">
        <v>799.84</v>
      </c>
      <c r="G118" s="30">
        <v>399.92</v>
      </c>
      <c r="H118" s="30">
        <v>64.99</v>
      </c>
      <c r="I118" s="30">
        <v>25</v>
      </c>
      <c r="J118" s="30">
        <v>25</v>
      </c>
      <c r="K118" s="30">
        <v>484.9</v>
      </c>
      <c r="L118" s="30">
        <v>99.98</v>
      </c>
      <c r="M118" s="30">
        <v>5</v>
      </c>
      <c r="N118" s="30">
        <v>25</v>
      </c>
      <c r="O118" s="31">
        <f t="shared" si="9"/>
        <v>1379.73</v>
      </c>
      <c r="P118" s="31">
        <f t="shared" si="10"/>
        <v>549.9</v>
      </c>
      <c r="Q118" s="31">
        <f t="shared" si="11"/>
        <v>1929.63</v>
      </c>
    </row>
    <row r="119" spans="1:17">
      <c r="A119" s="17">
        <v>115</v>
      </c>
      <c r="B119" s="42" t="s">
        <v>95</v>
      </c>
      <c r="C119" s="31" t="str">
        <f>VLOOKUP(B119,[1]Sheet1!$B:$D,3,FALSE)</f>
        <v>410321197009075049</v>
      </c>
      <c r="D119" s="31" t="s">
        <v>15</v>
      </c>
      <c r="E119" s="41">
        <v>4999</v>
      </c>
      <c r="F119" s="30">
        <v>799.84</v>
      </c>
      <c r="G119" s="30">
        <v>399.92</v>
      </c>
      <c r="H119" s="30">
        <v>64.99</v>
      </c>
      <c r="I119" s="30">
        <v>25</v>
      </c>
      <c r="J119" s="30">
        <v>25</v>
      </c>
      <c r="K119" s="30">
        <v>484.9</v>
      </c>
      <c r="L119" s="30">
        <v>99.98</v>
      </c>
      <c r="M119" s="30">
        <v>5</v>
      </c>
      <c r="N119" s="30">
        <v>25</v>
      </c>
      <c r="O119" s="31">
        <f t="shared" si="9"/>
        <v>1379.73</v>
      </c>
      <c r="P119" s="31">
        <f t="shared" si="10"/>
        <v>549.9</v>
      </c>
      <c r="Q119" s="31">
        <f t="shared" si="11"/>
        <v>1929.63</v>
      </c>
    </row>
    <row r="120" spans="1:17">
      <c r="A120" s="17">
        <v>116</v>
      </c>
      <c r="B120" s="42" t="s">
        <v>430</v>
      </c>
      <c r="C120" s="31" t="str">
        <f>VLOOKUP(B120,[1]Sheet1!$B:$D,3,FALSE)</f>
        <v>512923197205175689</v>
      </c>
      <c r="D120" s="31" t="s">
        <v>15</v>
      </c>
      <c r="E120" s="41">
        <v>4999</v>
      </c>
      <c r="F120" s="30">
        <v>799.84</v>
      </c>
      <c r="G120" s="30">
        <v>399.92</v>
      </c>
      <c r="H120" s="30">
        <v>64.99</v>
      </c>
      <c r="I120" s="30">
        <v>25</v>
      </c>
      <c r="J120" s="30">
        <v>25</v>
      </c>
      <c r="K120" s="30">
        <v>484.9</v>
      </c>
      <c r="L120" s="30">
        <v>99.98</v>
      </c>
      <c r="M120" s="30">
        <v>5</v>
      </c>
      <c r="N120" s="30">
        <v>25</v>
      </c>
      <c r="O120" s="31">
        <f t="shared" si="9"/>
        <v>1379.73</v>
      </c>
      <c r="P120" s="31">
        <f t="shared" si="10"/>
        <v>549.9</v>
      </c>
      <c r="Q120" s="31">
        <f t="shared" si="11"/>
        <v>1929.63</v>
      </c>
    </row>
    <row r="121" spans="1:17">
      <c r="A121" s="17">
        <v>117</v>
      </c>
      <c r="B121" s="42" t="s">
        <v>138</v>
      </c>
      <c r="C121" s="31" t="str">
        <f>VLOOKUP(B121,[1]Sheet1!$B:$D,3,FALSE)</f>
        <v>511621198910055652</v>
      </c>
      <c r="D121" s="31" t="s">
        <v>15</v>
      </c>
      <c r="E121" s="41">
        <v>4999</v>
      </c>
      <c r="F121" s="30">
        <v>799.84</v>
      </c>
      <c r="G121" s="30">
        <v>399.92</v>
      </c>
      <c r="H121" s="30">
        <v>64.99</v>
      </c>
      <c r="I121" s="30">
        <v>25</v>
      </c>
      <c r="J121" s="30">
        <v>25</v>
      </c>
      <c r="K121" s="30">
        <v>484.9</v>
      </c>
      <c r="L121" s="30">
        <v>99.98</v>
      </c>
      <c r="M121" s="30">
        <v>5</v>
      </c>
      <c r="N121" s="30">
        <v>25</v>
      </c>
      <c r="O121" s="31">
        <f t="shared" si="9"/>
        <v>1379.73</v>
      </c>
      <c r="P121" s="31">
        <f t="shared" si="10"/>
        <v>549.9</v>
      </c>
      <c r="Q121" s="31">
        <f t="shared" si="11"/>
        <v>1929.63</v>
      </c>
    </row>
    <row r="122" spans="1:17">
      <c r="A122" s="17">
        <v>118</v>
      </c>
      <c r="B122" s="42" t="s">
        <v>48</v>
      </c>
      <c r="C122" s="31" t="str">
        <f>VLOOKUP(B122,[1]Sheet1!$B:$D,3,FALSE)</f>
        <v>51062319770806670X</v>
      </c>
      <c r="D122" s="31" t="s">
        <v>15</v>
      </c>
      <c r="E122" s="41">
        <v>4999</v>
      </c>
      <c r="F122" s="30">
        <v>799.84</v>
      </c>
      <c r="G122" s="30">
        <v>399.92</v>
      </c>
      <c r="H122" s="30">
        <v>64.99</v>
      </c>
      <c r="I122" s="30">
        <v>25</v>
      </c>
      <c r="J122" s="30">
        <v>25</v>
      </c>
      <c r="K122" s="30">
        <v>484.9</v>
      </c>
      <c r="L122" s="30">
        <v>99.98</v>
      </c>
      <c r="M122" s="30">
        <v>5</v>
      </c>
      <c r="N122" s="30">
        <v>25</v>
      </c>
      <c r="O122" s="31">
        <f t="shared" si="9"/>
        <v>1379.73</v>
      </c>
      <c r="P122" s="31">
        <f t="shared" si="10"/>
        <v>549.9</v>
      </c>
      <c r="Q122" s="31">
        <f t="shared" si="11"/>
        <v>1929.63</v>
      </c>
    </row>
    <row r="123" spans="1:17">
      <c r="A123" s="17">
        <v>119</v>
      </c>
      <c r="B123" s="42" t="s">
        <v>432</v>
      </c>
      <c r="C123" s="31" t="str">
        <f>VLOOKUP(B123,[1]Sheet1!$B:$D,3,FALSE)</f>
        <v>652201199107021647</v>
      </c>
      <c r="D123" s="31" t="s">
        <v>15</v>
      </c>
      <c r="E123" s="41">
        <v>4999</v>
      </c>
      <c r="F123" s="30">
        <v>799.84</v>
      </c>
      <c r="G123" s="30">
        <v>399.92</v>
      </c>
      <c r="H123" s="30">
        <v>64.99</v>
      </c>
      <c r="I123" s="30">
        <v>25</v>
      </c>
      <c r="J123" s="30">
        <v>25</v>
      </c>
      <c r="K123" s="30">
        <v>484.9</v>
      </c>
      <c r="L123" s="30">
        <v>99.98</v>
      </c>
      <c r="M123" s="30">
        <v>5</v>
      </c>
      <c r="N123" s="30">
        <v>25</v>
      </c>
      <c r="O123" s="31">
        <f t="shared" si="9"/>
        <v>1379.73</v>
      </c>
      <c r="P123" s="31">
        <f t="shared" si="10"/>
        <v>549.9</v>
      </c>
      <c r="Q123" s="31">
        <f t="shared" si="11"/>
        <v>1929.63</v>
      </c>
    </row>
    <row r="124" spans="1:17">
      <c r="A124" s="17">
        <v>120</v>
      </c>
      <c r="B124" s="42" t="s">
        <v>25</v>
      </c>
      <c r="C124" s="31" t="str">
        <f>VLOOKUP(B124,[1]Sheet1!$B:$D,3,FALSE)</f>
        <v>65010319760906183X</v>
      </c>
      <c r="D124" s="31" t="s">
        <v>15</v>
      </c>
      <c r="E124" s="41">
        <v>4999</v>
      </c>
      <c r="F124" s="30">
        <v>799.84</v>
      </c>
      <c r="G124" s="30">
        <v>399.92</v>
      </c>
      <c r="H124" s="30">
        <v>64.99</v>
      </c>
      <c r="I124" s="30">
        <v>25</v>
      </c>
      <c r="J124" s="30">
        <v>25</v>
      </c>
      <c r="K124" s="30">
        <v>484.9</v>
      </c>
      <c r="L124" s="30">
        <v>99.98</v>
      </c>
      <c r="M124" s="30">
        <v>5</v>
      </c>
      <c r="N124" s="30">
        <v>25</v>
      </c>
      <c r="O124" s="31">
        <f t="shared" si="9"/>
        <v>1379.73</v>
      </c>
      <c r="P124" s="31">
        <f t="shared" si="10"/>
        <v>549.9</v>
      </c>
      <c r="Q124" s="31">
        <f t="shared" si="11"/>
        <v>1929.63</v>
      </c>
    </row>
    <row r="125" spans="1:17">
      <c r="A125" s="17">
        <v>121</v>
      </c>
      <c r="B125" s="42" t="s">
        <v>42</v>
      </c>
      <c r="C125" s="31" t="str">
        <f>VLOOKUP(B125,[1]Sheet1!$B:$D,3,FALSE)</f>
        <v>620121197212066349</v>
      </c>
      <c r="D125" s="31" t="s">
        <v>15</v>
      </c>
      <c r="E125" s="41">
        <v>4999</v>
      </c>
      <c r="F125" s="30">
        <v>799.84</v>
      </c>
      <c r="G125" s="30">
        <v>399.92</v>
      </c>
      <c r="H125" s="30">
        <v>64.99</v>
      </c>
      <c r="I125" s="30">
        <v>25</v>
      </c>
      <c r="J125" s="30">
        <v>25</v>
      </c>
      <c r="K125" s="30">
        <v>484.9</v>
      </c>
      <c r="L125" s="30">
        <v>99.98</v>
      </c>
      <c r="M125" s="30">
        <v>5</v>
      </c>
      <c r="N125" s="30">
        <v>25</v>
      </c>
      <c r="O125" s="31">
        <f t="shared" si="9"/>
        <v>1379.73</v>
      </c>
      <c r="P125" s="31">
        <f t="shared" si="10"/>
        <v>549.9</v>
      </c>
      <c r="Q125" s="31">
        <f t="shared" si="11"/>
        <v>1929.63</v>
      </c>
    </row>
    <row r="126" spans="1:17">
      <c r="A126" s="17">
        <v>122</v>
      </c>
      <c r="B126" s="42" t="s">
        <v>53</v>
      </c>
      <c r="C126" s="31" t="str">
        <f>VLOOKUP(B126,[1]Sheet1!$B:$D,3,FALSE)</f>
        <v>65232719760929352X</v>
      </c>
      <c r="D126" s="31" t="s">
        <v>15</v>
      </c>
      <c r="E126" s="41">
        <v>4999</v>
      </c>
      <c r="F126" s="30">
        <v>799.84</v>
      </c>
      <c r="G126" s="30">
        <v>399.92</v>
      </c>
      <c r="H126" s="30">
        <v>64.99</v>
      </c>
      <c r="I126" s="30">
        <v>25</v>
      </c>
      <c r="J126" s="30">
        <v>25</v>
      </c>
      <c r="K126" s="30">
        <v>484.9</v>
      </c>
      <c r="L126" s="30">
        <v>99.98</v>
      </c>
      <c r="M126" s="30">
        <v>5</v>
      </c>
      <c r="N126" s="30">
        <v>25</v>
      </c>
      <c r="O126" s="31">
        <f t="shared" si="9"/>
        <v>1379.73</v>
      </c>
      <c r="P126" s="31">
        <f t="shared" si="10"/>
        <v>549.9</v>
      </c>
      <c r="Q126" s="31">
        <f t="shared" si="11"/>
        <v>1929.63</v>
      </c>
    </row>
    <row r="127" spans="1:17">
      <c r="A127" s="17">
        <v>123</v>
      </c>
      <c r="B127" s="42" t="s">
        <v>78</v>
      </c>
      <c r="C127" s="31" t="str">
        <f>VLOOKUP(B127,[1]Sheet1!$B:$D,3,FALSE)</f>
        <v>654124197201102664</v>
      </c>
      <c r="D127" s="31" t="s">
        <v>15</v>
      </c>
      <c r="E127" s="41">
        <v>4999</v>
      </c>
      <c r="F127" s="30">
        <v>799.84</v>
      </c>
      <c r="G127" s="30">
        <v>399.92</v>
      </c>
      <c r="H127" s="30">
        <v>64.99</v>
      </c>
      <c r="I127" s="30">
        <v>25</v>
      </c>
      <c r="J127" s="30">
        <v>25</v>
      </c>
      <c r="K127" s="30">
        <v>484.9</v>
      </c>
      <c r="L127" s="30">
        <v>99.98</v>
      </c>
      <c r="M127" s="30">
        <v>5</v>
      </c>
      <c r="N127" s="30">
        <v>25</v>
      </c>
      <c r="O127" s="31">
        <f t="shared" si="9"/>
        <v>1379.73</v>
      </c>
      <c r="P127" s="31">
        <f t="shared" si="10"/>
        <v>549.9</v>
      </c>
      <c r="Q127" s="31">
        <f t="shared" si="11"/>
        <v>1929.63</v>
      </c>
    </row>
    <row r="128" spans="1:17">
      <c r="A128" s="17">
        <v>124</v>
      </c>
      <c r="B128" s="42" t="s">
        <v>20</v>
      </c>
      <c r="C128" s="31" t="str">
        <f>VLOOKUP(B128,[1]Sheet1!$B:$D,3,FALSE)</f>
        <v>650102196911156513</v>
      </c>
      <c r="D128" s="31" t="s">
        <v>15</v>
      </c>
      <c r="E128" s="41">
        <v>4999</v>
      </c>
      <c r="F128" s="30">
        <v>799.84</v>
      </c>
      <c r="G128" s="30">
        <v>399.92</v>
      </c>
      <c r="H128" s="30">
        <v>64.99</v>
      </c>
      <c r="I128" s="30">
        <v>25</v>
      </c>
      <c r="J128" s="30">
        <v>25</v>
      </c>
      <c r="K128" s="30">
        <v>484.9</v>
      </c>
      <c r="L128" s="30">
        <v>99.98</v>
      </c>
      <c r="M128" s="30">
        <v>5</v>
      </c>
      <c r="N128" s="30">
        <v>25</v>
      </c>
      <c r="O128" s="31">
        <f t="shared" si="9"/>
        <v>1379.73</v>
      </c>
      <c r="P128" s="31">
        <f t="shared" si="10"/>
        <v>549.9</v>
      </c>
      <c r="Q128" s="31">
        <f t="shared" si="11"/>
        <v>1929.63</v>
      </c>
    </row>
    <row r="129" spans="1:17">
      <c r="A129" s="17">
        <v>125</v>
      </c>
      <c r="B129" s="42" t="s">
        <v>282</v>
      </c>
      <c r="C129" s="31" t="str">
        <f>VLOOKUP(B129,[1]Sheet1!$B:$D,3,FALSE)</f>
        <v>652923199103192613</v>
      </c>
      <c r="D129" s="31" t="s">
        <v>15</v>
      </c>
      <c r="E129" s="41">
        <v>4999</v>
      </c>
      <c r="F129" s="30">
        <v>799.84</v>
      </c>
      <c r="G129" s="30">
        <v>399.92</v>
      </c>
      <c r="H129" s="30">
        <v>64.99</v>
      </c>
      <c r="I129" s="30">
        <v>25</v>
      </c>
      <c r="J129" s="30">
        <v>25</v>
      </c>
      <c r="K129" s="30">
        <v>484.9</v>
      </c>
      <c r="L129" s="30">
        <v>99.98</v>
      </c>
      <c r="M129" s="30">
        <v>5</v>
      </c>
      <c r="N129" s="30">
        <v>25</v>
      </c>
      <c r="O129" s="31">
        <f t="shared" si="9"/>
        <v>1379.73</v>
      </c>
      <c r="P129" s="31">
        <f t="shared" si="10"/>
        <v>549.9</v>
      </c>
      <c r="Q129" s="31">
        <f t="shared" si="11"/>
        <v>1929.63</v>
      </c>
    </row>
    <row r="130" spans="1:17">
      <c r="A130" s="17">
        <v>126</v>
      </c>
      <c r="B130" s="42" t="s">
        <v>43</v>
      </c>
      <c r="C130" s="31" t="str">
        <f>VLOOKUP(B130,[1]Sheet1!$B:$D,3,FALSE)</f>
        <v>372522198306071010</v>
      </c>
      <c r="D130" s="31" t="s">
        <v>15</v>
      </c>
      <c r="E130" s="41">
        <v>4999</v>
      </c>
      <c r="F130" s="30">
        <v>799.84</v>
      </c>
      <c r="G130" s="30">
        <v>399.92</v>
      </c>
      <c r="H130" s="30">
        <v>64.99</v>
      </c>
      <c r="I130" s="30">
        <v>25</v>
      </c>
      <c r="J130" s="30">
        <v>25</v>
      </c>
      <c r="K130" s="30">
        <v>484.9</v>
      </c>
      <c r="L130" s="30">
        <v>99.98</v>
      </c>
      <c r="M130" s="30">
        <v>5</v>
      </c>
      <c r="N130" s="30">
        <v>25</v>
      </c>
      <c r="O130" s="31">
        <f t="shared" si="9"/>
        <v>1379.73</v>
      </c>
      <c r="P130" s="31">
        <f t="shared" si="10"/>
        <v>549.9</v>
      </c>
      <c r="Q130" s="31">
        <f t="shared" si="11"/>
        <v>1929.63</v>
      </c>
    </row>
    <row r="131" spans="1:17">
      <c r="A131" s="17">
        <v>127</v>
      </c>
      <c r="B131" s="42" t="s">
        <v>113</v>
      </c>
      <c r="C131" s="31" t="str">
        <f>VLOOKUP(B131,[1]Sheet1!$B:$D,3,FALSE)</f>
        <v>511022197306171883</v>
      </c>
      <c r="D131" s="31" t="s">
        <v>15</v>
      </c>
      <c r="E131" s="41">
        <v>4999</v>
      </c>
      <c r="F131" s="30">
        <v>799.84</v>
      </c>
      <c r="G131" s="30">
        <v>399.92</v>
      </c>
      <c r="H131" s="30">
        <v>64.99</v>
      </c>
      <c r="I131" s="30">
        <v>25</v>
      </c>
      <c r="J131" s="30">
        <v>25</v>
      </c>
      <c r="K131" s="30">
        <v>484.9</v>
      </c>
      <c r="L131" s="30">
        <v>99.98</v>
      </c>
      <c r="M131" s="30">
        <v>5</v>
      </c>
      <c r="N131" s="30">
        <v>25</v>
      </c>
      <c r="O131" s="31">
        <f t="shared" si="9"/>
        <v>1379.73</v>
      </c>
      <c r="P131" s="31">
        <f t="shared" si="10"/>
        <v>549.9</v>
      </c>
      <c r="Q131" s="31">
        <f t="shared" si="11"/>
        <v>1929.63</v>
      </c>
    </row>
    <row r="132" spans="1:17">
      <c r="A132" s="17">
        <v>128</v>
      </c>
      <c r="B132" s="42" t="s">
        <v>385</v>
      </c>
      <c r="C132" s="31" t="str">
        <f>VLOOKUP(B132,[1]Sheet1!$B:$D,3,FALSE)</f>
        <v>650121198109261330</v>
      </c>
      <c r="D132" s="31" t="s">
        <v>15</v>
      </c>
      <c r="E132" s="41">
        <v>4999</v>
      </c>
      <c r="F132" s="30">
        <v>799.84</v>
      </c>
      <c r="G132" s="30">
        <v>399.92</v>
      </c>
      <c r="H132" s="30">
        <v>64.99</v>
      </c>
      <c r="I132" s="30">
        <v>25</v>
      </c>
      <c r="J132" s="30">
        <v>25</v>
      </c>
      <c r="K132" s="30">
        <v>484.9</v>
      </c>
      <c r="L132" s="30">
        <v>99.98</v>
      </c>
      <c r="M132" s="30">
        <v>5</v>
      </c>
      <c r="N132" s="30">
        <v>25</v>
      </c>
      <c r="O132" s="31">
        <f t="shared" si="9"/>
        <v>1379.73</v>
      </c>
      <c r="P132" s="31">
        <f t="shared" si="10"/>
        <v>549.9</v>
      </c>
      <c r="Q132" s="31">
        <f t="shared" si="11"/>
        <v>1929.63</v>
      </c>
    </row>
    <row r="133" spans="1:17">
      <c r="A133" s="17">
        <v>129</v>
      </c>
      <c r="B133" s="42" t="s">
        <v>64</v>
      </c>
      <c r="C133" s="31" t="str">
        <f>VLOOKUP(B133,[1]Sheet1!$B:$D,3,FALSE)</f>
        <v>420683196507040327</v>
      </c>
      <c r="D133" s="31" t="s">
        <v>15</v>
      </c>
      <c r="E133" s="41">
        <v>4999</v>
      </c>
      <c r="F133" s="30">
        <v>799.84</v>
      </c>
      <c r="G133" s="30">
        <v>399.92</v>
      </c>
      <c r="H133" s="30">
        <v>64.99</v>
      </c>
      <c r="I133" s="30">
        <v>25</v>
      </c>
      <c r="J133" s="30">
        <v>25</v>
      </c>
      <c r="K133" s="30">
        <v>484.9</v>
      </c>
      <c r="L133" s="30">
        <v>99.98</v>
      </c>
      <c r="M133" s="30">
        <v>5</v>
      </c>
      <c r="N133" s="30">
        <v>25</v>
      </c>
      <c r="O133" s="31">
        <f t="shared" si="9"/>
        <v>1379.73</v>
      </c>
      <c r="P133" s="31">
        <f t="shared" si="10"/>
        <v>549.9</v>
      </c>
      <c r="Q133" s="31">
        <f t="shared" si="11"/>
        <v>1929.63</v>
      </c>
    </row>
    <row r="134" spans="1:17">
      <c r="A134" s="17">
        <v>130</v>
      </c>
      <c r="B134" s="42" t="s">
        <v>109</v>
      </c>
      <c r="C134" s="31" t="str">
        <f>VLOOKUP(B134,[1]Sheet1!$B:$D,3,FALSE)</f>
        <v>341222197611017961</v>
      </c>
      <c r="D134" s="31" t="s">
        <v>15</v>
      </c>
      <c r="E134" s="41">
        <v>4999</v>
      </c>
      <c r="F134" s="30">
        <v>799.84</v>
      </c>
      <c r="G134" s="30">
        <v>399.92</v>
      </c>
      <c r="H134" s="30">
        <v>64.99</v>
      </c>
      <c r="I134" s="30">
        <v>25</v>
      </c>
      <c r="J134" s="30">
        <v>25</v>
      </c>
      <c r="K134" s="30">
        <v>484.9</v>
      </c>
      <c r="L134" s="30">
        <v>99.98</v>
      </c>
      <c r="M134" s="30">
        <v>5</v>
      </c>
      <c r="N134" s="30">
        <v>25</v>
      </c>
      <c r="O134" s="31">
        <f t="shared" si="9"/>
        <v>1379.73</v>
      </c>
      <c r="P134" s="31">
        <f t="shared" si="10"/>
        <v>549.9</v>
      </c>
      <c r="Q134" s="31">
        <f t="shared" si="11"/>
        <v>1929.63</v>
      </c>
    </row>
    <row r="135" spans="1:17">
      <c r="A135" s="17">
        <v>131</v>
      </c>
      <c r="B135" s="42" t="s">
        <v>101</v>
      </c>
      <c r="C135" s="31" t="str">
        <f>VLOOKUP(B135,[1]Sheet1!$B:$D,3,FALSE)</f>
        <v>622201196803153046</v>
      </c>
      <c r="D135" s="31" t="s">
        <v>15</v>
      </c>
      <c r="E135" s="41">
        <v>4999</v>
      </c>
      <c r="F135" s="30">
        <v>799.84</v>
      </c>
      <c r="G135" s="30">
        <v>399.92</v>
      </c>
      <c r="H135" s="30">
        <v>64.99</v>
      </c>
      <c r="I135" s="30">
        <v>25</v>
      </c>
      <c r="J135" s="30">
        <v>25</v>
      </c>
      <c r="K135" s="30">
        <v>484.9</v>
      </c>
      <c r="L135" s="30">
        <v>99.98</v>
      </c>
      <c r="M135" s="30">
        <v>5</v>
      </c>
      <c r="N135" s="30">
        <v>25</v>
      </c>
      <c r="O135" s="31">
        <f t="shared" si="9"/>
        <v>1379.73</v>
      </c>
      <c r="P135" s="31">
        <f t="shared" si="10"/>
        <v>549.9</v>
      </c>
      <c r="Q135" s="31">
        <f t="shared" si="11"/>
        <v>1929.63</v>
      </c>
    </row>
    <row r="136" spans="1:17">
      <c r="A136" s="17">
        <v>132</v>
      </c>
      <c r="B136" s="42" t="s">
        <v>387</v>
      </c>
      <c r="C136" s="31" t="str">
        <f>VLOOKUP(B136,[1]Sheet1!$B:$D,3,FALSE)</f>
        <v>410321197001084039</v>
      </c>
      <c r="D136" s="31" t="s">
        <v>15</v>
      </c>
      <c r="E136" s="41">
        <v>4999</v>
      </c>
      <c r="F136" s="30">
        <v>799.84</v>
      </c>
      <c r="G136" s="30">
        <v>399.92</v>
      </c>
      <c r="H136" s="30">
        <v>64.99</v>
      </c>
      <c r="I136" s="30">
        <v>25</v>
      </c>
      <c r="J136" s="30">
        <v>25</v>
      </c>
      <c r="K136" s="30">
        <v>484.9</v>
      </c>
      <c r="L136" s="30">
        <v>99.98</v>
      </c>
      <c r="M136" s="30">
        <v>5</v>
      </c>
      <c r="N136" s="30">
        <v>25</v>
      </c>
      <c r="O136" s="31">
        <f t="shared" si="9"/>
        <v>1379.73</v>
      </c>
      <c r="P136" s="31">
        <f t="shared" si="10"/>
        <v>549.9</v>
      </c>
      <c r="Q136" s="31">
        <f t="shared" si="11"/>
        <v>1929.63</v>
      </c>
    </row>
    <row r="137" spans="1:17">
      <c r="A137" s="17">
        <v>133</v>
      </c>
      <c r="B137" s="42" t="s">
        <v>132</v>
      </c>
      <c r="C137" s="31" t="str">
        <f>VLOOKUP(B137,[1]Sheet1!$B:$D,3,FALSE)</f>
        <v>513028197305187138</v>
      </c>
      <c r="D137" s="31" t="s">
        <v>15</v>
      </c>
      <c r="E137" s="41">
        <v>4999</v>
      </c>
      <c r="F137" s="30">
        <v>799.84</v>
      </c>
      <c r="G137" s="30">
        <v>399.92</v>
      </c>
      <c r="H137" s="30">
        <v>64.99</v>
      </c>
      <c r="I137" s="30">
        <v>25</v>
      </c>
      <c r="J137" s="30">
        <v>25</v>
      </c>
      <c r="K137" s="30">
        <v>484.9</v>
      </c>
      <c r="L137" s="30">
        <v>99.98</v>
      </c>
      <c r="M137" s="30">
        <v>5</v>
      </c>
      <c r="N137" s="30">
        <v>25</v>
      </c>
      <c r="O137" s="31">
        <f t="shared" si="9"/>
        <v>1379.73</v>
      </c>
      <c r="P137" s="31">
        <f t="shared" si="10"/>
        <v>549.9</v>
      </c>
      <c r="Q137" s="31">
        <f t="shared" si="11"/>
        <v>1929.63</v>
      </c>
    </row>
    <row r="138" spans="1:17">
      <c r="A138" s="17">
        <v>134</v>
      </c>
      <c r="B138" s="42" t="s">
        <v>458</v>
      </c>
      <c r="C138" s="42" t="s">
        <v>459</v>
      </c>
      <c r="D138" s="31" t="s">
        <v>15</v>
      </c>
      <c r="E138" s="43">
        <v>4999</v>
      </c>
      <c r="F138" s="32">
        <v>799.84</v>
      </c>
      <c r="G138" s="32">
        <v>399.92</v>
      </c>
      <c r="H138" s="30">
        <v>64.99</v>
      </c>
      <c r="I138" s="30">
        <v>25</v>
      </c>
      <c r="J138" s="32">
        <v>25</v>
      </c>
      <c r="K138" s="32">
        <v>484.9</v>
      </c>
      <c r="L138" s="32">
        <v>99.98</v>
      </c>
      <c r="M138" s="32">
        <v>5</v>
      </c>
      <c r="N138" s="32">
        <v>25</v>
      </c>
      <c r="O138" s="31">
        <f t="shared" si="9"/>
        <v>1379.73</v>
      </c>
      <c r="P138" s="31">
        <f t="shared" si="10"/>
        <v>549.9</v>
      </c>
      <c r="Q138" s="31">
        <f t="shared" si="11"/>
        <v>1929.63</v>
      </c>
    </row>
    <row r="139" spans="1:17">
      <c r="A139" s="17">
        <v>135</v>
      </c>
      <c r="B139" s="42" t="s">
        <v>460</v>
      </c>
      <c r="C139" s="42" t="s">
        <v>461</v>
      </c>
      <c r="D139" s="31" t="s">
        <v>15</v>
      </c>
      <c r="E139" s="43">
        <v>4999</v>
      </c>
      <c r="F139" s="32">
        <v>799.84</v>
      </c>
      <c r="G139" s="32">
        <v>399.92</v>
      </c>
      <c r="H139" s="30">
        <v>64.99</v>
      </c>
      <c r="I139" s="30">
        <v>25</v>
      </c>
      <c r="J139" s="32">
        <v>25</v>
      </c>
      <c r="K139" s="32">
        <v>484.9</v>
      </c>
      <c r="L139" s="32">
        <v>99.98</v>
      </c>
      <c r="M139" s="32">
        <v>5</v>
      </c>
      <c r="N139" s="32">
        <v>25</v>
      </c>
      <c r="O139" s="31">
        <f t="shared" si="9"/>
        <v>1379.73</v>
      </c>
      <c r="P139" s="31">
        <f t="shared" si="10"/>
        <v>549.9</v>
      </c>
      <c r="Q139" s="31">
        <f t="shared" si="11"/>
        <v>1929.63</v>
      </c>
    </row>
    <row r="140" ht="23" customHeight="1" spans="1:17">
      <c r="A140" s="62" t="s">
        <v>144</v>
      </c>
      <c r="B140" s="62"/>
      <c r="C140" s="62"/>
      <c r="D140" s="62"/>
      <c r="E140" s="62"/>
      <c r="F140" s="63">
        <f>SUM(F5:F139)</f>
        <v>108090.56</v>
      </c>
      <c r="G140" s="63">
        <f t="shared" ref="G140:Q140" si="12">SUM(G5:G139)</f>
        <v>54045.2799999998</v>
      </c>
      <c r="H140" s="63">
        <f t="shared" si="12"/>
        <v>8782.75999999998</v>
      </c>
      <c r="I140" s="63">
        <f t="shared" si="12"/>
        <v>3378.5</v>
      </c>
      <c r="J140" s="63">
        <f t="shared" si="12"/>
        <v>3378.5</v>
      </c>
      <c r="K140" s="63">
        <f t="shared" si="12"/>
        <v>65044.6000000001</v>
      </c>
      <c r="L140" s="63">
        <f t="shared" si="12"/>
        <v>13411.34</v>
      </c>
      <c r="M140" s="63">
        <f t="shared" si="12"/>
        <v>670.7</v>
      </c>
      <c r="N140" s="63">
        <f t="shared" si="12"/>
        <v>3353.5</v>
      </c>
      <c r="O140" s="63">
        <f t="shared" si="12"/>
        <v>185967.12</v>
      </c>
      <c r="P140" s="63">
        <f t="shared" si="12"/>
        <v>74188.62</v>
      </c>
      <c r="Q140" s="63">
        <f t="shared" si="12"/>
        <v>260155.74</v>
      </c>
    </row>
    <row r="142" spans="7:7">
      <c r="G142" s="64"/>
    </row>
    <row r="143" spans="7:7">
      <c r="G143" s="64"/>
    </row>
  </sheetData>
  <mergeCells count="13">
    <mergeCell ref="A1:Q1"/>
    <mergeCell ref="A2:Q2"/>
    <mergeCell ref="F3:G3"/>
    <mergeCell ref="I3:J3"/>
    <mergeCell ref="K3:L3"/>
    <mergeCell ref="O3:P3"/>
    <mergeCell ref="A140:E14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"/>
  <sheetViews>
    <sheetView topLeftCell="E127" workbookViewId="0">
      <selection activeCell="Q136" sqref="Q136"/>
    </sheetView>
  </sheetViews>
  <sheetFormatPr defaultColWidth="8.66666666666667" defaultRowHeight="15"/>
  <cols>
    <col min="1" max="1" width="8.66666666666667" style="29"/>
    <col min="2" max="2" width="21.25" style="48" customWidth="1"/>
    <col min="3" max="3" width="19.5" customWidth="1"/>
    <col min="4" max="4" width="17.0833333333333" customWidth="1"/>
    <col min="5" max="5" width="15.3333333333333" style="49" customWidth="1"/>
    <col min="6" max="6" width="10.25"/>
    <col min="7" max="7" width="9.16666666666667"/>
    <col min="14" max="16" width="10.25"/>
    <col min="17" max="17" width="11.5"/>
  </cols>
  <sheetData>
    <row r="1" ht="25.5" spans="1:17">
      <c r="A1" s="1" t="s">
        <v>462</v>
      </c>
      <c r="B1" s="36"/>
      <c r="C1" s="50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 t="s">
        <v>403</v>
      </c>
      <c r="B2" s="37"/>
      <c r="C2" s="51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8" spans="1:17">
      <c r="A3" s="5" t="s">
        <v>378</v>
      </c>
      <c r="B3" s="38" t="s">
        <v>379</v>
      </c>
      <c r="C3" s="7" t="s">
        <v>146</v>
      </c>
      <c r="D3" s="8" t="s">
        <v>404</v>
      </c>
      <c r="E3" s="6" t="s">
        <v>405</v>
      </c>
      <c r="F3" s="9" t="s">
        <v>406</v>
      </c>
      <c r="G3" s="10"/>
      <c r="H3" s="5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9" t="s">
        <v>144</v>
      </c>
      <c r="P3" s="9"/>
      <c r="Q3" s="21" t="s">
        <v>414</v>
      </c>
    </row>
    <row r="4" ht="19" spans="1:17">
      <c r="A4" s="11"/>
      <c r="B4" s="39"/>
      <c r="C4" s="13"/>
      <c r="D4" s="14"/>
      <c r="E4" s="12"/>
      <c r="F4" s="15" t="s">
        <v>415</v>
      </c>
      <c r="G4" s="11" t="s">
        <v>416</v>
      </c>
      <c r="H4" s="16" t="s">
        <v>417</v>
      </c>
      <c r="I4" s="15" t="s">
        <v>418</v>
      </c>
      <c r="J4" s="22" t="s">
        <v>419</v>
      </c>
      <c r="K4" s="15" t="s">
        <v>457</v>
      </c>
      <c r="L4" s="22" t="s">
        <v>421</v>
      </c>
      <c r="M4" s="15" t="s">
        <v>422</v>
      </c>
      <c r="N4" s="22" t="s">
        <v>423</v>
      </c>
      <c r="O4" s="22" t="s">
        <v>424</v>
      </c>
      <c r="P4" s="22" t="s">
        <v>425</v>
      </c>
      <c r="Q4" s="22"/>
    </row>
    <row r="5" spans="1:17">
      <c r="A5" s="52">
        <v>1</v>
      </c>
      <c r="B5" s="53" t="s">
        <v>176</v>
      </c>
      <c r="C5" s="54" t="s">
        <v>177</v>
      </c>
      <c r="D5" s="54" t="s">
        <v>463</v>
      </c>
      <c r="E5" s="55">
        <v>4999</v>
      </c>
      <c r="F5" s="56">
        <v>799.84</v>
      </c>
      <c r="G5" s="56">
        <v>399.92</v>
      </c>
      <c r="H5" s="56">
        <v>64.99</v>
      </c>
      <c r="I5" s="56">
        <v>25</v>
      </c>
      <c r="J5" s="56">
        <v>25</v>
      </c>
      <c r="K5" s="56">
        <v>484.9</v>
      </c>
      <c r="L5" s="56">
        <v>99.98</v>
      </c>
      <c r="M5" s="56">
        <v>5</v>
      </c>
      <c r="N5" s="56">
        <v>25</v>
      </c>
      <c r="O5" s="54">
        <f>SUM(F5+H5+I5+K5+M5)</f>
        <v>1379.73</v>
      </c>
      <c r="P5" s="54">
        <f>SUM(G5+J5+L5+N5)</f>
        <v>549.9</v>
      </c>
      <c r="Q5" s="54">
        <f>SUM(O5+P5)</f>
        <v>1929.63</v>
      </c>
    </row>
    <row r="6" spans="1:17">
      <c r="A6" s="17">
        <v>2</v>
      </c>
      <c r="B6" s="40" t="s">
        <v>295</v>
      </c>
      <c r="C6" s="31" t="s">
        <v>296</v>
      </c>
      <c r="D6" s="54" t="s">
        <v>463</v>
      </c>
      <c r="E6" s="57">
        <v>4999</v>
      </c>
      <c r="F6" s="30">
        <v>799.84</v>
      </c>
      <c r="G6" s="30">
        <v>399.92</v>
      </c>
      <c r="H6" s="30">
        <v>64.99</v>
      </c>
      <c r="I6" s="30">
        <v>25</v>
      </c>
      <c r="J6" s="30">
        <v>25</v>
      </c>
      <c r="K6" s="30">
        <v>484.9</v>
      </c>
      <c r="L6" s="56">
        <v>99.98</v>
      </c>
      <c r="M6" s="30">
        <v>5</v>
      </c>
      <c r="N6" s="56">
        <v>25</v>
      </c>
      <c r="O6" s="31">
        <f t="shared" ref="O6:O37" si="0">SUM(F6+H6+I6+K6+M6)</f>
        <v>1379.73</v>
      </c>
      <c r="P6" s="31">
        <f t="shared" ref="P6:P37" si="1">SUM(G6+J6+L6+N6)</f>
        <v>549.9</v>
      </c>
      <c r="Q6" s="31">
        <f t="shared" ref="Q6:Q37" si="2">SUM(O6+P6)</f>
        <v>1929.63</v>
      </c>
    </row>
    <row r="7" spans="1:17">
      <c r="A7" s="17">
        <v>3</v>
      </c>
      <c r="B7" s="40" t="s">
        <v>262</v>
      </c>
      <c r="C7" s="31" t="s">
        <v>263</v>
      </c>
      <c r="D7" s="54" t="s">
        <v>463</v>
      </c>
      <c r="E7" s="57">
        <v>4999</v>
      </c>
      <c r="F7" s="30">
        <v>799.84</v>
      </c>
      <c r="G7" s="30">
        <v>399.92</v>
      </c>
      <c r="H7" s="30">
        <v>64.99</v>
      </c>
      <c r="I7" s="30">
        <v>25</v>
      </c>
      <c r="J7" s="30">
        <v>25</v>
      </c>
      <c r="K7" s="30">
        <v>484.9</v>
      </c>
      <c r="L7" s="56">
        <v>99.98</v>
      </c>
      <c r="M7" s="30">
        <v>5</v>
      </c>
      <c r="N7" s="56">
        <v>25</v>
      </c>
      <c r="O7" s="31">
        <f t="shared" si="0"/>
        <v>1379.73</v>
      </c>
      <c r="P7" s="31">
        <f t="shared" si="1"/>
        <v>549.9</v>
      </c>
      <c r="Q7" s="31">
        <f t="shared" si="2"/>
        <v>1929.63</v>
      </c>
    </row>
    <row r="8" spans="1:17">
      <c r="A8" s="17">
        <v>4</v>
      </c>
      <c r="B8" s="40" t="s">
        <v>382</v>
      </c>
      <c r="C8" s="31" t="s">
        <v>383</v>
      </c>
      <c r="D8" s="54" t="s">
        <v>464</v>
      </c>
      <c r="E8" s="57">
        <v>4999</v>
      </c>
      <c r="F8" s="30">
        <v>799.84</v>
      </c>
      <c r="G8" s="30">
        <v>399.92</v>
      </c>
      <c r="H8" s="30">
        <v>64.99</v>
      </c>
      <c r="I8" s="30">
        <v>25</v>
      </c>
      <c r="J8" s="30">
        <v>25</v>
      </c>
      <c r="K8" s="30">
        <v>484.9</v>
      </c>
      <c r="L8" s="56">
        <v>99.98</v>
      </c>
      <c r="M8" s="30">
        <v>5</v>
      </c>
      <c r="N8" s="56">
        <v>25</v>
      </c>
      <c r="O8" s="31">
        <f t="shared" si="0"/>
        <v>1379.73</v>
      </c>
      <c r="P8" s="31">
        <f t="shared" si="1"/>
        <v>549.9</v>
      </c>
      <c r="Q8" s="31">
        <f t="shared" si="2"/>
        <v>1929.63</v>
      </c>
    </row>
    <row r="9" spans="1:17">
      <c r="A9" s="17">
        <v>5</v>
      </c>
      <c r="B9" s="40" t="s">
        <v>311</v>
      </c>
      <c r="C9" s="31" t="s">
        <v>312</v>
      </c>
      <c r="D9" s="54" t="s">
        <v>463</v>
      </c>
      <c r="E9" s="57">
        <v>4999</v>
      </c>
      <c r="F9" s="30">
        <v>799.84</v>
      </c>
      <c r="G9" s="30">
        <v>399.92</v>
      </c>
      <c r="H9" s="30">
        <v>64.99</v>
      </c>
      <c r="I9" s="30">
        <v>25</v>
      </c>
      <c r="J9" s="30">
        <v>25</v>
      </c>
      <c r="K9" s="30">
        <v>484.9</v>
      </c>
      <c r="L9" s="56">
        <v>99.98</v>
      </c>
      <c r="M9" s="30">
        <v>5</v>
      </c>
      <c r="N9" s="56">
        <v>25</v>
      </c>
      <c r="O9" s="31">
        <f t="shared" si="0"/>
        <v>1379.73</v>
      </c>
      <c r="P9" s="31">
        <f t="shared" si="1"/>
        <v>549.9</v>
      </c>
      <c r="Q9" s="31">
        <f t="shared" si="2"/>
        <v>1929.63</v>
      </c>
    </row>
    <row r="10" spans="1:17">
      <c r="A10" s="17">
        <v>6</v>
      </c>
      <c r="B10" s="40" t="s">
        <v>157</v>
      </c>
      <c r="C10" s="31" t="s">
        <v>158</v>
      </c>
      <c r="D10" s="54" t="s">
        <v>15</v>
      </c>
      <c r="E10" s="57">
        <v>4999</v>
      </c>
      <c r="F10" s="30">
        <v>799.84</v>
      </c>
      <c r="G10" s="30">
        <v>399.92</v>
      </c>
      <c r="H10" s="30">
        <v>64.99</v>
      </c>
      <c r="I10" s="30">
        <v>25</v>
      </c>
      <c r="J10" s="30">
        <v>25</v>
      </c>
      <c r="K10" s="30">
        <v>484.9</v>
      </c>
      <c r="L10" s="56">
        <v>99.98</v>
      </c>
      <c r="M10" s="30">
        <v>5</v>
      </c>
      <c r="N10" s="56">
        <v>25</v>
      </c>
      <c r="O10" s="31">
        <f t="shared" si="0"/>
        <v>1379.73</v>
      </c>
      <c r="P10" s="31">
        <f t="shared" si="1"/>
        <v>549.9</v>
      </c>
      <c r="Q10" s="31">
        <f t="shared" si="2"/>
        <v>1929.63</v>
      </c>
    </row>
    <row r="11" spans="1:17">
      <c r="A11" s="17">
        <v>7</v>
      </c>
      <c r="B11" s="40" t="s">
        <v>203</v>
      </c>
      <c r="C11" s="31" t="s">
        <v>204</v>
      </c>
      <c r="D11" s="54" t="s">
        <v>463</v>
      </c>
      <c r="E11" s="57">
        <v>4999</v>
      </c>
      <c r="F11" s="30">
        <v>799.84</v>
      </c>
      <c r="G11" s="30">
        <v>399.92</v>
      </c>
      <c r="H11" s="30">
        <v>64.99</v>
      </c>
      <c r="I11" s="30">
        <v>25</v>
      </c>
      <c r="J11" s="30">
        <v>25</v>
      </c>
      <c r="K11" s="30">
        <v>484.9</v>
      </c>
      <c r="L11" s="56">
        <v>99.98</v>
      </c>
      <c r="M11" s="30">
        <v>5</v>
      </c>
      <c r="N11" s="56">
        <v>25</v>
      </c>
      <c r="O11" s="31">
        <f t="shared" si="0"/>
        <v>1379.73</v>
      </c>
      <c r="P11" s="31">
        <f t="shared" si="1"/>
        <v>549.9</v>
      </c>
      <c r="Q11" s="31">
        <f t="shared" si="2"/>
        <v>1929.63</v>
      </c>
    </row>
    <row r="12" spans="1:17">
      <c r="A12" s="17">
        <v>8</v>
      </c>
      <c r="B12" s="40" t="s">
        <v>293</v>
      </c>
      <c r="C12" s="31" t="s">
        <v>294</v>
      </c>
      <c r="D12" s="54" t="s">
        <v>15</v>
      </c>
      <c r="E12" s="57">
        <v>4999</v>
      </c>
      <c r="F12" s="30">
        <v>799.84</v>
      </c>
      <c r="G12" s="30">
        <v>399.92</v>
      </c>
      <c r="H12" s="30">
        <v>64.99</v>
      </c>
      <c r="I12" s="30">
        <v>25</v>
      </c>
      <c r="J12" s="30">
        <v>25</v>
      </c>
      <c r="K12" s="30">
        <v>484.9</v>
      </c>
      <c r="L12" s="56">
        <v>99.98</v>
      </c>
      <c r="M12" s="30">
        <v>5</v>
      </c>
      <c r="N12" s="56">
        <v>25</v>
      </c>
      <c r="O12" s="31">
        <f t="shared" si="0"/>
        <v>1379.73</v>
      </c>
      <c r="P12" s="31">
        <f t="shared" si="1"/>
        <v>549.9</v>
      </c>
      <c r="Q12" s="31">
        <f t="shared" si="2"/>
        <v>1929.63</v>
      </c>
    </row>
    <row r="13" spans="1:17">
      <c r="A13" s="17">
        <v>9</v>
      </c>
      <c r="B13" s="40" t="s">
        <v>329</v>
      </c>
      <c r="C13" s="31" t="s">
        <v>330</v>
      </c>
      <c r="D13" s="54" t="s">
        <v>15</v>
      </c>
      <c r="E13" s="57">
        <v>4999</v>
      </c>
      <c r="F13" s="30">
        <v>799.84</v>
      </c>
      <c r="G13" s="30">
        <v>399.92</v>
      </c>
      <c r="H13" s="30">
        <v>64.99</v>
      </c>
      <c r="I13" s="30">
        <v>25</v>
      </c>
      <c r="J13" s="30">
        <v>25</v>
      </c>
      <c r="K13" s="30">
        <v>484.9</v>
      </c>
      <c r="L13" s="56">
        <v>99.98</v>
      </c>
      <c r="M13" s="30">
        <v>5</v>
      </c>
      <c r="N13" s="56">
        <v>25</v>
      </c>
      <c r="O13" s="31">
        <f t="shared" si="0"/>
        <v>1379.73</v>
      </c>
      <c r="P13" s="31">
        <f t="shared" si="1"/>
        <v>549.9</v>
      </c>
      <c r="Q13" s="31">
        <f t="shared" si="2"/>
        <v>1929.63</v>
      </c>
    </row>
    <row r="14" spans="1:17">
      <c r="A14" s="17">
        <v>10</v>
      </c>
      <c r="B14" s="40" t="s">
        <v>321</v>
      </c>
      <c r="C14" s="31" t="s">
        <v>322</v>
      </c>
      <c r="D14" s="54" t="s">
        <v>464</v>
      </c>
      <c r="E14" s="57">
        <v>4999</v>
      </c>
      <c r="F14" s="30">
        <v>799.84</v>
      </c>
      <c r="G14" s="30">
        <v>399.92</v>
      </c>
      <c r="H14" s="30">
        <v>64.99</v>
      </c>
      <c r="I14" s="30">
        <v>25</v>
      </c>
      <c r="J14" s="30">
        <v>25</v>
      </c>
      <c r="K14" s="30">
        <v>484.9</v>
      </c>
      <c r="L14" s="56">
        <v>99.98</v>
      </c>
      <c r="M14" s="30">
        <v>5</v>
      </c>
      <c r="N14" s="56">
        <v>25</v>
      </c>
      <c r="O14" s="31">
        <f t="shared" si="0"/>
        <v>1379.73</v>
      </c>
      <c r="P14" s="31">
        <f t="shared" si="1"/>
        <v>549.9</v>
      </c>
      <c r="Q14" s="31">
        <f t="shared" si="2"/>
        <v>1929.63</v>
      </c>
    </row>
    <row r="15" spans="1:17">
      <c r="A15" s="17">
        <v>11</v>
      </c>
      <c r="B15" s="40" t="s">
        <v>228</v>
      </c>
      <c r="C15" s="31" t="s">
        <v>229</v>
      </c>
      <c r="D15" s="54" t="s">
        <v>464</v>
      </c>
      <c r="E15" s="57">
        <v>4999</v>
      </c>
      <c r="F15" s="30">
        <v>799.84</v>
      </c>
      <c r="G15" s="30">
        <v>399.92</v>
      </c>
      <c r="H15" s="30">
        <v>64.99</v>
      </c>
      <c r="I15" s="30">
        <v>25</v>
      </c>
      <c r="J15" s="30">
        <v>25</v>
      </c>
      <c r="K15" s="30">
        <v>484.9</v>
      </c>
      <c r="L15" s="56">
        <v>99.98</v>
      </c>
      <c r="M15" s="30">
        <v>5</v>
      </c>
      <c r="N15" s="56">
        <v>25</v>
      </c>
      <c r="O15" s="31">
        <f t="shared" si="0"/>
        <v>1379.73</v>
      </c>
      <c r="P15" s="31">
        <f t="shared" si="1"/>
        <v>549.9</v>
      </c>
      <c r="Q15" s="31">
        <f t="shared" si="2"/>
        <v>1929.63</v>
      </c>
    </row>
    <row r="16" spans="1:17">
      <c r="A16" s="17">
        <v>12</v>
      </c>
      <c r="B16" s="40" t="s">
        <v>171</v>
      </c>
      <c r="C16" s="31" t="s">
        <v>172</v>
      </c>
      <c r="D16" s="54" t="s">
        <v>464</v>
      </c>
      <c r="E16" s="57">
        <v>4999</v>
      </c>
      <c r="F16" s="30">
        <v>799.84</v>
      </c>
      <c r="G16" s="30">
        <v>399.92</v>
      </c>
      <c r="H16" s="30">
        <v>64.99</v>
      </c>
      <c r="I16" s="30">
        <v>25</v>
      </c>
      <c r="J16" s="30">
        <v>25</v>
      </c>
      <c r="K16" s="30">
        <v>484.9</v>
      </c>
      <c r="L16" s="56">
        <v>99.98</v>
      </c>
      <c r="M16" s="30">
        <v>5</v>
      </c>
      <c r="N16" s="56">
        <v>25</v>
      </c>
      <c r="O16" s="31">
        <f t="shared" si="0"/>
        <v>1379.73</v>
      </c>
      <c r="P16" s="31">
        <f t="shared" si="1"/>
        <v>549.9</v>
      </c>
      <c r="Q16" s="31">
        <f t="shared" si="2"/>
        <v>1929.63</v>
      </c>
    </row>
    <row r="17" spans="1:17">
      <c r="A17" s="17">
        <v>13</v>
      </c>
      <c r="B17" s="40" t="s">
        <v>196</v>
      </c>
      <c r="C17" s="31" t="s">
        <v>197</v>
      </c>
      <c r="D17" s="54" t="s">
        <v>15</v>
      </c>
      <c r="E17" s="57">
        <v>4999</v>
      </c>
      <c r="F17" s="30">
        <v>799.84</v>
      </c>
      <c r="G17" s="30">
        <v>399.92</v>
      </c>
      <c r="H17" s="30">
        <v>64.99</v>
      </c>
      <c r="I17" s="30">
        <v>25</v>
      </c>
      <c r="J17" s="30">
        <v>25</v>
      </c>
      <c r="K17" s="30">
        <v>484.9</v>
      </c>
      <c r="L17" s="56">
        <v>99.98</v>
      </c>
      <c r="M17" s="30">
        <v>5</v>
      </c>
      <c r="N17" s="56">
        <v>25</v>
      </c>
      <c r="O17" s="31">
        <f t="shared" si="0"/>
        <v>1379.73</v>
      </c>
      <c r="P17" s="31">
        <f t="shared" si="1"/>
        <v>549.9</v>
      </c>
      <c r="Q17" s="31">
        <f t="shared" si="2"/>
        <v>1929.63</v>
      </c>
    </row>
    <row r="18" spans="1:17">
      <c r="A18" s="17">
        <v>14</v>
      </c>
      <c r="B18" s="40" t="s">
        <v>267</v>
      </c>
      <c r="C18" s="31" t="s">
        <v>268</v>
      </c>
      <c r="D18" s="54" t="s">
        <v>15</v>
      </c>
      <c r="E18" s="57">
        <v>4999</v>
      </c>
      <c r="F18" s="30">
        <v>799.84</v>
      </c>
      <c r="G18" s="30">
        <v>399.92</v>
      </c>
      <c r="H18" s="30">
        <v>64.99</v>
      </c>
      <c r="I18" s="30">
        <v>25</v>
      </c>
      <c r="J18" s="30">
        <v>25</v>
      </c>
      <c r="K18" s="30">
        <v>484.9</v>
      </c>
      <c r="L18" s="56">
        <v>99.98</v>
      </c>
      <c r="M18" s="30">
        <v>5</v>
      </c>
      <c r="N18" s="56">
        <v>25</v>
      </c>
      <c r="O18" s="31">
        <f t="shared" si="0"/>
        <v>1379.73</v>
      </c>
      <c r="P18" s="31">
        <f t="shared" si="1"/>
        <v>549.9</v>
      </c>
      <c r="Q18" s="31">
        <f t="shared" si="2"/>
        <v>1929.63</v>
      </c>
    </row>
    <row r="19" spans="1:17">
      <c r="A19" s="17">
        <v>15</v>
      </c>
      <c r="B19" s="40" t="s">
        <v>276</v>
      </c>
      <c r="C19" s="31" t="s">
        <v>277</v>
      </c>
      <c r="D19" s="54" t="s">
        <v>463</v>
      </c>
      <c r="E19" s="57">
        <v>4999</v>
      </c>
      <c r="F19" s="30">
        <v>799.84</v>
      </c>
      <c r="G19" s="30">
        <v>399.92</v>
      </c>
      <c r="H19" s="30">
        <v>64.99</v>
      </c>
      <c r="I19" s="30">
        <v>25</v>
      </c>
      <c r="J19" s="30">
        <v>25</v>
      </c>
      <c r="K19" s="30">
        <v>484.9</v>
      </c>
      <c r="L19" s="56">
        <v>99.98</v>
      </c>
      <c r="M19" s="30">
        <v>5</v>
      </c>
      <c r="N19" s="56">
        <v>25</v>
      </c>
      <c r="O19" s="31">
        <f t="shared" si="0"/>
        <v>1379.73</v>
      </c>
      <c r="P19" s="31">
        <f t="shared" si="1"/>
        <v>549.9</v>
      </c>
      <c r="Q19" s="31">
        <f t="shared" si="2"/>
        <v>1929.63</v>
      </c>
    </row>
    <row r="20" spans="1:17">
      <c r="A20" s="17">
        <v>16</v>
      </c>
      <c r="B20" s="40" t="s">
        <v>289</v>
      </c>
      <c r="C20" s="31" t="s">
        <v>290</v>
      </c>
      <c r="D20" s="54" t="s">
        <v>463</v>
      </c>
      <c r="E20" s="57">
        <v>4999</v>
      </c>
      <c r="F20" s="30">
        <v>799.84</v>
      </c>
      <c r="G20" s="30">
        <v>399.92</v>
      </c>
      <c r="H20" s="30">
        <v>64.99</v>
      </c>
      <c r="I20" s="30">
        <v>25</v>
      </c>
      <c r="J20" s="30">
        <v>25</v>
      </c>
      <c r="K20" s="30">
        <v>484.9</v>
      </c>
      <c r="L20" s="56">
        <v>99.98</v>
      </c>
      <c r="M20" s="30">
        <v>5</v>
      </c>
      <c r="N20" s="56">
        <v>25</v>
      </c>
      <c r="O20" s="31">
        <f t="shared" si="0"/>
        <v>1379.73</v>
      </c>
      <c r="P20" s="31">
        <f t="shared" si="1"/>
        <v>549.9</v>
      </c>
      <c r="Q20" s="31">
        <f t="shared" si="2"/>
        <v>1929.63</v>
      </c>
    </row>
    <row r="21" spans="1:17">
      <c r="A21" s="17">
        <v>17</v>
      </c>
      <c r="B21" s="40" t="s">
        <v>160</v>
      </c>
      <c r="C21" s="31" t="s">
        <v>161</v>
      </c>
      <c r="D21" s="54" t="s">
        <v>463</v>
      </c>
      <c r="E21" s="57">
        <v>4999</v>
      </c>
      <c r="F21" s="30">
        <v>799.84</v>
      </c>
      <c r="G21" s="30">
        <v>399.92</v>
      </c>
      <c r="H21" s="30">
        <v>64.99</v>
      </c>
      <c r="I21" s="30">
        <v>25</v>
      </c>
      <c r="J21" s="30">
        <v>25</v>
      </c>
      <c r="K21" s="30">
        <v>484.9</v>
      </c>
      <c r="L21" s="56">
        <v>99.98</v>
      </c>
      <c r="M21" s="30">
        <v>5</v>
      </c>
      <c r="N21" s="56">
        <v>25</v>
      </c>
      <c r="O21" s="31">
        <f t="shared" si="0"/>
        <v>1379.73</v>
      </c>
      <c r="P21" s="31">
        <f t="shared" si="1"/>
        <v>549.9</v>
      </c>
      <c r="Q21" s="31">
        <f t="shared" si="2"/>
        <v>1929.63</v>
      </c>
    </row>
    <row r="22" spans="1:17">
      <c r="A22" s="17">
        <v>18</v>
      </c>
      <c r="B22" s="40" t="s">
        <v>239</v>
      </c>
      <c r="C22" s="31" t="s">
        <v>240</v>
      </c>
      <c r="D22" s="54" t="s">
        <v>15</v>
      </c>
      <c r="E22" s="57">
        <v>4999</v>
      </c>
      <c r="F22" s="30">
        <v>799.84</v>
      </c>
      <c r="G22" s="30">
        <v>399.92</v>
      </c>
      <c r="H22" s="30">
        <v>64.99</v>
      </c>
      <c r="I22" s="30">
        <v>25</v>
      </c>
      <c r="J22" s="30">
        <v>25</v>
      </c>
      <c r="K22" s="30">
        <v>484.9</v>
      </c>
      <c r="L22" s="56">
        <v>99.98</v>
      </c>
      <c r="M22" s="30">
        <v>5</v>
      </c>
      <c r="N22" s="56">
        <v>25</v>
      </c>
      <c r="O22" s="31">
        <f t="shared" si="0"/>
        <v>1379.73</v>
      </c>
      <c r="P22" s="31">
        <f t="shared" si="1"/>
        <v>549.9</v>
      </c>
      <c r="Q22" s="31">
        <f t="shared" si="2"/>
        <v>1929.63</v>
      </c>
    </row>
    <row r="23" spans="1:17">
      <c r="A23" s="17">
        <v>19</v>
      </c>
      <c r="B23" s="40" t="s">
        <v>255</v>
      </c>
      <c r="C23" s="31" t="s">
        <v>256</v>
      </c>
      <c r="D23" s="54" t="s">
        <v>15</v>
      </c>
      <c r="E23" s="57">
        <v>4999</v>
      </c>
      <c r="F23" s="30">
        <v>799.84</v>
      </c>
      <c r="G23" s="30">
        <v>399.92</v>
      </c>
      <c r="H23" s="30">
        <v>64.99</v>
      </c>
      <c r="I23" s="30">
        <v>25</v>
      </c>
      <c r="J23" s="30">
        <v>25</v>
      </c>
      <c r="K23" s="30">
        <v>484.9</v>
      </c>
      <c r="L23" s="56">
        <v>99.98</v>
      </c>
      <c r="M23" s="30">
        <v>5</v>
      </c>
      <c r="N23" s="56">
        <v>25</v>
      </c>
      <c r="O23" s="31">
        <f t="shared" si="0"/>
        <v>1379.73</v>
      </c>
      <c r="P23" s="31">
        <f t="shared" si="1"/>
        <v>549.9</v>
      </c>
      <c r="Q23" s="31">
        <f t="shared" si="2"/>
        <v>1929.63</v>
      </c>
    </row>
    <row r="24" spans="1:17">
      <c r="A24" s="17">
        <v>20</v>
      </c>
      <c r="B24" s="40" t="s">
        <v>307</v>
      </c>
      <c r="C24" s="31" t="s">
        <v>308</v>
      </c>
      <c r="D24" s="54" t="s">
        <v>464</v>
      </c>
      <c r="E24" s="57">
        <v>4999</v>
      </c>
      <c r="F24" s="30">
        <v>799.84</v>
      </c>
      <c r="G24" s="30">
        <v>399.92</v>
      </c>
      <c r="H24" s="30">
        <v>64.99</v>
      </c>
      <c r="I24" s="30">
        <v>25</v>
      </c>
      <c r="J24" s="30">
        <v>25</v>
      </c>
      <c r="K24" s="30">
        <v>484.9</v>
      </c>
      <c r="L24" s="56">
        <v>99.98</v>
      </c>
      <c r="M24" s="30">
        <v>5</v>
      </c>
      <c r="N24" s="56">
        <v>25</v>
      </c>
      <c r="O24" s="31">
        <f t="shared" si="0"/>
        <v>1379.73</v>
      </c>
      <c r="P24" s="31">
        <f t="shared" si="1"/>
        <v>549.9</v>
      </c>
      <c r="Q24" s="31">
        <f t="shared" si="2"/>
        <v>1929.63</v>
      </c>
    </row>
    <row r="25" spans="1:17">
      <c r="A25" s="17">
        <v>21</v>
      </c>
      <c r="B25" s="40" t="s">
        <v>72</v>
      </c>
      <c r="C25" s="31" t="s">
        <v>226</v>
      </c>
      <c r="D25" s="54" t="s">
        <v>464</v>
      </c>
      <c r="E25" s="57">
        <v>4999</v>
      </c>
      <c r="F25" s="30">
        <v>799.84</v>
      </c>
      <c r="G25" s="30">
        <v>399.92</v>
      </c>
      <c r="H25" s="30">
        <v>64.99</v>
      </c>
      <c r="I25" s="30">
        <v>25</v>
      </c>
      <c r="J25" s="30">
        <v>25</v>
      </c>
      <c r="K25" s="30">
        <v>484.9</v>
      </c>
      <c r="L25" s="56">
        <v>99.98</v>
      </c>
      <c r="M25" s="30">
        <v>5</v>
      </c>
      <c r="N25" s="56">
        <v>25</v>
      </c>
      <c r="O25" s="31">
        <f t="shared" si="0"/>
        <v>1379.73</v>
      </c>
      <c r="P25" s="31">
        <f t="shared" si="1"/>
        <v>549.9</v>
      </c>
      <c r="Q25" s="31">
        <f t="shared" si="2"/>
        <v>1929.63</v>
      </c>
    </row>
    <row r="26" spans="1:17">
      <c r="A26" s="17">
        <v>22</v>
      </c>
      <c r="B26" s="40" t="s">
        <v>57</v>
      </c>
      <c r="C26" s="31" t="s">
        <v>202</v>
      </c>
      <c r="D26" s="54" t="s">
        <v>464</v>
      </c>
      <c r="E26" s="57">
        <v>4999</v>
      </c>
      <c r="F26" s="30">
        <v>799.84</v>
      </c>
      <c r="G26" s="30">
        <v>399.92</v>
      </c>
      <c r="H26" s="30">
        <v>64.99</v>
      </c>
      <c r="I26" s="30">
        <v>25</v>
      </c>
      <c r="J26" s="30">
        <v>25</v>
      </c>
      <c r="K26" s="30">
        <v>484.9</v>
      </c>
      <c r="L26" s="56">
        <v>99.98</v>
      </c>
      <c r="M26" s="30">
        <v>5</v>
      </c>
      <c r="N26" s="56">
        <v>25</v>
      </c>
      <c r="O26" s="31">
        <f t="shared" si="0"/>
        <v>1379.73</v>
      </c>
      <c r="P26" s="31">
        <f t="shared" si="1"/>
        <v>549.9</v>
      </c>
      <c r="Q26" s="31">
        <f t="shared" si="2"/>
        <v>1929.63</v>
      </c>
    </row>
    <row r="27" spans="1:17">
      <c r="A27" s="17">
        <v>23</v>
      </c>
      <c r="B27" s="40" t="s">
        <v>136</v>
      </c>
      <c r="C27" s="31" t="s">
        <v>318</v>
      </c>
      <c r="D27" s="54" t="s">
        <v>463</v>
      </c>
      <c r="E27" s="57">
        <v>4999</v>
      </c>
      <c r="F27" s="30">
        <v>799.84</v>
      </c>
      <c r="G27" s="30">
        <v>399.92</v>
      </c>
      <c r="H27" s="30">
        <v>64.99</v>
      </c>
      <c r="I27" s="30">
        <v>25</v>
      </c>
      <c r="J27" s="30">
        <v>25</v>
      </c>
      <c r="K27" s="30">
        <v>484.9</v>
      </c>
      <c r="L27" s="56">
        <v>99.98</v>
      </c>
      <c r="M27" s="30">
        <v>5</v>
      </c>
      <c r="N27" s="56">
        <v>25</v>
      </c>
      <c r="O27" s="31">
        <f t="shared" si="0"/>
        <v>1379.73</v>
      </c>
      <c r="P27" s="31">
        <f t="shared" si="1"/>
        <v>549.9</v>
      </c>
      <c r="Q27" s="31">
        <f t="shared" si="2"/>
        <v>1929.63</v>
      </c>
    </row>
    <row r="28" spans="1:17">
      <c r="A28" s="17">
        <v>24</v>
      </c>
      <c r="B28" s="40" t="s">
        <v>126</v>
      </c>
      <c r="C28" s="31" t="s">
        <v>304</v>
      </c>
      <c r="D28" s="54" t="s">
        <v>463</v>
      </c>
      <c r="E28" s="57">
        <v>4999</v>
      </c>
      <c r="F28" s="30">
        <v>799.84</v>
      </c>
      <c r="G28" s="30">
        <v>399.92</v>
      </c>
      <c r="H28" s="30">
        <v>64.99</v>
      </c>
      <c r="I28" s="30">
        <v>25</v>
      </c>
      <c r="J28" s="30">
        <v>25</v>
      </c>
      <c r="K28" s="30">
        <v>484.9</v>
      </c>
      <c r="L28" s="56">
        <v>99.98</v>
      </c>
      <c r="M28" s="30">
        <v>5</v>
      </c>
      <c r="N28" s="56">
        <v>25</v>
      </c>
      <c r="O28" s="31">
        <f t="shared" si="0"/>
        <v>1379.73</v>
      </c>
      <c r="P28" s="31">
        <f t="shared" si="1"/>
        <v>549.9</v>
      </c>
      <c r="Q28" s="31">
        <f t="shared" si="2"/>
        <v>1929.63</v>
      </c>
    </row>
    <row r="29" spans="1:17">
      <c r="A29" s="17">
        <v>25</v>
      </c>
      <c r="B29" s="40" t="s">
        <v>458</v>
      </c>
      <c r="C29" s="31" t="s">
        <v>459</v>
      </c>
      <c r="D29" s="54" t="s">
        <v>463</v>
      </c>
      <c r="E29" s="57">
        <v>4999</v>
      </c>
      <c r="F29" s="30">
        <v>799.84</v>
      </c>
      <c r="G29" s="30">
        <v>399.92</v>
      </c>
      <c r="H29" s="30">
        <v>64.99</v>
      </c>
      <c r="I29" s="30">
        <v>25</v>
      </c>
      <c r="J29" s="30">
        <v>25</v>
      </c>
      <c r="K29" s="30">
        <v>484.9</v>
      </c>
      <c r="L29" s="56">
        <v>99.98</v>
      </c>
      <c r="M29" s="30">
        <v>5</v>
      </c>
      <c r="N29" s="56">
        <v>25</v>
      </c>
      <c r="O29" s="31">
        <f t="shared" si="0"/>
        <v>1379.73</v>
      </c>
      <c r="P29" s="31">
        <f t="shared" si="1"/>
        <v>549.9</v>
      </c>
      <c r="Q29" s="31">
        <f t="shared" si="2"/>
        <v>1929.63</v>
      </c>
    </row>
    <row r="30" spans="1:17">
      <c r="A30" s="17">
        <v>26</v>
      </c>
      <c r="B30" s="40" t="s">
        <v>331</v>
      </c>
      <c r="C30" s="31" t="s">
        <v>332</v>
      </c>
      <c r="D30" s="54" t="s">
        <v>463</v>
      </c>
      <c r="E30" s="57">
        <v>4999</v>
      </c>
      <c r="F30" s="30">
        <v>799.84</v>
      </c>
      <c r="G30" s="30">
        <v>399.92</v>
      </c>
      <c r="H30" s="30">
        <v>64.99</v>
      </c>
      <c r="I30" s="30">
        <v>25</v>
      </c>
      <c r="J30" s="30">
        <v>25</v>
      </c>
      <c r="K30" s="30">
        <v>484.9</v>
      </c>
      <c r="L30" s="56">
        <v>99.98</v>
      </c>
      <c r="M30" s="30">
        <v>5</v>
      </c>
      <c r="N30" s="56">
        <v>25</v>
      </c>
      <c r="O30" s="31">
        <f t="shared" si="0"/>
        <v>1379.73</v>
      </c>
      <c r="P30" s="31">
        <f t="shared" si="1"/>
        <v>549.9</v>
      </c>
      <c r="Q30" s="31">
        <f t="shared" si="2"/>
        <v>1929.63</v>
      </c>
    </row>
    <row r="31" spans="1:17">
      <c r="A31" s="17">
        <v>27</v>
      </c>
      <c r="B31" s="40" t="s">
        <v>106</v>
      </c>
      <c r="C31" s="31" t="s">
        <v>272</v>
      </c>
      <c r="D31" s="54" t="s">
        <v>15</v>
      </c>
      <c r="E31" s="57">
        <v>4999</v>
      </c>
      <c r="F31" s="30">
        <v>799.84</v>
      </c>
      <c r="G31" s="30">
        <v>399.92</v>
      </c>
      <c r="H31" s="30">
        <v>64.99</v>
      </c>
      <c r="I31" s="30">
        <v>25</v>
      </c>
      <c r="J31" s="30">
        <v>25</v>
      </c>
      <c r="K31" s="30">
        <v>484.9</v>
      </c>
      <c r="L31" s="56">
        <v>99.98</v>
      </c>
      <c r="M31" s="30">
        <v>5</v>
      </c>
      <c r="N31" s="56">
        <v>25</v>
      </c>
      <c r="O31" s="31">
        <f t="shared" si="0"/>
        <v>1379.73</v>
      </c>
      <c r="P31" s="31">
        <f t="shared" si="1"/>
        <v>549.9</v>
      </c>
      <c r="Q31" s="31">
        <f t="shared" si="2"/>
        <v>1929.63</v>
      </c>
    </row>
    <row r="32" spans="1:17">
      <c r="A32" s="17">
        <v>28</v>
      </c>
      <c r="B32" s="40" t="s">
        <v>59</v>
      </c>
      <c r="C32" s="31" t="s">
        <v>205</v>
      </c>
      <c r="D32" s="54" t="s">
        <v>463</v>
      </c>
      <c r="E32" s="57">
        <v>4999</v>
      </c>
      <c r="F32" s="30">
        <v>799.84</v>
      </c>
      <c r="G32" s="30">
        <v>399.92</v>
      </c>
      <c r="H32" s="30">
        <v>64.99</v>
      </c>
      <c r="I32" s="30">
        <v>25</v>
      </c>
      <c r="J32" s="30">
        <v>25</v>
      </c>
      <c r="K32" s="30">
        <v>484.9</v>
      </c>
      <c r="L32" s="56">
        <v>99.98</v>
      </c>
      <c r="M32" s="30">
        <v>5</v>
      </c>
      <c r="N32" s="56">
        <v>25</v>
      </c>
      <c r="O32" s="31">
        <f t="shared" si="0"/>
        <v>1379.73</v>
      </c>
      <c r="P32" s="31">
        <f t="shared" si="1"/>
        <v>549.9</v>
      </c>
      <c r="Q32" s="31">
        <f t="shared" si="2"/>
        <v>1929.63</v>
      </c>
    </row>
    <row r="33" spans="1:17">
      <c r="A33" s="17">
        <v>29</v>
      </c>
      <c r="B33" s="40" t="s">
        <v>127</v>
      </c>
      <c r="C33" s="31" t="s">
        <v>305</v>
      </c>
      <c r="D33" s="54" t="s">
        <v>463</v>
      </c>
      <c r="E33" s="57">
        <v>4999</v>
      </c>
      <c r="F33" s="30">
        <v>799.84</v>
      </c>
      <c r="G33" s="30">
        <v>399.92</v>
      </c>
      <c r="H33" s="30">
        <v>64.99</v>
      </c>
      <c r="I33" s="30">
        <v>25</v>
      </c>
      <c r="J33" s="30">
        <v>25</v>
      </c>
      <c r="K33" s="30">
        <v>484.9</v>
      </c>
      <c r="L33" s="56">
        <v>99.98</v>
      </c>
      <c r="M33" s="30">
        <v>5</v>
      </c>
      <c r="N33" s="56">
        <v>25</v>
      </c>
      <c r="O33" s="31">
        <f t="shared" si="0"/>
        <v>1379.73</v>
      </c>
      <c r="P33" s="31">
        <f t="shared" si="1"/>
        <v>549.9</v>
      </c>
      <c r="Q33" s="31">
        <f t="shared" si="2"/>
        <v>1929.63</v>
      </c>
    </row>
    <row r="34" spans="1:17">
      <c r="A34" s="17">
        <v>30</v>
      </c>
      <c r="B34" s="40" t="s">
        <v>38</v>
      </c>
      <c r="C34" s="31" t="s">
        <v>180</v>
      </c>
      <c r="D34" s="54" t="s">
        <v>463</v>
      </c>
      <c r="E34" s="57">
        <v>4999</v>
      </c>
      <c r="F34" s="30">
        <v>799.84</v>
      </c>
      <c r="G34" s="30">
        <v>399.92</v>
      </c>
      <c r="H34" s="30">
        <v>64.99</v>
      </c>
      <c r="I34" s="30">
        <v>25</v>
      </c>
      <c r="J34" s="30">
        <v>25</v>
      </c>
      <c r="K34" s="30">
        <v>484.9</v>
      </c>
      <c r="L34" s="56">
        <v>99.98</v>
      </c>
      <c r="M34" s="30">
        <v>5</v>
      </c>
      <c r="N34" s="56">
        <v>25</v>
      </c>
      <c r="O34" s="31">
        <f t="shared" si="0"/>
        <v>1379.73</v>
      </c>
      <c r="P34" s="31">
        <f t="shared" si="1"/>
        <v>549.9</v>
      </c>
      <c r="Q34" s="31">
        <f t="shared" si="2"/>
        <v>1929.63</v>
      </c>
    </row>
    <row r="35" spans="1:17">
      <c r="A35" s="17">
        <v>31</v>
      </c>
      <c r="B35" s="40" t="s">
        <v>194</v>
      </c>
      <c r="C35" s="31" t="s">
        <v>195</v>
      </c>
      <c r="D35" s="54" t="s">
        <v>15</v>
      </c>
      <c r="E35" s="57">
        <v>4999</v>
      </c>
      <c r="F35" s="30">
        <v>799.84</v>
      </c>
      <c r="G35" s="30">
        <v>399.92</v>
      </c>
      <c r="H35" s="30">
        <v>64.99</v>
      </c>
      <c r="I35" s="30">
        <v>25</v>
      </c>
      <c r="J35" s="30">
        <v>25</v>
      </c>
      <c r="K35" s="30">
        <v>484.9</v>
      </c>
      <c r="L35" s="56">
        <v>99.98</v>
      </c>
      <c r="M35" s="30">
        <v>5</v>
      </c>
      <c r="N35" s="56">
        <v>25</v>
      </c>
      <c r="O35" s="31">
        <f t="shared" si="0"/>
        <v>1379.73</v>
      </c>
      <c r="P35" s="31">
        <f t="shared" si="1"/>
        <v>549.9</v>
      </c>
      <c r="Q35" s="31">
        <f t="shared" si="2"/>
        <v>1929.63</v>
      </c>
    </row>
    <row r="36" spans="1:17">
      <c r="A36" s="17">
        <v>32</v>
      </c>
      <c r="B36" s="40" t="s">
        <v>397</v>
      </c>
      <c r="C36" s="31" t="s">
        <v>398</v>
      </c>
      <c r="D36" s="54" t="s">
        <v>15</v>
      </c>
      <c r="E36" s="57">
        <v>4999</v>
      </c>
      <c r="F36" s="30">
        <v>799.84</v>
      </c>
      <c r="G36" s="30">
        <v>399.92</v>
      </c>
      <c r="H36" s="30">
        <v>64.99</v>
      </c>
      <c r="I36" s="30">
        <v>25</v>
      </c>
      <c r="J36" s="30">
        <v>25</v>
      </c>
      <c r="K36" s="30">
        <v>484.9</v>
      </c>
      <c r="L36" s="56">
        <v>99.98</v>
      </c>
      <c r="M36" s="30">
        <v>5</v>
      </c>
      <c r="N36" s="56">
        <v>25</v>
      </c>
      <c r="O36" s="31">
        <f t="shared" si="0"/>
        <v>1379.73</v>
      </c>
      <c r="P36" s="31">
        <f t="shared" si="1"/>
        <v>549.9</v>
      </c>
      <c r="Q36" s="31">
        <f t="shared" si="2"/>
        <v>1929.63</v>
      </c>
    </row>
    <row r="37" spans="1:17">
      <c r="A37" s="17">
        <v>33</v>
      </c>
      <c r="B37" s="40" t="s">
        <v>285</v>
      </c>
      <c r="C37" s="31" t="s">
        <v>286</v>
      </c>
      <c r="D37" s="54" t="s">
        <v>464</v>
      </c>
      <c r="E37" s="57">
        <v>4999</v>
      </c>
      <c r="F37" s="30">
        <v>799.84</v>
      </c>
      <c r="G37" s="30">
        <v>399.92</v>
      </c>
      <c r="H37" s="30">
        <v>64.99</v>
      </c>
      <c r="I37" s="30">
        <v>25</v>
      </c>
      <c r="J37" s="30">
        <v>25</v>
      </c>
      <c r="K37" s="30">
        <v>484.9</v>
      </c>
      <c r="L37" s="56">
        <v>99.98</v>
      </c>
      <c r="M37" s="30">
        <v>5</v>
      </c>
      <c r="N37" s="56">
        <v>25</v>
      </c>
      <c r="O37" s="31">
        <f t="shared" si="0"/>
        <v>1379.73</v>
      </c>
      <c r="P37" s="31">
        <f t="shared" si="1"/>
        <v>549.9</v>
      </c>
      <c r="Q37" s="31">
        <f t="shared" si="2"/>
        <v>1929.63</v>
      </c>
    </row>
    <row r="38" spans="1:17">
      <c r="A38" s="17">
        <v>34</v>
      </c>
      <c r="B38" s="40" t="s">
        <v>178</v>
      </c>
      <c r="C38" s="31" t="s">
        <v>179</v>
      </c>
      <c r="D38" s="54" t="s">
        <v>464</v>
      </c>
      <c r="E38" s="57">
        <v>4999</v>
      </c>
      <c r="F38" s="30">
        <v>799.84</v>
      </c>
      <c r="G38" s="30">
        <v>399.92</v>
      </c>
      <c r="H38" s="30">
        <v>64.99</v>
      </c>
      <c r="I38" s="30">
        <v>25</v>
      </c>
      <c r="J38" s="30">
        <v>25</v>
      </c>
      <c r="K38" s="30">
        <v>484.9</v>
      </c>
      <c r="L38" s="56">
        <v>99.98</v>
      </c>
      <c r="M38" s="30">
        <v>5</v>
      </c>
      <c r="N38" s="56">
        <v>25</v>
      </c>
      <c r="O38" s="31">
        <f t="shared" ref="O38:O69" si="3">SUM(F38+H38+I38+K38+M38)</f>
        <v>1379.73</v>
      </c>
      <c r="P38" s="31">
        <f t="shared" ref="P38:P69" si="4">SUM(G38+J38+L38+N38)</f>
        <v>549.9</v>
      </c>
      <c r="Q38" s="31">
        <f t="shared" ref="Q38:Q69" si="5">SUM(O38+P38)</f>
        <v>1929.63</v>
      </c>
    </row>
    <row r="39" spans="1:17">
      <c r="A39" s="17">
        <v>35</v>
      </c>
      <c r="B39" s="40" t="s">
        <v>297</v>
      </c>
      <c r="C39" s="31" t="s">
        <v>298</v>
      </c>
      <c r="D39" s="54" t="s">
        <v>463</v>
      </c>
      <c r="E39" s="57">
        <v>4999</v>
      </c>
      <c r="F39" s="30">
        <v>799.84</v>
      </c>
      <c r="G39" s="30">
        <v>399.92</v>
      </c>
      <c r="H39" s="30">
        <v>64.99</v>
      </c>
      <c r="I39" s="30">
        <v>25</v>
      </c>
      <c r="J39" s="30">
        <v>25</v>
      </c>
      <c r="K39" s="30">
        <v>484.9</v>
      </c>
      <c r="L39" s="56">
        <v>99.98</v>
      </c>
      <c r="M39" s="30">
        <v>5</v>
      </c>
      <c r="N39" s="56">
        <v>25</v>
      </c>
      <c r="O39" s="31">
        <f t="shared" si="3"/>
        <v>1379.73</v>
      </c>
      <c r="P39" s="31">
        <f t="shared" si="4"/>
        <v>549.9</v>
      </c>
      <c r="Q39" s="31">
        <f t="shared" si="5"/>
        <v>1929.63</v>
      </c>
    </row>
    <row r="40" spans="1:17">
      <c r="A40" s="17">
        <v>36</v>
      </c>
      <c r="B40" s="40" t="s">
        <v>265</v>
      </c>
      <c r="C40" s="31" t="s">
        <v>266</v>
      </c>
      <c r="D40" s="54" t="s">
        <v>15</v>
      </c>
      <c r="E40" s="57">
        <v>4999</v>
      </c>
      <c r="F40" s="30">
        <v>799.84</v>
      </c>
      <c r="G40" s="30">
        <v>399.92</v>
      </c>
      <c r="H40" s="30">
        <v>64.99</v>
      </c>
      <c r="I40" s="30">
        <v>25</v>
      </c>
      <c r="J40" s="30">
        <v>25</v>
      </c>
      <c r="K40" s="30">
        <v>484.9</v>
      </c>
      <c r="L40" s="56">
        <v>99.98</v>
      </c>
      <c r="M40" s="30">
        <v>5</v>
      </c>
      <c r="N40" s="56">
        <v>25</v>
      </c>
      <c r="O40" s="31">
        <f t="shared" si="3"/>
        <v>1379.73</v>
      </c>
      <c r="P40" s="31">
        <f t="shared" si="4"/>
        <v>549.9</v>
      </c>
      <c r="Q40" s="31">
        <f t="shared" si="5"/>
        <v>1929.63</v>
      </c>
    </row>
    <row r="41" spans="1:17">
      <c r="A41" s="17">
        <v>37</v>
      </c>
      <c r="B41" s="40" t="s">
        <v>39</v>
      </c>
      <c r="C41" s="31" t="s">
        <v>181</v>
      </c>
      <c r="D41" s="54" t="s">
        <v>464</v>
      </c>
      <c r="E41" s="57">
        <v>4999</v>
      </c>
      <c r="F41" s="30">
        <v>799.84</v>
      </c>
      <c r="G41" s="30">
        <v>399.92</v>
      </c>
      <c r="H41" s="30">
        <v>64.99</v>
      </c>
      <c r="I41" s="30">
        <v>25</v>
      </c>
      <c r="J41" s="30">
        <v>25</v>
      </c>
      <c r="K41" s="30">
        <v>484.9</v>
      </c>
      <c r="L41" s="56">
        <v>99.98</v>
      </c>
      <c r="M41" s="30">
        <v>5</v>
      </c>
      <c r="N41" s="56">
        <v>25</v>
      </c>
      <c r="O41" s="31">
        <f t="shared" si="3"/>
        <v>1379.73</v>
      </c>
      <c r="P41" s="31">
        <f t="shared" si="4"/>
        <v>549.9</v>
      </c>
      <c r="Q41" s="31">
        <f t="shared" si="5"/>
        <v>1929.63</v>
      </c>
    </row>
    <row r="42" spans="1:17">
      <c r="A42" s="17">
        <v>38</v>
      </c>
      <c r="B42" s="40" t="s">
        <v>27</v>
      </c>
      <c r="C42" s="31" t="s">
        <v>165</v>
      </c>
      <c r="D42" s="54" t="s">
        <v>463</v>
      </c>
      <c r="E42" s="57">
        <v>4999</v>
      </c>
      <c r="F42" s="30">
        <v>799.84</v>
      </c>
      <c r="G42" s="30">
        <v>399.92</v>
      </c>
      <c r="H42" s="30">
        <v>64.99</v>
      </c>
      <c r="I42" s="30">
        <v>25</v>
      </c>
      <c r="J42" s="30">
        <v>25</v>
      </c>
      <c r="K42" s="30">
        <v>484.9</v>
      </c>
      <c r="L42" s="56">
        <v>99.98</v>
      </c>
      <c r="M42" s="30">
        <v>5</v>
      </c>
      <c r="N42" s="56">
        <v>25</v>
      </c>
      <c r="O42" s="31">
        <f t="shared" si="3"/>
        <v>1379.73</v>
      </c>
      <c r="P42" s="31">
        <f t="shared" si="4"/>
        <v>549.9</v>
      </c>
      <c r="Q42" s="31">
        <f t="shared" si="5"/>
        <v>1929.63</v>
      </c>
    </row>
    <row r="43" spans="1:17">
      <c r="A43" s="17">
        <v>39</v>
      </c>
      <c r="B43" s="40" t="s">
        <v>449</v>
      </c>
      <c r="C43" s="31" t="s">
        <v>450</v>
      </c>
      <c r="D43" s="54" t="s">
        <v>464</v>
      </c>
      <c r="E43" s="57">
        <v>4999</v>
      </c>
      <c r="F43" s="30">
        <v>799.84</v>
      </c>
      <c r="G43" s="30">
        <v>399.92</v>
      </c>
      <c r="H43" s="30">
        <v>64.99</v>
      </c>
      <c r="I43" s="30">
        <v>25</v>
      </c>
      <c r="J43" s="30">
        <v>25</v>
      </c>
      <c r="K43" s="30">
        <v>484.9</v>
      </c>
      <c r="L43" s="56">
        <v>99.98</v>
      </c>
      <c r="M43" s="30">
        <v>5</v>
      </c>
      <c r="N43" s="56">
        <v>25</v>
      </c>
      <c r="O43" s="31">
        <f t="shared" si="3"/>
        <v>1379.73</v>
      </c>
      <c r="P43" s="31">
        <f t="shared" si="4"/>
        <v>549.9</v>
      </c>
      <c r="Q43" s="31">
        <f t="shared" si="5"/>
        <v>1929.63</v>
      </c>
    </row>
    <row r="44" spans="1:17">
      <c r="A44" s="17">
        <v>40</v>
      </c>
      <c r="B44" s="40" t="s">
        <v>92</v>
      </c>
      <c r="C44" s="31" t="s">
        <v>251</v>
      </c>
      <c r="D44" s="54" t="s">
        <v>15</v>
      </c>
      <c r="E44" s="57">
        <v>4999</v>
      </c>
      <c r="F44" s="30">
        <v>799.84</v>
      </c>
      <c r="G44" s="30">
        <v>399.92</v>
      </c>
      <c r="H44" s="30">
        <v>64.99</v>
      </c>
      <c r="I44" s="30">
        <v>25</v>
      </c>
      <c r="J44" s="30">
        <v>25</v>
      </c>
      <c r="K44" s="30">
        <v>484.9</v>
      </c>
      <c r="L44" s="56">
        <v>99.98</v>
      </c>
      <c r="M44" s="30">
        <v>5</v>
      </c>
      <c r="N44" s="56">
        <v>25</v>
      </c>
      <c r="O44" s="31">
        <f t="shared" si="3"/>
        <v>1379.73</v>
      </c>
      <c r="P44" s="31">
        <f t="shared" si="4"/>
        <v>549.9</v>
      </c>
      <c r="Q44" s="31">
        <f t="shared" si="5"/>
        <v>1929.63</v>
      </c>
    </row>
    <row r="45" spans="1:17">
      <c r="A45" s="17">
        <v>41</v>
      </c>
      <c r="B45" s="40" t="s">
        <v>71</v>
      </c>
      <c r="C45" s="31" t="s">
        <v>225</v>
      </c>
      <c r="D45" s="54" t="s">
        <v>15</v>
      </c>
      <c r="E45" s="57">
        <v>4999</v>
      </c>
      <c r="F45" s="30">
        <v>799.84</v>
      </c>
      <c r="G45" s="30">
        <v>399.92</v>
      </c>
      <c r="H45" s="30">
        <v>64.99</v>
      </c>
      <c r="I45" s="30">
        <v>25</v>
      </c>
      <c r="J45" s="30">
        <v>25</v>
      </c>
      <c r="K45" s="30">
        <v>484.9</v>
      </c>
      <c r="L45" s="56">
        <v>99.98</v>
      </c>
      <c r="M45" s="30">
        <v>5</v>
      </c>
      <c r="N45" s="56">
        <v>25</v>
      </c>
      <c r="O45" s="31">
        <f t="shared" si="3"/>
        <v>1379.73</v>
      </c>
      <c r="P45" s="31">
        <f t="shared" si="4"/>
        <v>549.9</v>
      </c>
      <c r="Q45" s="31">
        <f t="shared" si="5"/>
        <v>1929.63</v>
      </c>
    </row>
    <row r="46" spans="1:17">
      <c r="A46" s="17">
        <v>42</v>
      </c>
      <c r="B46" s="40" t="s">
        <v>128</v>
      </c>
      <c r="C46" s="31" t="s">
        <v>306</v>
      </c>
      <c r="D46" s="54" t="s">
        <v>464</v>
      </c>
      <c r="E46" s="57">
        <v>4999</v>
      </c>
      <c r="F46" s="30">
        <v>799.84</v>
      </c>
      <c r="G46" s="30">
        <v>399.92</v>
      </c>
      <c r="H46" s="30">
        <v>64.99</v>
      </c>
      <c r="I46" s="30">
        <v>25</v>
      </c>
      <c r="J46" s="30">
        <v>25</v>
      </c>
      <c r="K46" s="30">
        <v>484.9</v>
      </c>
      <c r="L46" s="56">
        <v>99.98</v>
      </c>
      <c r="M46" s="30">
        <v>5</v>
      </c>
      <c r="N46" s="56">
        <v>25</v>
      </c>
      <c r="O46" s="31">
        <f t="shared" si="3"/>
        <v>1379.73</v>
      </c>
      <c r="P46" s="31">
        <f t="shared" si="4"/>
        <v>549.9</v>
      </c>
      <c r="Q46" s="31">
        <f t="shared" si="5"/>
        <v>1929.63</v>
      </c>
    </row>
    <row r="47" spans="1:17">
      <c r="A47" s="17">
        <v>43</v>
      </c>
      <c r="B47" s="40" t="s">
        <v>84</v>
      </c>
      <c r="C47" s="31" t="s">
        <v>243</v>
      </c>
      <c r="D47" s="54" t="s">
        <v>463</v>
      </c>
      <c r="E47" s="57">
        <v>4999</v>
      </c>
      <c r="F47" s="30">
        <v>799.84</v>
      </c>
      <c r="G47" s="30">
        <v>399.92</v>
      </c>
      <c r="H47" s="30">
        <v>64.99</v>
      </c>
      <c r="I47" s="30">
        <v>25</v>
      </c>
      <c r="J47" s="30">
        <v>25</v>
      </c>
      <c r="K47" s="30">
        <v>484.9</v>
      </c>
      <c r="L47" s="56">
        <v>99.98</v>
      </c>
      <c r="M47" s="30">
        <v>5</v>
      </c>
      <c r="N47" s="56">
        <v>25</v>
      </c>
      <c r="O47" s="31">
        <f t="shared" si="3"/>
        <v>1379.73</v>
      </c>
      <c r="P47" s="31">
        <f t="shared" si="4"/>
        <v>549.9</v>
      </c>
      <c r="Q47" s="31">
        <f t="shared" si="5"/>
        <v>1929.63</v>
      </c>
    </row>
    <row r="48" spans="1:17">
      <c r="A48" s="17">
        <v>44</v>
      </c>
      <c r="B48" s="40" t="s">
        <v>141</v>
      </c>
      <c r="C48" s="31" t="s">
        <v>323</v>
      </c>
      <c r="D48" s="54" t="s">
        <v>464</v>
      </c>
      <c r="E48" s="57">
        <v>4999</v>
      </c>
      <c r="F48" s="30">
        <v>799.84</v>
      </c>
      <c r="G48" s="30">
        <v>399.92</v>
      </c>
      <c r="H48" s="30">
        <v>64.99</v>
      </c>
      <c r="I48" s="30">
        <v>25</v>
      </c>
      <c r="J48" s="30">
        <v>25</v>
      </c>
      <c r="K48" s="30">
        <v>484.9</v>
      </c>
      <c r="L48" s="56">
        <v>99.98</v>
      </c>
      <c r="M48" s="30">
        <v>5</v>
      </c>
      <c r="N48" s="56">
        <v>25</v>
      </c>
      <c r="O48" s="31">
        <f t="shared" si="3"/>
        <v>1379.73</v>
      </c>
      <c r="P48" s="31">
        <f t="shared" si="4"/>
        <v>549.9</v>
      </c>
      <c r="Q48" s="31">
        <f t="shared" si="5"/>
        <v>1929.63</v>
      </c>
    </row>
    <row r="49" spans="1:17">
      <c r="A49" s="17">
        <v>45</v>
      </c>
      <c r="B49" s="40" t="s">
        <v>88</v>
      </c>
      <c r="C49" s="31" t="s">
        <v>247</v>
      </c>
      <c r="D49" s="54" t="s">
        <v>15</v>
      </c>
      <c r="E49" s="57">
        <v>4999</v>
      </c>
      <c r="F49" s="30">
        <v>799.84</v>
      </c>
      <c r="G49" s="30">
        <v>399.92</v>
      </c>
      <c r="H49" s="30">
        <v>64.99</v>
      </c>
      <c r="I49" s="30">
        <v>25</v>
      </c>
      <c r="J49" s="30">
        <v>25</v>
      </c>
      <c r="K49" s="30">
        <v>484.9</v>
      </c>
      <c r="L49" s="56">
        <v>99.98</v>
      </c>
      <c r="M49" s="30">
        <v>5</v>
      </c>
      <c r="N49" s="56">
        <v>25</v>
      </c>
      <c r="O49" s="31">
        <f t="shared" si="3"/>
        <v>1379.73</v>
      </c>
      <c r="P49" s="31">
        <f t="shared" si="4"/>
        <v>549.9</v>
      </c>
      <c r="Q49" s="31">
        <f t="shared" si="5"/>
        <v>1929.63</v>
      </c>
    </row>
    <row r="50" spans="1:17">
      <c r="A50" s="17">
        <v>46</v>
      </c>
      <c r="B50" s="40" t="s">
        <v>451</v>
      </c>
      <c r="C50" s="31" t="s">
        <v>452</v>
      </c>
      <c r="D50" s="54" t="s">
        <v>464</v>
      </c>
      <c r="E50" s="57">
        <v>4999</v>
      </c>
      <c r="F50" s="30">
        <v>799.84</v>
      </c>
      <c r="G50" s="30">
        <v>399.92</v>
      </c>
      <c r="H50" s="30">
        <v>64.99</v>
      </c>
      <c r="I50" s="30">
        <v>25</v>
      </c>
      <c r="J50" s="30">
        <v>25</v>
      </c>
      <c r="K50" s="17">
        <v>0</v>
      </c>
      <c r="L50" s="56">
        <v>0</v>
      </c>
      <c r="M50" s="30">
        <v>0</v>
      </c>
      <c r="N50" s="56">
        <v>0</v>
      </c>
      <c r="O50" s="31">
        <f t="shared" si="3"/>
        <v>889.83</v>
      </c>
      <c r="P50" s="31">
        <f t="shared" si="4"/>
        <v>424.92</v>
      </c>
      <c r="Q50" s="31">
        <f t="shared" si="5"/>
        <v>1314.75</v>
      </c>
    </row>
    <row r="51" spans="1:17">
      <c r="A51" s="17">
        <v>47</v>
      </c>
      <c r="B51" s="40" t="s">
        <v>153</v>
      </c>
      <c r="C51" s="31" t="s">
        <v>154</v>
      </c>
      <c r="D51" s="54" t="s">
        <v>463</v>
      </c>
      <c r="E51" s="57">
        <v>4999</v>
      </c>
      <c r="F51" s="30">
        <v>799.84</v>
      </c>
      <c r="G51" s="30">
        <v>399.92</v>
      </c>
      <c r="H51" s="30">
        <v>64.99</v>
      </c>
      <c r="I51" s="30">
        <v>25</v>
      </c>
      <c r="J51" s="30">
        <v>25</v>
      </c>
      <c r="K51" s="30">
        <v>484.9</v>
      </c>
      <c r="L51" s="56">
        <v>99.98</v>
      </c>
      <c r="M51" s="30">
        <v>5</v>
      </c>
      <c r="N51" s="56">
        <v>25</v>
      </c>
      <c r="O51" s="31">
        <f t="shared" si="3"/>
        <v>1379.73</v>
      </c>
      <c r="P51" s="31">
        <f t="shared" si="4"/>
        <v>549.9</v>
      </c>
      <c r="Q51" s="31">
        <f t="shared" si="5"/>
        <v>1929.63</v>
      </c>
    </row>
    <row r="52" spans="1:17">
      <c r="A52" s="17">
        <v>48</v>
      </c>
      <c r="B52" s="40" t="s">
        <v>217</v>
      </c>
      <c r="C52" s="31" t="s">
        <v>218</v>
      </c>
      <c r="D52" s="54" t="s">
        <v>463</v>
      </c>
      <c r="E52" s="57">
        <v>4999</v>
      </c>
      <c r="F52" s="30">
        <v>799.84</v>
      </c>
      <c r="G52" s="30">
        <v>399.92</v>
      </c>
      <c r="H52" s="30">
        <v>64.99</v>
      </c>
      <c r="I52" s="30">
        <v>25</v>
      </c>
      <c r="J52" s="30">
        <v>25</v>
      </c>
      <c r="K52" s="30">
        <v>484.9</v>
      </c>
      <c r="L52" s="56">
        <v>99.98</v>
      </c>
      <c r="M52" s="30">
        <v>5</v>
      </c>
      <c r="N52" s="56">
        <v>25</v>
      </c>
      <c r="O52" s="31">
        <f t="shared" si="3"/>
        <v>1379.73</v>
      </c>
      <c r="P52" s="31">
        <f t="shared" si="4"/>
        <v>549.9</v>
      </c>
      <c r="Q52" s="31">
        <f t="shared" si="5"/>
        <v>1929.63</v>
      </c>
    </row>
    <row r="53" spans="1:17">
      <c r="A53" s="17">
        <v>49</v>
      </c>
      <c r="B53" s="40" t="s">
        <v>65</v>
      </c>
      <c r="C53" s="31" t="s">
        <v>214</v>
      </c>
      <c r="D53" s="54" t="s">
        <v>464</v>
      </c>
      <c r="E53" s="57">
        <v>4999</v>
      </c>
      <c r="F53" s="30">
        <v>799.84</v>
      </c>
      <c r="G53" s="30">
        <v>399.92</v>
      </c>
      <c r="H53" s="30">
        <v>64.99</v>
      </c>
      <c r="I53" s="30">
        <v>25</v>
      </c>
      <c r="J53" s="30">
        <v>25</v>
      </c>
      <c r="K53" s="30">
        <v>484.9</v>
      </c>
      <c r="L53" s="56">
        <v>99.98</v>
      </c>
      <c r="M53" s="30">
        <v>5</v>
      </c>
      <c r="N53" s="56">
        <v>25</v>
      </c>
      <c r="O53" s="31">
        <f t="shared" si="3"/>
        <v>1379.73</v>
      </c>
      <c r="P53" s="31">
        <f t="shared" si="4"/>
        <v>549.9</v>
      </c>
      <c r="Q53" s="31">
        <f t="shared" si="5"/>
        <v>1929.63</v>
      </c>
    </row>
    <row r="54" spans="1:17">
      <c r="A54" s="17">
        <v>50</v>
      </c>
      <c r="B54" s="40" t="s">
        <v>209</v>
      </c>
      <c r="C54" s="31" t="s">
        <v>210</v>
      </c>
      <c r="D54" s="54" t="s">
        <v>15</v>
      </c>
      <c r="E54" s="57">
        <v>4999</v>
      </c>
      <c r="F54" s="30">
        <v>799.84</v>
      </c>
      <c r="G54" s="30">
        <v>399.92</v>
      </c>
      <c r="H54" s="30">
        <v>64.99</v>
      </c>
      <c r="I54" s="30">
        <v>25</v>
      </c>
      <c r="J54" s="30">
        <v>25</v>
      </c>
      <c r="K54" s="30">
        <v>484.9</v>
      </c>
      <c r="L54" s="56">
        <v>99.98</v>
      </c>
      <c r="M54" s="30">
        <v>5</v>
      </c>
      <c r="N54" s="56">
        <v>25</v>
      </c>
      <c r="O54" s="31">
        <f t="shared" si="3"/>
        <v>1379.73</v>
      </c>
      <c r="P54" s="31">
        <f t="shared" si="4"/>
        <v>549.9</v>
      </c>
      <c r="Q54" s="31">
        <f t="shared" si="5"/>
        <v>1929.63</v>
      </c>
    </row>
    <row r="55" spans="1:17">
      <c r="A55" s="17">
        <v>51</v>
      </c>
      <c r="B55" s="40" t="s">
        <v>166</v>
      </c>
      <c r="C55" s="31" t="s">
        <v>167</v>
      </c>
      <c r="D55" s="54" t="s">
        <v>168</v>
      </c>
      <c r="E55" s="57">
        <v>4999</v>
      </c>
      <c r="F55" s="30">
        <v>799.84</v>
      </c>
      <c r="G55" s="30">
        <v>399.92</v>
      </c>
      <c r="H55" s="30">
        <v>64.99</v>
      </c>
      <c r="I55" s="30">
        <v>25</v>
      </c>
      <c r="J55" s="30">
        <v>25</v>
      </c>
      <c r="K55" s="30">
        <v>484.9</v>
      </c>
      <c r="L55" s="56">
        <v>99.98</v>
      </c>
      <c r="M55" s="30">
        <v>5</v>
      </c>
      <c r="N55" s="56">
        <v>25</v>
      </c>
      <c r="O55" s="31">
        <f t="shared" si="3"/>
        <v>1379.73</v>
      </c>
      <c r="P55" s="31">
        <f t="shared" si="4"/>
        <v>549.9</v>
      </c>
      <c r="Q55" s="31">
        <f t="shared" si="5"/>
        <v>1929.63</v>
      </c>
    </row>
    <row r="56" spans="1:17">
      <c r="A56" s="17">
        <v>52</v>
      </c>
      <c r="B56" s="40" t="s">
        <v>46</v>
      </c>
      <c r="C56" s="31" t="s">
        <v>188</v>
      </c>
      <c r="D56" s="54" t="s">
        <v>463</v>
      </c>
      <c r="E56" s="57">
        <v>4999</v>
      </c>
      <c r="F56" s="30">
        <v>799.84</v>
      </c>
      <c r="G56" s="30">
        <v>399.92</v>
      </c>
      <c r="H56" s="30">
        <v>64.99</v>
      </c>
      <c r="I56" s="30">
        <v>25</v>
      </c>
      <c r="J56" s="30">
        <v>25</v>
      </c>
      <c r="K56" s="30">
        <v>484.9</v>
      </c>
      <c r="L56" s="56">
        <v>99.98</v>
      </c>
      <c r="M56" s="30">
        <v>5</v>
      </c>
      <c r="N56" s="56">
        <v>25</v>
      </c>
      <c r="O56" s="31">
        <f t="shared" si="3"/>
        <v>1379.73</v>
      </c>
      <c r="P56" s="31">
        <f t="shared" si="4"/>
        <v>549.9</v>
      </c>
      <c r="Q56" s="31">
        <f t="shared" si="5"/>
        <v>1929.63</v>
      </c>
    </row>
    <row r="57" spans="1:17">
      <c r="A57" s="17">
        <v>53</v>
      </c>
      <c r="B57" s="40" t="s">
        <v>87</v>
      </c>
      <c r="C57" s="31" t="s">
        <v>246</v>
      </c>
      <c r="D57" s="54" t="s">
        <v>15</v>
      </c>
      <c r="E57" s="57">
        <v>4999</v>
      </c>
      <c r="F57" s="30">
        <v>799.84</v>
      </c>
      <c r="G57" s="30">
        <v>399.92</v>
      </c>
      <c r="H57" s="30">
        <v>64.99</v>
      </c>
      <c r="I57" s="30">
        <v>25</v>
      </c>
      <c r="J57" s="30">
        <v>25</v>
      </c>
      <c r="K57" s="30">
        <v>484.9</v>
      </c>
      <c r="L57" s="56">
        <v>99.98</v>
      </c>
      <c r="M57" s="30">
        <v>5</v>
      </c>
      <c r="N57" s="56">
        <v>25</v>
      </c>
      <c r="O57" s="31">
        <f t="shared" si="3"/>
        <v>1379.73</v>
      </c>
      <c r="P57" s="31">
        <f t="shared" si="4"/>
        <v>549.9</v>
      </c>
      <c r="Q57" s="31">
        <f t="shared" si="5"/>
        <v>1929.63</v>
      </c>
    </row>
    <row r="58" spans="1:17">
      <c r="A58" s="17">
        <v>54</v>
      </c>
      <c r="B58" s="40" t="s">
        <v>428</v>
      </c>
      <c r="C58" s="31" t="s">
        <v>429</v>
      </c>
      <c r="D58" s="54" t="s">
        <v>15</v>
      </c>
      <c r="E58" s="57">
        <v>4999</v>
      </c>
      <c r="F58" s="30">
        <v>799.84</v>
      </c>
      <c r="G58" s="30">
        <v>399.92</v>
      </c>
      <c r="H58" s="30">
        <v>64.99</v>
      </c>
      <c r="I58" s="30">
        <v>25</v>
      </c>
      <c r="J58" s="30">
        <v>25</v>
      </c>
      <c r="K58" s="30">
        <v>484.9</v>
      </c>
      <c r="L58" s="56">
        <v>99.98</v>
      </c>
      <c r="M58" s="30">
        <v>5</v>
      </c>
      <c r="N58" s="56">
        <v>25</v>
      </c>
      <c r="O58" s="31">
        <f t="shared" si="3"/>
        <v>1379.73</v>
      </c>
      <c r="P58" s="31">
        <f t="shared" si="4"/>
        <v>549.9</v>
      </c>
      <c r="Q58" s="31">
        <f t="shared" si="5"/>
        <v>1929.63</v>
      </c>
    </row>
    <row r="59" spans="1:17">
      <c r="A59" s="17">
        <v>55</v>
      </c>
      <c r="B59" s="40" t="s">
        <v>333</v>
      </c>
      <c r="C59" s="31" t="s">
        <v>334</v>
      </c>
      <c r="D59" s="54" t="s">
        <v>15</v>
      </c>
      <c r="E59" s="57">
        <v>4999</v>
      </c>
      <c r="F59" s="30">
        <v>799.84</v>
      </c>
      <c r="G59" s="30">
        <v>399.92</v>
      </c>
      <c r="H59" s="30">
        <v>64.99</v>
      </c>
      <c r="I59" s="30">
        <v>25</v>
      </c>
      <c r="J59" s="30">
        <v>25</v>
      </c>
      <c r="K59" s="30">
        <v>484.9</v>
      </c>
      <c r="L59" s="56">
        <v>99.98</v>
      </c>
      <c r="M59" s="30">
        <v>5</v>
      </c>
      <c r="N59" s="56">
        <v>25</v>
      </c>
      <c r="O59" s="31">
        <f t="shared" si="3"/>
        <v>1379.73</v>
      </c>
      <c r="P59" s="31">
        <f t="shared" si="4"/>
        <v>549.9</v>
      </c>
      <c r="Q59" s="31">
        <f t="shared" si="5"/>
        <v>1929.63</v>
      </c>
    </row>
    <row r="60" spans="1:17">
      <c r="A60" s="17">
        <v>56</v>
      </c>
      <c r="B60" s="40" t="s">
        <v>112</v>
      </c>
      <c r="C60" s="31" t="s">
        <v>280</v>
      </c>
      <c r="D60" s="54" t="s">
        <v>464</v>
      </c>
      <c r="E60" s="57">
        <v>4999</v>
      </c>
      <c r="F60" s="30">
        <v>799.84</v>
      </c>
      <c r="G60" s="30">
        <v>399.92</v>
      </c>
      <c r="H60" s="30">
        <v>64.99</v>
      </c>
      <c r="I60" s="30">
        <v>25</v>
      </c>
      <c r="J60" s="30">
        <v>25</v>
      </c>
      <c r="K60" s="30">
        <v>484.9</v>
      </c>
      <c r="L60" s="56">
        <v>99.98</v>
      </c>
      <c r="M60" s="30">
        <v>5</v>
      </c>
      <c r="N60" s="56">
        <v>25</v>
      </c>
      <c r="O60" s="31">
        <f t="shared" si="3"/>
        <v>1379.73</v>
      </c>
      <c r="P60" s="31">
        <f t="shared" si="4"/>
        <v>549.9</v>
      </c>
      <c r="Q60" s="31">
        <f t="shared" si="5"/>
        <v>1929.63</v>
      </c>
    </row>
    <row r="61" spans="1:17">
      <c r="A61" s="17">
        <v>57</v>
      </c>
      <c r="B61" s="40" t="s">
        <v>75</v>
      </c>
      <c r="C61" s="31" t="s">
        <v>230</v>
      </c>
      <c r="D61" s="54" t="s">
        <v>463</v>
      </c>
      <c r="E61" s="57">
        <v>4999</v>
      </c>
      <c r="F61" s="30">
        <v>799.84</v>
      </c>
      <c r="G61" s="30">
        <v>399.92</v>
      </c>
      <c r="H61" s="30">
        <v>64.99</v>
      </c>
      <c r="I61" s="30">
        <v>25</v>
      </c>
      <c r="J61" s="30">
        <v>25</v>
      </c>
      <c r="K61" s="30">
        <v>484.9</v>
      </c>
      <c r="L61" s="56">
        <v>99.98</v>
      </c>
      <c r="M61" s="30">
        <v>5</v>
      </c>
      <c r="N61" s="56">
        <v>25</v>
      </c>
      <c r="O61" s="31">
        <f t="shared" si="3"/>
        <v>1379.73</v>
      </c>
      <c r="P61" s="31">
        <f t="shared" si="4"/>
        <v>549.9</v>
      </c>
      <c r="Q61" s="31">
        <f t="shared" si="5"/>
        <v>1929.63</v>
      </c>
    </row>
    <row r="62" spans="1:17">
      <c r="A62" s="17">
        <v>58</v>
      </c>
      <c r="B62" s="40" t="s">
        <v>89</v>
      </c>
      <c r="C62" s="31" t="s">
        <v>248</v>
      </c>
      <c r="D62" s="54" t="s">
        <v>464</v>
      </c>
      <c r="E62" s="57">
        <v>4999</v>
      </c>
      <c r="F62" s="30">
        <v>799.84</v>
      </c>
      <c r="G62" s="30">
        <v>399.92</v>
      </c>
      <c r="H62" s="30">
        <v>64.99</v>
      </c>
      <c r="I62" s="30">
        <v>25</v>
      </c>
      <c r="J62" s="30">
        <v>25</v>
      </c>
      <c r="K62" s="30">
        <v>484.9</v>
      </c>
      <c r="L62" s="56">
        <v>99.98</v>
      </c>
      <c r="M62" s="30">
        <v>5</v>
      </c>
      <c r="N62" s="56">
        <v>25</v>
      </c>
      <c r="O62" s="31">
        <f t="shared" si="3"/>
        <v>1379.73</v>
      </c>
      <c r="P62" s="31">
        <f t="shared" si="4"/>
        <v>549.9</v>
      </c>
      <c r="Q62" s="31">
        <f t="shared" si="5"/>
        <v>1929.63</v>
      </c>
    </row>
    <row r="63" spans="1:17">
      <c r="A63" s="17">
        <v>59</v>
      </c>
      <c r="B63" s="40" t="s">
        <v>395</v>
      </c>
      <c r="C63" s="31" t="s">
        <v>396</v>
      </c>
      <c r="D63" s="54" t="s">
        <v>464</v>
      </c>
      <c r="E63" s="57">
        <v>4999</v>
      </c>
      <c r="F63" s="30">
        <v>799.84</v>
      </c>
      <c r="G63" s="30">
        <v>399.92</v>
      </c>
      <c r="H63" s="30">
        <v>64.99</v>
      </c>
      <c r="I63" s="30">
        <v>25</v>
      </c>
      <c r="J63" s="30">
        <v>25</v>
      </c>
      <c r="K63" s="30">
        <v>484.9</v>
      </c>
      <c r="L63" s="56">
        <v>99.98</v>
      </c>
      <c r="M63" s="30">
        <v>5</v>
      </c>
      <c r="N63" s="56">
        <v>25</v>
      </c>
      <c r="O63" s="31">
        <f t="shared" si="3"/>
        <v>1379.73</v>
      </c>
      <c r="P63" s="31">
        <f t="shared" si="4"/>
        <v>549.9</v>
      </c>
      <c r="Q63" s="31">
        <f t="shared" si="5"/>
        <v>1929.63</v>
      </c>
    </row>
    <row r="64" spans="1:17">
      <c r="A64" s="17">
        <v>60</v>
      </c>
      <c r="B64" s="40" t="s">
        <v>94</v>
      </c>
      <c r="C64" s="31" t="s">
        <v>253</v>
      </c>
      <c r="D64" s="54" t="s">
        <v>464</v>
      </c>
      <c r="E64" s="57">
        <v>4999</v>
      </c>
      <c r="F64" s="30">
        <v>799.84</v>
      </c>
      <c r="G64" s="30">
        <v>399.92</v>
      </c>
      <c r="H64" s="30">
        <v>64.99</v>
      </c>
      <c r="I64" s="30">
        <v>25</v>
      </c>
      <c r="J64" s="30">
        <v>25</v>
      </c>
      <c r="K64" s="30">
        <v>484.9</v>
      </c>
      <c r="L64" s="56">
        <v>99.98</v>
      </c>
      <c r="M64" s="30">
        <v>5</v>
      </c>
      <c r="N64" s="56">
        <v>25</v>
      </c>
      <c r="O64" s="31">
        <f t="shared" si="3"/>
        <v>1379.73</v>
      </c>
      <c r="P64" s="31">
        <f t="shared" si="4"/>
        <v>549.9</v>
      </c>
      <c r="Q64" s="31">
        <f t="shared" si="5"/>
        <v>1929.63</v>
      </c>
    </row>
    <row r="65" spans="1:17">
      <c r="A65" s="17">
        <v>61</v>
      </c>
      <c r="B65" s="40" t="s">
        <v>55</v>
      </c>
      <c r="C65" s="31" t="s">
        <v>200</v>
      </c>
      <c r="D65" s="54" t="s">
        <v>15</v>
      </c>
      <c r="E65" s="57">
        <v>4999</v>
      </c>
      <c r="F65" s="30">
        <v>799.84</v>
      </c>
      <c r="G65" s="30">
        <v>399.92</v>
      </c>
      <c r="H65" s="30">
        <v>64.99</v>
      </c>
      <c r="I65" s="30">
        <v>25</v>
      </c>
      <c r="J65" s="30">
        <v>25</v>
      </c>
      <c r="K65" s="30">
        <v>484.9</v>
      </c>
      <c r="L65" s="56">
        <v>99.98</v>
      </c>
      <c r="M65" s="30">
        <v>5</v>
      </c>
      <c r="N65" s="56">
        <v>25</v>
      </c>
      <c r="O65" s="31">
        <f t="shared" si="3"/>
        <v>1379.73</v>
      </c>
      <c r="P65" s="31">
        <f t="shared" si="4"/>
        <v>549.9</v>
      </c>
      <c r="Q65" s="31">
        <f t="shared" si="5"/>
        <v>1929.63</v>
      </c>
    </row>
    <row r="66" spans="1:17">
      <c r="A66" s="17">
        <v>62</v>
      </c>
      <c r="B66" s="40" t="s">
        <v>79</v>
      </c>
      <c r="C66" s="31" t="s">
        <v>235</v>
      </c>
      <c r="D66" s="54" t="s">
        <v>15</v>
      </c>
      <c r="E66" s="57">
        <v>4999</v>
      </c>
      <c r="F66" s="30">
        <v>799.84</v>
      </c>
      <c r="G66" s="30">
        <v>399.92</v>
      </c>
      <c r="H66" s="30">
        <v>64.99</v>
      </c>
      <c r="I66" s="30">
        <v>25</v>
      </c>
      <c r="J66" s="30">
        <v>25</v>
      </c>
      <c r="K66" s="30">
        <v>484.9</v>
      </c>
      <c r="L66" s="56">
        <v>99.98</v>
      </c>
      <c r="M66" s="30">
        <v>5</v>
      </c>
      <c r="N66" s="56">
        <v>25</v>
      </c>
      <c r="O66" s="31">
        <f t="shared" si="3"/>
        <v>1379.73</v>
      </c>
      <c r="P66" s="31">
        <f t="shared" si="4"/>
        <v>549.9</v>
      </c>
      <c r="Q66" s="31">
        <f t="shared" si="5"/>
        <v>1929.63</v>
      </c>
    </row>
    <row r="67" spans="1:17">
      <c r="A67" s="17">
        <v>63</v>
      </c>
      <c r="B67" s="40" t="s">
        <v>17</v>
      </c>
      <c r="C67" s="31" t="s">
        <v>151</v>
      </c>
      <c r="D67" s="54" t="s">
        <v>15</v>
      </c>
      <c r="E67" s="57">
        <v>4999</v>
      </c>
      <c r="F67" s="30">
        <v>799.84</v>
      </c>
      <c r="G67" s="30">
        <v>399.92</v>
      </c>
      <c r="H67" s="30">
        <v>64.99</v>
      </c>
      <c r="I67" s="30">
        <v>25</v>
      </c>
      <c r="J67" s="30">
        <v>25</v>
      </c>
      <c r="K67" s="30">
        <v>484.9</v>
      </c>
      <c r="L67" s="56">
        <v>99.98</v>
      </c>
      <c r="M67" s="30">
        <v>5</v>
      </c>
      <c r="N67" s="56">
        <v>25</v>
      </c>
      <c r="O67" s="31">
        <f t="shared" si="3"/>
        <v>1379.73</v>
      </c>
      <c r="P67" s="31">
        <f t="shared" si="4"/>
        <v>549.9</v>
      </c>
      <c r="Q67" s="31">
        <f t="shared" si="5"/>
        <v>1929.63</v>
      </c>
    </row>
    <row r="68" spans="1:17">
      <c r="A68" s="17">
        <v>64</v>
      </c>
      <c r="B68" s="40" t="s">
        <v>124</v>
      </c>
      <c r="C68" s="31" t="s">
        <v>301</v>
      </c>
      <c r="D68" s="54" t="s">
        <v>464</v>
      </c>
      <c r="E68" s="57">
        <v>4999</v>
      </c>
      <c r="F68" s="30">
        <v>799.84</v>
      </c>
      <c r="G68" s="30">
        <v>399.92</v>
      </c>
      <c r="H68" s="30">
        <v>64.99</v>
      </c>
      <c r="I68" s="30">
        <v>25</v>
      </c>
      <c r="J68" s="30">
        <v>25</v>
      </c>
      <c r="K68" s="30">
        <v>484.9</v>
      </c>
      <c r="L68" s="56">
        <v>99.98</v>
      </c>
      <c r="M68" s="30">
        <v>5</v>
      </c>
      <c r="N68" s="56">
        <v>25</v>
      </c>
      <c r="O68" s="31">
        <f t="shared" si="3"/>
        <v>1379.73</v>
      </c>
      <c r="P68" s="31">
        <f t="shared" si="4"/>
        <v>549.9</v>
      </c>
      <c r="Q68" s="31">
        <f t="shared" si="5"/>
        <v>1929.63</v>
      </c>
    </row>
    <row r="69" spans="1:17">
      <c r="A69" s="17">
        <v>65</v>
      </c>
      <c r="B69" s="40" t="s">
        <v>86</v>
      </c>
      <c r="C69" s="31" t="s">
        <v>245</v>
      </c>
      <c r="D69" s="54" t="s">
        <v>15</v>
      </c>
      <c r="E69" s="57">
        <v>4999</v>
      </c>
      <c r="F69" s="30">
        <v>799.84</v>
      </c>
      <c r="G69" s="30">
        <v>399.92</v>
      </c>
      <c r="H69" s="30">
        <v>64.99</v>
      </c>
      <c r="I69" s="30">
        <v>25</v>
      </c>
      <c r="J69" s="30">
        <v>25</v>
      </c>
      <c r="K69" s="30">
        <v>484.9</v>
      </c>
      <c r="L69" s="56">
        <v>99.98</v>
      </c>
      <c r="M69" s="30">
        <v>5</v>
      </c>
      <c r="N69" s="56">
        <v>25</v>
      </c>
      <c r="O69" s="31">
        <f t="shared" si="3"/>
        <v>1379.73</v>
      </c>
      <c r="P69" s="31">
        <f t="shared" si="4"/>
        <v>549.9</v>
      </c>
      <c r="Q69" s="31">
        <f t="shared" si="5"/>
        <v>1929.63</v>
      </c>
    </row>
    <row r="70" spans="1:17">
      <c r="A70" s="17">
        <v>66</v>
      </c>
      <c r="B70" s="40" t="s">
        <v>133</v>
      </c>
      <c r="C70" s="31" t="s">
        <v>314</v>
      </c>
      <c r="D70" s="54" t="s">
        <v>464</v>
      </c>
      <c r="E70" s="57">
        <v>4999</v>
      </c>
      <c r="F70" s="30">
        <v>799.84</v>
      </c>
      <c r="G70" s="30">
        <v>399.92</v>
      </c>
      <c r="H70" s="30">
        <v>64.99</v>
      </c>
      <c r="I70" s="30">
        <v>25</v>
      </c>
      <c r="J70" s="30">
        <v>25</v>
      </c>
      <c r="K70" s="30">
        <v>484.9</v>
      </c>
      <c r="L70" s="56">
        <v>99.98</v>
      </c>
      <c r="M70" s="30">
        <v>5</v>
      </c>
      <c r="N70" s="56">
        <v>25</v>
      </c>
      <c r="O70" s="31">
        <f t="shared" ref="O70:O101" si="6">SUM(F70+H70+I70+K70+M70)</f>
        <v>1379.73</v>
      </c>
      <c r="P70" s="31">
        <f t="shared" ref="P70:P101" si="7">SUM(G70+J70+L70+N70)</f>
        <v>549.9</v>
      </c>
      <c r="Q70" s="31">
        <f t="shared" ref="Q70:Q101" si="8">SUM(O70+P70)</f>
        <v>1929.63</v>
      </c>
    </row>
    <row r="71" spans="1:17">
      <c r="A71" s="17">
        <v>67</v>
      </c>
      <c r="B71" s="40" t="s">
        <v>142</v>
      </c>
      <c r="C71" s="31" t="s">
        <v>324</v>
      </c>
      <c r="D71" s="54" t="s">
        <v>464</v>
      </c>
      <c r="E71" s="57">
        <v>4999</v>
      </c>
      <c r="F71" s="30">
        <v>799.84</v>
      </c>
      <c r="G71" s="30">
        <v>399.92</v>
      </c>
      <c r="H71" s="30">
        <v>64.99</v>
      </c>
      <c r="I71" s="30">
        <v>25</v>
      </c>
      <c r="J71" s="30">
        <v>25</v>
      </c>
      <c r="K71" s="30">
        <v>484.9</v>
      </c>
      <c r="L71" s="56">
        <v>99.98</v>
      </c>
      <c r="M71" s="30">
        <v>5</v>
      </c>
      <c r="N71" s="56">
        <v>25</v>
      </c>
      <c r="O71" s="31">
        <f t="shared" si="6"/>
        <v>1379.73</v>
      </c>
      <c r="P71" s="31">
        <f t="shared" si="7"/>
        <v>549.9</v>
      </c>
      <c r="Q71" s="31">
        <f t="shared" si="8"/>
        <v>1929.63</v>
      </c>
    </row>
    <row r="72" spans="1:17">
      <c r="A72" s="17">
        <v>68</v>
      </c>
      <c r="B72" s="40" t="s">
        <v>108</v>
      </c>
      <c r="C72" s="31" t="s">
        <v>274</v>
      </c>
      <c r="D72" s="54" t="s">
        <v>463</v>
      </c>
      <c r="E72" s="57">
        <v>4999</v>
      </c>
      <c r="F72" s="30">
        <v>799.84</v>
      </c>
      <c r="G72" s="30">
        <v>399.92</v>
      </c>
      <c r="H72" s="30">
        <v>64.99</v>
      </c>
      <c r="I72" s="30">
        <v>25</v>
      </c>
      <c r="J72" s="30">
        <v>25</v>
      </c>
      <c r="K72" s="30">
        <v>484.9</v>
      </c>
      <c r="L72" s="56">
        <v>99.98</v>
      </c>
      <c r="M72" s="30">
        <v>5</v>
      </c>
      <c r="N72" s="56">
        <v>25</v>
      </c>
      <c r="O72" s="31">
        <f t="shared" si="6"/>
        <v>1379.73</v>
      </c>
      <c r="P72" s="31">
        <f t="shared" si="7"/>
        <v>549.9</v>
      </c>
      <c r="Q72" s="31">
        <f t="shared" si="8"/>
        <v>1929.63</v>
      </c>
    </row>
    <row r="73" spans="1:17">
      <c r="A73" s="17">
        <v>69</v>
      </c>
      <c r="B73" s="40" t="s">
        <v>98</v>
      </c>
      <c r="C73" s="31" t="s">
        <v>259</v>
      </c>
      <c r="D73" s="54" t="s">
        <v>463</v>
      </c>
      <c r="E73" s="57">
        <v>4999</v>
      </c>
      <c r="F73" s="30">
        <v>799.84</v>
      </c>
      <c r="G73" s="30">
        <v>399.92</v>
      </c>
      <c r="H73" s="30">
        <v>64.99</v>
      </c>
      <c r="I73" s="30">
        <v>25</v>
      </c>
      <c r="J73" s="30">
        <v>25</v>
      </c>
      <c r="K73" s="30">
        <v>484.9</v>
      </c>
      <c r="L73" s="56">
        <v>99.98</v>
      </c>
      <c r="M73" s="30">
        <v>5</v>
      </c>
      <c r="N73" s="56">
        <v>25</v>
      </c>
      <c r="O73" s="31">
        <f t="shared" si="6"/>
        <v>1379.73</v>
      </c>
      <c r="P73" s="31">
        <f t="shared" si="7"/>
        <v>549.9</v>
      </c>
      <c r="Q73" s="31">
        <f t="shared" si="8"/>
        <v>1929.63</v>
      </c>
    </row>
    <row r="74" spans="1:17">
      <c r="A74" s="17">
        <v>70</v>
      </c>
      <c r="B74" s="40" t="s">
        <v>93</v>
      </c>
      <c r="C74" s="31" t="s">
        <v>252</v>
      </c>
      <c r="D74" s="54" t="s">
        <v>464</v>
      </c>
      <c r="E74" s="57">
        <v>4999</v>
      </c>
      <c r="F74" s="30">
        <v>799.84</v>
      </c>
      <c r="G74" s="30">
        <v>399.92</v>
      </c>
      <c r="H74" s="30">
        <v>64.99</v>
      </c>
      <c r="I74" s="30">
        <v>25</v>
      </c>
      <c r="J74" s="30">
        <v>25</v>
      </c>
      <c r="K74" s="30">
        <v>484.9</v>
      </c>
      <c r="L74" s="56">
        <v>99.98</v>
      </c>
      <c r="M74" s="30">
        <v>5</v>
      </c>
      <c r="N74" s="56">
        <v>25</v>
      </c>
      <c r="O74" s="31">
        <f t="shared" si="6"/>
        <v>1379.73</v>
      </c>
      <c r="P74" s="31">
        <f t="shared" si="7"/>
        <v>549.9</v>
      </c>
      <c r="Q74" s="31">
        <f t="shared" si="8"/>
        <v>1929.63</v>
      </c>
    </row>
    <row r="75" spans="1:17">
      <c r="A75" s="17">
        <v>71</v>
      </c>
      <c r="B75" s="40" t="s">
        <v>115</v>
      </c>
      <c r="C75" s="31" t="s">
        <v>284</v>
      </c>
      <c r="D75" s="54" t="s">
        <v>15</v>
      </c>
      <c r="E75" s="57">
        <v>4999</v>
      </c>
      <c r="F75" s="30">
        <v>799.84</v>
      </c>
      <c r="G75" s="30">
        <v>399.92</v>
      </c>
      <c r="H75" s="30">
        <v>64.99</v>
      </c>
      <c r="I75" s="30">
        <v>25</v>
      </c>
      <c r="J75" s="30">
        <v>25</v>
      </c>
      <c r="K75" s="30">
        <v>484.9</v>
      </c>
      <c r="L75" s="56">
        <v>99.98</v>
      </c>
      <c r="M75" s="30">
        <v>5</v>
      </c>
      <c r="N75" s="56">
        <v>25</v>
      </c>
      <c r="O75" s="31">
        <f t="shared" si="6"/>
        <v>1379.73</v>
      </c>
      <c r="P75" s="31">
        <f t="shared" si="7"/>
        <v>549.9</v>
      </c>
      <c r="Q75" s="31">
        <f t="shared" si="8"/>
        <v>1929.63</v>
      </c>
    </row>
    <row r="76" spans="1:17">
      <c r="A76" s="17">
        <v>72</v>
      </c>
      <c r="B76" s="40" t="s">
        <v>107</v>
      </c>
      <c r="C76" s="31" t="s">
        <v>273</v>
      </c>
      <c r="D76" s="54" t="s">
        <v>463</v>
      </c>
      <c r="E76" s="57">
        <v>4999</v>
      </c>
      <c r="F76" s="30">
        <v>799.84</v>
      </c>
      <c r="G76" s="30">
        <v>399.92</v>
      </c>
      <c r="H76" s="30">
        <v>64.99</v>
      </c>
      <c r="I76" s="30">
        <v>25</v>
      </c>
      <c r="J76" s="30">
        <v>25</v>
      </c>
      <c r="K76" s="30">
        <v>484.9</v>
      </c>
      <c r="L76" s="56">
        <v>99.98</v>
      </c>
      <c r="M76" s="30">
        <v>5</v>
      </c>
      <c r="N76" s="56">
        <v>25</v>
      </c>
      <c r="O76" s="31">
        <f t="shared" si="6"/>
        <v>1379.73</v>
      </c>
      <c r="P76" s="31">
        <f t="shared" si="7"/>
        <v>549.9</v>
      </c>
      <c r="Q76" s="31">
        <f t="shared" si="8"/>
        <v>1929.63</v>
      </c>
    </row>
    <row r="77" spans="1:17">
      <c r="A77" s="17">
        <v>73</v>
      </c>
      <c r="B77" s="40" t="s">
        <v>302</v>
      </c>
      <c r="C77" s="31" t="s">
        <v>303</v>
      </c>
      <c r="D77" s="54" t="s">
        <v>464</v>
      </c>
      <c r="E77" s="57">
        <v>4999</v>
      </c>
      <c r="F77" s="30">
        <v>799.84</v>
      </c>
      <c r="G77" s="30">
        <v>399.92</v>
      </c>
      <c r="H77" s="30">
        <v>64.99</v>
      </c>
      <c r="I77" s="30">
        <v>25</v>
      </c>
      <c r="J77" s="30">
        <v>25</v>
      </c>
      <c r="K77" s="30">
        <v>484.9</v>
      </c>
      <c r="L77" s="56">
        <v>99.98</v>
      </c>
      <c r="M77" s="30">
        <v>5</v>
      </c>
      <c r="N77" s="56">
        <v>25</v>
      </c>
      <c r="O77" s="31">
        <f t="shared" si="6"/>
        <v>1379.73</v>
      </c>
      <c r="P77" s="31">
        <f t="shared" si="7"/>
        <v>549.9</v>
      </c>
      <c r="Q77" s="31">
        <f t="shared" si="8"/>
        <v>1929.63</v>
      </c>
    </row>
    <row r="78" spans="1:17">
      <c r="A78" s="17">
        <v>74</v>
      </c>
      <c r="B78" s="40" t="s">
        <v>309</v>
      </c>
      <c r="C78" s="31" t="s">
        <v>310</v>
      </c>
      <c r="D78" s="54" t="s">
        <v>463</v>
      </c>
      <c r="E78" s="57">
        <v>4999</v>
      </c>
      <c r="F78" s="30">
        <v>799.84</v>
      </c>
      <c r="G78" s="30">
        <v>399.92</v>
      </c>
      <c r="H78" s="30">
        <v>64.99</v>
      </c>
      <c r="I78" s="30">
        <v>25</v>
      </c>
      <c r="J78" s="30">
        <v>25</v>
      </c>
      <c r="K78" s="30">
        <v>484.9</v>
      </c>
      <c r="L78" s="56">
        <v>99.98</v>
      </c>
      <c r="M78" s="30">
        <v>5</v>
      </c>
      <c r="N78" s="56">
        <v>25</v>
      </c>
      <c r="O78" s="31">
        <f t="shared" si="6"/>
        <v>1379.73</v>
      </c>
      <c r="P78" s="31">
        <f t="shared" si="7"/>
        <v>549.9</v>
      </c>
      <c r="Q78" s="31">
        <f t="shared" si="8"/>
        <v>1929.63</v>
      </c>
    </row>
    <row r="79" spans="1:17">
      <c r="A79" s="17">
        <v>75</v>
      </c>
      <c r="B79" s="40" t="s">
        <v>335</v>
      </c>
      <c r="C79" s="31" t="s">
        <v>336</v>
      </c>
      <c r="D79" s="54" t="s">
        <v>463</v>
      </c>
      <c r="E79" s="57">
        <v>4999</v>
      </c>
      <c r="F79" s="30">
        <v>799.84</v>
      </c>
      <c r="G79" s="30">
        <v>399.92</v>
      </c>
      <c r="H79" s="30">
        <v>64.99</v>
      </c>
      <c r="I79" s="30">
        <v>25</v>
      </c>
      <c r="J79" s="30">
        <v>25</v>
      </c>
      <c r="K79" s="30">
        <v>484.9</v>
      </c>
      <c r="L79" s="56">
        <v>99.98</v>
      </c>
      <c r="M79" s="30">
        <v>5</v>
      </c>
      <c r="N79" s="56">
        <v>25</v>
      </c>
      <c r="O79" s="31">
        <f t="shared" si="6"/>
        <v>1379.73</v>
      </c>
      <c r="P79" s="31">
        <f t="shared" si="7"/>
        <v>549.9</v>
      </c>
      <c r="Q79" s="31">
        <f t="shared" si="8"/>
        <v>1929.63</v>
      </c>
    </row>
    <row r="80" spans="1:17">
      <c r="A80" s="17">
        <v>76</v>
      </c>
      <c r="B80" s="40" t="s">
        <v>241</v>
      </c>
      <c r="C80" s="31" t="s">
        <v>242</v>
      </c>
      <c r="D80" s="54" t="s">
        <v>15</v>
      </c>
      <c r="E80" s="57">
        <v>4999</v>
      </c>
      <c r="F80" s="30">
        <v>799.84</v>
      </c>
      <c r="G80" s="30">
        <v>399.92</v>
      </c>
      <c r="H80" s="30">
        <v>64.99</v>
      </c>
      <c r="I80" s="30">
        <v>25</v>
      </c>
      <c r="J80" s="30">
        <v>25</v>
      </c>
      <c r="K80" s="30">
        <v>484.9</v>
      </c>
      <c r="L80" s="56">
        <v>99.98</v>
      </c>
      <c r="M80" s="30">
        <v>5</v>
      </c>
      <c r="N80" s="56">
        <v>25</v>
      </c>
      <c r="O80" s="31">
        <f t="shared" si="6"/>
        <v>1379.73</v>
      </c>
      <c r="P80" s="31">
        <f t="shared" si="7"/>
        <v>549.9</v>
      </c>
      <c r="Q80" s="31">
        <f t="shared" si="8"/>
        <v>1929.63</v>
      </c>
    </row>
    <row r="81" spans="1:17">
      <c r="A81" s="17">
        <v>77</v>
      </c>
      <c r="B81" s="40" t="s">
        <v>223</v>
      </c>
      <c r="C81" s="31" t="s">
        <v>224</v>
      </c>
      <c r="D81" s="54" t="s">
        <v>464</v>
      </c>
      <c r="E81" s="57">
        <v>4999</v>
      </c>
      <c r="F81" s="30">
        <v>799.84</v>
      </c>
      <c r="G81" s="30">
        <v>399.92</v>
      </c>
      <c r="H81" s="30">
        <v>64.99</v>
      </c>
      <c r="I81" s="30">
        <v>25</v>
      </c>
      <c r="J81" s="30">
        <v>25</v>
      </c>
      <c r="K81" s="30">
        <v>484.9</v>
      </c>
      <c r="L81" s="56">
        <v>99.98</v>
      </c>
      <c r="M81" s="30">
        <v>5</v>
      </c>
      <c r="N81" s="56">
        <v>25</v>
      </c>
      <c r="O81" s="31">
        <f t="shared" si="6"/>
        <v>1379.73</v>
      </c>
      <c r="P81" s="31">
        <f t="shared" si="7"/>
        <v>549.9</v>
      </c>
      <c r="Q81" s="31">
        <f t="shared" si="8"/>
        <v>1929.63</v>
      </c>
    </row>
    <row r="82" spans="1:17">
      <c r="A82" s="17">
        <v>78</v>
      </c>
      <c r="B82" s="40" t="s">
        <v>137</v>
      </c>
      <c r="C82" s="31" t="s">
        <v>319</v>
      </c>
      <c r="D82" s="54" t="s">
        <v>463</v>
      </c>
      <c r="E82" s="57">
        <v>4999</v>
      </c>
      <c r="F82" s="30">
        <v>799.84</v>
      </c>
      <c r="G82" s="30">
        <v>399.92</v>
      </c>
      <c r="H82" s="30">
        <v>64.99</v>
      </c>
      <c r="I82" s="30">
        <v>25</v>
      </c>
      <c r="J82" s="30">
        <v>25</v>
      </c>
      <c r="K82" s="30">
        <v>484.9</v>
      </c>
      <c r="L82" s="56">
        <v>99.98</v>
      </c>
      <c r="M82" s="30">
        <v>5</v>
      </c>
      <c r="N82" s="56">
        <v>25</v>
      </c>
      <c r="O82" s="31">
        <f t="shared" si="6"/>
        <v>1379.73</v>
      </c>
      <c r="P82" s="31">
        <f t="shared" si="7"/>
        <v>549.9</v>
      </c>
      <c r="Q82" s="31">
        <f t="shared" si="8"/>
        <v>1929.63</v>
      </c>
    </row>
    <row r="83" spans="1:17">
      <c r="A83" s="17">
        <v>79</v>
      </c>
      <c r="B83" s="40" t="s">
        <v>269</v>
      </c>
      <c r="C83" s="31" t="s">
        <v>270</v>
      </c>
      <c r="D83" s="54" t="s">
        <v>464</v>
      </c>
      <c r="E83" s="57">
        <v>4999</v>
      </c>
      <c r="F83" s="30">
        <v>799.84</v>
      </c>
      <c r="G83" s="30">
        <v>399.92</v>
      </c>
      <c r="H83" s="30">
        <v>64.99</v>
      </c>
      <c r="I83" s="30">
        <v>25</v>
      </c>
      <c r="J83" s="30">
        <v>25</v>
      </c>
      <c r="K83" s="30">
        <v>484.9</v>
      </c>
      <c r="L83" s="56">
        <v>99.98</v>
      </c>
      <c r="M83" s="30">
        <v>5</v>
      </c>
      <c r="N83" s="56">
        <v>25</v>
      </c>
      <c r="O83" s="31">
        <f t="shared" si="6"/>
        <v>1379.73</v>
      </c>
      <c r="P83" s="31">
        <f t="shared" si="7"/>
        <v>549.9</v>
      </c>
      <c r="Q83" s="31">
        <f t="shared" si="8"/>
        <v>1929.63</v>
      </c>
    </row>
    <row r="84" spans="1:17">
      <c r="A84" s="17">
        <v>80</v>
      </c>
      <c r="B84" s="40" t="s">
        <v>260</v>
      </c>
      <c r="C84" s="31" t="s">
        <v>261</v>
      </c>
      <c r="D84" s="54" t="s">
        <v>15</v>
      </c>
      <c r="E84" s="57">
        <v>4999</v>
      </c>
      <c r="F84" s="30">
        <v>799.84</v>
      </c>
      <c r="G84" s="30">
        <v>399.92</v>
      </c>
      <c r="H84" s="30">
        <v>64.99</v>
      </c>
      <c r="I84" s="30">
        <v>25</v>
      </c>
      <c r="J84" s="30">
        <v>25</v>
      </c>
      <c r="K84" s="30">
        <v>484.9</v>
      </c>
      <c r="L84" s="56">
        <v>99.98</v>
      </c>
      <c r="M84" s="30">
        <v>5</v>
      </c>
      <c r="N84" s="56">
        <v>25</v>
      </c>
      <c r="O84" s="31">
        <f t="shared" si="6"/>
        <v>1379.73</v>
      </c>
      <c r="P84" s="31">
        <f t="shared" si="7"/>
        <v>549.9</v>
      </c>
      <c r="Q84" s="31">
        <f t="shared" si="8"/>
        <v>1929.63</v>
      </c>
    </row>
    <row r="85" spans="1:17">
      <c r="A85" s="17">
        <v>81</v>
      </c>
      <c r="B85" s="40" t="s">
        <v>169</v>
      </c>
      <c r="C85" s="31" t="s">
        <v>170</v>
      </c>
      <c r="D85" s="54" t="s">
        <v>15</v>
      </c>
      <c r="E85" s="57">
        <v>4999</v>
      </c>
      <c r="F85" s="30">
        <v>799.84</v>
      </c>
      <c r="G85" s="30">
        <v>399.92</v>
      </c>
      <c r="H85" s="30">
        <v>64.99</v>
      </c>
      <c r="I85" s="30">
        <v>25</v>
      </c>
      <c r="J85" s="30">
        <v>25</v>
      </c>
      <c r="K85" s="30">
        <v>484.9</v>
      </c>
      <c r="L85" s="56">
        <v>99.98</v>
      </c>
      <c r="M85" s="30">
        <v>5</v>
      </c>
      <c r="N85" s="56">
        <v>25</v>
      </c>
      <c r="O85" s="31">
        <f t="shared" si="6"/>
        <v>1379.73</v>
      </c>
      <c r="P85" s="31">
        <f t="shared" si="7"/>
        <v>549.9</v>
      </c>
      <c r="Q85" s="31">
        <f t="shared" si="8"/>
        <v>1929.63</v>
      </c>
    </row>
    <row r="86" spans="1:17">
      <c r="A86" s="17">
        <v>82</v>
      </c>
      <c r="B86" s="40" t="s">
        <v>232</v>
      </c>
      <c r="C86" s="31" t="s">
        <v>233</v>
      </c>
      <c r="D86" s="54" t="s">
        <v>15</v>
      </c>
      <c r="E86" s="57">
        <v>4999</v>
      </c>
      <c r="F86" s="30">
        <v>799.84</v>
      </c>
      <c r="G86" s="30">
        <v>399.92</v>
      </c>
      <c r="H86" s="30">
        <v>64.99</v>
      </c>
      <c r="I86" s="30">
        <v>25</v>
      </c>
      <c r="J86" s="30">
        <v>25</v>
      </c>
      <c r="K86" s="30">
        <v>484.9</v>
      </c>
      <c r="L86" s="56">
        <v>99.98</v>
      </c>
      <c r="M86" s="30">
        <v>5</v>
      </c>
      <c r="N86" s="56">
        <v>25</v>
      </c>
      <c r="O86" s="31">
        <f t="shared" si="6"/>
        <v>1379.73</v>
      </c>
      <c r="P86" s="31">
        <f t="shared" si="7"/>
        <v>549.9</v>
      </c>
      <c r="Q86" s="31">
        <f t="shared" si="8"/>
        <v>1929.63</v>
      </c>
    </row>
    <row r="87" spans="1:17">
      <c r="A87" s="17">
        <v>83</v>
      </c>
      <c r="B87" s="40" t="s">
        <v>41</v>
      </c>
      <c r="C87" s="31" t="s">
        <v>183</v>
      </c>
      <c r="D87" s="54" t="s">
        <v>463</v>
      </c>
      <c r="E87" s="57">
        <v>4999</v>
      </c>
      <c r="F87" s="30">
        <v>799.84</v>
      </c>
      <c r="G87" s="30">
        <v>399.92</v>
      </c>
      <c r="H87" s="30">
        <v>64.99</v>
      </c>
      <c r="I87" s="30">
        <v>25</v>
      </c>
      <c r="J87" s="30">
        <v>25</v>
      </c>
      <c r="K87" s="30">
        <v>484.9</v>
      </c>
      <c r="L87" s="56">
        <v>99.98</v>
      </c>
      <c r="M87" s="30">
        <v>5</v>
      </c>
      <c r="N87" s="56">
        <v>25</v>
      </c>
      <c r="O87" s="31">
        <f t="shared" si="6"/>
        <v>1379.73</v>
      </c>
      <c r="P87" s="31">
        <f t="shared" si="7"/>
        <v>549.9</v>
      </c>
      <c r="Q87" s="31">
        <f t="shared" si="8"/>
        <v>1929.63</v>
      </c>
    </row>
    <row r="88" spans="1:17">
      <c r="A88" s="17">
        <v>84</v>
      </c>
      <c r="B88" s="40" t="s">
        <v>105</v>
      </c>
      <c r="C88" s="31" t="s">
        <v>271</v>
      </c>
      <c r="D88" s="54" t="s">
        <v>463</v>
      </c>
      <c r="E88" s="57">
        <v>4999</v>
      </c>
      <c r="F88" s="30">
        <v>799.84</v>
      </c>
      <c r="G88" s="30">
        <v>399.92</v>
      </c>
      <c r="H88" s="30">
        <v>64.99</v>
      </c>
      <c r="I88" s="30">
        <v>25</v>
      </c>
      <c r="J88" s="30">
        <v>25</v>
      </c>
      <c r="K88" s="30">
        <v>484.9</v>
      </c>
      <c r="L88" s="56">
        <v>99.98</v>
      </c>
      <c r="M88" s="30">
        <v>5</v>
      </c>
      <c r="N88" s="56">
        <v>25</v>
      </c>
      <c r="O88" s="31">
        <f t="shared" si="6"/>
        <v>1379.73</v>
      </c>
      <c r="P88" s="31">
        <f t="shared" si="7"/>
        <v>549.9</v>
      </c>
      <c r="Q88" s="31">
        <f t="shared" si="8"/>
        <v>1929.63</v>
      </c>
    </row>
    <row r="89" spans="1:17">
      <c r="A89" s="17">
        <v>85</v>
      </c>
      <c r="B89" s="40" t="s">
        <v>257</v>
      </c>
      <c r="C89" s="31" t="s">
        <v>258</v>
      </c>
      <c r="D89" s="54" t="s">
        <v>463</v>
      </c>
      <c r="E89" s="57">
        <v>4999</v>
      </c>
      <c r="F89" s="30">
        <v>799.84</v>
      </c>
      <c r="G89" s="30">
        <v>399.92</v>
      </c>
      <c r="H89" s="30">
        <v>64.99</v>
      </c>
      <c r="I89" s="30">
        <v>25</v>
      </c>
      <c r="J89" s="30">
        <v>25</v>
      </c>
      <c r="K89" s="30">
        <v>484.9</v>
      </c>
      <c r="L89" s="56">
        <v>99.98</v>
      </c>
      <c r="M89" s="30">
        <v>5</v>
      </c>
      <c r="N89" s="56">
        <v>25</v>
      </c>
      <c r="O89" s="31">
        <f t="shared" si="6"/>
        <v>1379.73</v>
      </c>
      <c r="P89" s="31">
        <f t="shared" si="7"/>
        <v>549.9</v>
      </c>
      <c r="Q89" s="31">
        <f t="shared" si="8"/>
        <v>1929.63</v>
      </c>
    </row>
    <row r="90" spans="1:17">
      <c r="A90" s="17">
        <v>86</v>
      </c>
      <c r="B90" s="40" t="s">
        <v>211</v>
      </c>
      <c r="C90" s="31" t="s">
        <v>212</v>
      </c>
      <c r="D90" s="54" t="s">
        <v>463</v>
      </c>
      <c r="E90" s="57">
        <v>4999</v>
      </c>
      <c r="F90" s="30">
        <v>799.84</v>
      </c>
      <c r="G90" s="30">
        <v>399.92</v>
      </c>
      <c r="H90" s="30">
        <v>64.99</v>
      </c>
      <c r="I90" s="30">
        <v>25</v>
      </c>
      <c r="J90" s="30">
        <v>25</v>
      </c>
      <c r="K90" s="30">
        <v>484.9</v>
      </c>
      <c r="L90" s="56">
        <v>99.98</v>
      </c>
      <c r="M90" s="30">
        <v>5</v>
      </c>
      <c r="N90" s="56">
        <v>25</v>
      </c>
      <c r="O90" s="31">
        <f t="shared" si="6"/>
        <v>1379.73</v>
      </c>
      <c r="P90" s="31">
        <f t="shared" si="7"/>
        <v>549.9</v>
      </c>
      <c r="Q90" s="31">
        <f t="shared" si="8"/>
        <v>1929.63</v>
      </c>
    </row>
    <row r="91" spans="1:17">
      <c r="A91" s="17">
        <v>87</v>
      </c>
      <c r="B91" s="40" t="s">
        <v>287</v>
      </c>
      <c r="C91" s="31" t="s">
        <v>288</v>
      </c>
      <c r="D91" s="54" t="s">
        <v>15</v>
      </c>
      <c r="E91" s="57">
        <v>4999</v>
      </c>
      <c r="F91" s="30">
        <v>799.84</v>
      </c>
      <c r="G91" s="30">
        <v>399.92</v>
      </c>
      <c r="H91" s="30">
        <v>64.99</v>
      </c>
      <c r="I91" s="30">
        <v>25</v>
      </c>
      <c r="J91" s="30">
        <v>25</v>
      </c>
      <c r="K91" s="30">
        <v>484.9</v>
      </c>
      <c r="L91" s="56">
        <v>99.98</v>
      </c>
      <c r="M91" s="30">
        <v>5</v>
      </c>
      <c r="N91" s="56">
        <v>25</v>
      </c>
      <c r="O91" s="31">
        <f t="shared" si="6"/>
        <v>1379.73</v>
      </c>
      <c r="P91" s="31">
        <f t="shared" si="7"/>
        <v>549.9</v>
      </c>
      <c r="Q91" s="31">
        <f t="shared" si="8"/>
        <v>1929.63</v>
      </c>
    </row>
    <row r="92" spans="1:17">
      <c r="A92" s="17">
        <v>88</v>
      </c>
      <c r="B92" s="40" t="s">
        <v>316</v>
      </c>
      <c r="C92" s="31" t="s">
        <v>317</v>
      </c>
      <c r="D92" s="54" t="s">
        <v>464</v>
      </c>
      <c r="E92" s="57">
        <v>4999</v>
      </c>
      <c r="F92" s="30">
        <v>799.84</v>
      </c>
      <c r="G92" s="30">
        <v>399.92</v>
      </c>
      <c r="H92" s="30">
        <v>64.99</v>
      </c>
      <c r="I92" s="30">
        <v>25</v>
      </c>
      <c r="J92" s="30">
        <v>25</v>
      </c>
      <c r="K92" s="30">
        <v>484.9</v>
      </c>
      <c r="L92" s="56">
        <v>99.98</v>
      </c>
      <c r="M92" s="30">
        <v>5</v>
      </c>
      <c r="N92" s="56">
        <v>25</v>
      </c>
      <c r="O92" s="31">
        <f t="shared" si="6"/>
        <v>1379.73</v>
      </c>
      <c r="P92" s="31">
        <f t="shared" si="7"/>
        <v>549.9</v>
      </c>
      <c r="Q92" s="31">
        <f t="shared" si="8"/>
        <v>1929.63</v>
      </c>
    </row>
    <row r="93" spans="1:17">
      <c r="A93" s="17">
        <v>89</v>
      </c>
      <c r="B93" s="40" t="s">
        <v>45</v>
      </c>
      <c r="C93" s="31" t="s">
        <v>187</v>
      </c>
      <c r="D93" s="54" t="s">
        <v>15</v>
      </c>
      <c r="E93" s="57">
        <v>4999</v>
      </c>
      <c r="F93" s="30">
        <v>799.84</v>
      </c>
      <c r="G93" s="30">
        <v>399.92</v>
      </c>
      <c r="H93" s="30">
        <v>64.99</v>
      </c>
      <c r="I93" s="30">
        <v>25</v>
      </c>
      <c r="J93" s="30">
        <v>25</v>
      </c>
      <c r="K93" s="30">
        <v>484.9</v>
      </c>
      <c r="L93" s="56">
        <v>99.98</v>
      </c>
      <c r="M93" s="30">
        <v>5</v>
      </c>
      <c r="N93" s="56">
        <v>25</v>
      </c>
      <c r="O93" s="31">
        <f t="shared" si="6"/>
        <v>1379.73</v>
      </c>
      <c r="P93" s="31">
        <f t="shared" si="7"/>
        <v>549.9</v>
      </c>
      <c r="Q93" s="31">
        <f t="shared" si="8"/>
        <v>1929.63</v>
      </c>
    </row>
    <row r="94" spans="1:17">
      <c r="A94" s="17">
        <v>90</v>
      </c>
      <c r="B94" s="40" t="s">
        <v>14</v>
      </c>
      <c r="C94" s="31" t="s">
        <v>148</v>
      </c>
      <c r="D94" s="54" t="s">
        <v>15</v>
      </c>
      <c r="E94" s="57">
        <v>4999</v>
      </c>
      <c r="F94" s="30">
        <v>799.84</v>
      </c>
      <c r="G94" s="30">
        <v>399.92</v>
      </c>
      <c r="H94" s="30">
        <v>64.99</v>
      </c>
      <c r="I94" s="30">
        <v>25</v>
      </c>
      <c r="J94" s="30">
        <v>25</v>
      </c>
      <c r="K94" s="30">
        <v>484.9</v>
      </c>
      <c r="L94" s="56">
        <v>99.98</v>
      </c>
      <c r="M94" s="30">
        <v>5</v>
      </c>
      <c r="N94" s="56">
        <v>25</v>
      </c>
      <c r="O94" s="31">
        <f t="shared" si="6"/>
        <v>1379.73</v>
      </c>
      <c r="P94" s="31">
        <f t="shared" si="7"/>
        <v>549.9</v>
      </c>
      <c r="Q94" s="31">
        <f t="shared" si="8"/>
        <v>1929.63</v>
      </c>
    </row>
    <row r="95" spans="1:17">
      <c r="A95" s="17">
        <v>91</v>
      </c>
      <c r="B95" s="40" t="s">
        <v>21</v>
      </c>
      <c r="C95" s="31" t="s">
        <v>156</v>
      </c>
      <c r="D95" s="54" t="s">
        <v>15</v>
      </c>
      <c r="E95" s="57">
        <v>4999</v>
      </c>
      <c r="F95" s="30">
        <v>799.84</v>
      </c>
      <c r="G95" s="30">
        <v>399.92</v>
      </c>
      <c r="H95" s="30">
        <v>64.99</v>
      </c>
      <c r="I95" s="30">
        <v>25</v>
      </c>
      <c r="J95" s="30">
        <v>25</v>
      </c>
      <c r="K95" s="30">
        <v>484.9</v>
      </c>
      <c r="L95" s="56">
        <v>99.98</v>
      </c>
      <c r="M95" s="30">
        <v>5</v>
      </c>
      <c r="N95" s="56">
        <v>25</v>
      </c>
      <c r="O95" s="31">
        <f t="shared" si="6"/>
        <v>1379.73</v>
      </c>
      <c r="P95" s="31">
        <f t="shared" si="7"/>
        <v>549.9</v>
      </c>
      <c r="Q95" s="31">
        <f t="shared" si="8"/>
        <v>1929.63</v>
      </c>
    </row>
    <row r="96" spans="1:17">
      <c r="A96" s="17">
        <v>92</v>
      </c>
      <c r="B96" s="40" t="s">
        <v>207</v>
      </c>
      <c r="C96" s="31" t="s">
        <v>208</v>
      </c>
      <c r="D96" s="54" t="s">
        <v>15</v>
      </c>
      <c r="E96" s="57">
        <v>4999</v>
      </c>
      <c r="F96" s="30">
        <v>799.84</v>
      </c>
      <c r="G96" s="30">
        <v>399.92</v>
      </c>
      <c r="H96" s="30">
        <v>64.99</v>
      </c>
      <c r="I96" s="30">
        <v>25</v>
      </c>
      <c r="J96" s="30">
        <v>25</v>
      </c>
      <c r="K96" s="30">
        <v>484.9</v>
      </c>
      <c r="L96" s="56">
        <v>99.98</v>
      </c>
      <c r="M96" s="30">
        <v>5</v>
      </c>
      <c r="N96" s="56">
        <v>25</v>
      </c>
      <c r="O96" s="31">
        <f t="shared" si="6"/>
        <v>1379.73</v>
      </c>
      <c r="P96" s="31">
        <f t="shared" si="7"/>
        <v>549.9</v>
      </c>
      <c r="Q96" s="31">
        <f t="shared" si="8"/>
        <v>1929.63</v>
      </c>
    </row>
    <row r="97" spans="1:17">
      <c r="A97" s="17">
        <v>93</v>
      </c>
      <c r="B97" s="40" t="s">
        <v>221</v>
      </c>
      <c r="C97" s="31" t="s">
        <v>222</v>
      </c>
      <c r="D97" s="54" t="s">
        <v>464</v>
      </c>
      <c r="E97" s="57">
        <v>4999</v>
      </c>
      <c r="F97" s="30">
        <v>799.84</v>
      </c>
      <c r="G97" s="30">
        <v>399.92</v>
      </c>
      <c r="H97" s="30">
        <v>64.99</v>
      </c>
      <c r="I97" s="30">
        <v>25</v>
      </c>
      <c r="J97" s="30">
        <v>25</v>
      </c>
      <c r="K97" s="30">
        <v>484.9</v>
      </c>
      <c r="L97" s="56">
        <v>99.98</v>
      </c>
      <c r="M97" s="30">
        <v>5</v>
      </c>
      <c r="N97" s="56">
        <v>25</v>
      </c>
      <c r="O97" s="31">
        <f t="shared" si="6"/>
        <v>1379.73</v>
      </c>
      <c r="P97" s="31">
        <f t="shared" si="7"/>
        <v>549.9</v>
      </c>
      <c r="Q97" s="31">
        <f t="shared" si="8"/>
        <v>1929.63</v>
      </c>
    </row>
    <row r="98" spans="1:17">
      <c r="A98" s="17">
        <v>94</v>
      </c>
      <c r="B98" s="40" t="s">
        <v>299</v>
      </c>
      <c r="C98" s="31" t="s">
        <v>300</v>
      </c>
      <c r="D98" s="54" t="s">
        <v>464</v>
      </c>
      <c r="E98" s="57">
        <v>4999</v>
      </c>
      <c r="F98" s="30">
        <v>799.84</v>
      </c>
      <c r="G98" s="30">
        <v>399.92</v>
      </c>
      <c r="H98" s="30">
        <v>64.99</v>
      </c>
      <c r="I98" s="30">
        <v>25</v>
      </c>
      <c r="J98" s="30">
        <v>25</v>
      </c>
      <c r="K98" s="30">
        <v>484.9</v>
      </c>
      <c r="L98" s="56">
        <v>99.98</v>
      </c>
      <c r="M98" s="30">
        <v>5</v>
      </c>
      <c r="N98" s="56">
        <v>25</v>
      </c>
      <c r="O98" s="31">
        <f t="shared" si="6"/>
        <v>1379.73</v>
      </c>
      <c r="P98" s="31">
        <f t="shared" si="7"/>
        <v>549.9</v>
      </c>
      <c r="Q98" s="31">
        <f t="shared" si="8"/>
        <v>1929.63</v>
      </c>
    </row>
    <row r="99" spans="1:17">
      <c r="A99" s="17">
        <v>95</v>
      </c>
      <c r="B99" s="40" t="s">
        <v>291</v>
      </c>
      <c r="C99" s="31" t="s">
        <v>292</v>
      </c>
      <c r="D99" s="54" t="s">
        <v>463</v>
      </c>
      <c r="E99" s="57">
        <v>4999</v>
      </c>
      <c r="F99" s="30">
        <v>799.84</v>
      </c>
      <c r="G99" s="30">
        <v>399.92</v>
      </c>
      <c r="H99" s="30">
        <v>64.99</v>
      </c>
      <c r="I99" s="30">
        <v>25</v>
      </c>
      <c r="J99" s="30">
        <v>25</v>
      </c>
      <c r="K99" s="30">
        <v>484.9</v>
      </c>
      <c r="L99" s="56">
        <v>99.98</v>
      </c>
      <c r="M99" s="30">
        <v>5</v>
      </c>
      <c r="N99" s="56">
        <v>25</v>
      </c>
      <c r="O99" s="31">
        <f t="shared" si="6"/>
        <v>1379.73</v>
      </c>
      <c r="P99" s="31">
        <f t="shared" si="7"/>
        <v>549.9</v>
      </c>
      <c r="Q99" s="31">
        <f t="shared" si="8"/>
        <v>1929.63</v>
      </c>
    </row>
    <row r="100" spans="1:17">
      <c r="A100" s="17">
        <v>96</v>
      </c>
      <c r="B100" s="40" t="s">
        <v>85</v>
      </c>
      <c r="C100" s="31" t="s">
        <v>244</v>
      </c>
      <c r="D100" s="54" t="s">
        <v>15</v>
      </c>
      <c r="E100" s="57">
        <v>4999</v>
      </c>
      <c r="F100" s="30">
        <v>799.84</v>
      </c>
      <c r="G100" s="30">
        <v>399.92</v>
      </c>
      <c r="H100" s="30">
        <v>64.99</v>
      </c>
      <c r="I100" s="30">
        <v>25</v>
      </c>
      <c r="J100" s="30">
        <v>25</v>
      </c>
      <c r="K100" s="30">
        <v>484.9</v>
      </c>
      <c r="L100" s="56">
        <v>99.98</v>
      </c>
      <c r="M100" s="30">
        <v>5</v>
      </c>
      <c r="N100" s="56">
        <v>25</v>
      </c>
      <c r="O100" s="31">
        <f t="shared" si="6"/>
        <v>1379.73</v>
      </c>
      <c r="P100" s="31">
        <f t="shared" si="7"/>
        <v>549.9</v>
      </c>
      <c r="Q100" s="31">
        <f t="shared" si="8"/>
        <v>1929.63</v>
      </c>
    </row>
    <row r="101" spans="1:17">
      <c r="A101" s="17">
        <v>97</v>
      </c>
      <c r="B101" s="40" t="s">
        <v>31</v>
      </c>
      <c r="C101" s="31" t="s">
        <v>173</v>
      </c>
      <c r="D101" s="54" t="s">
        <v>15</v>
      </c>
      <c r="E101" s="57">
        <v>4999</v>
      </c>
      <c r="F101" s="30">
        <v>799.84</v>
      </c>
      <c r="G101" s="30">
        <v>399.92</v>
      </c>
      <c r="H101" s="30">
        <v>64.99</v>
      </c>
      <c r="I101" s="30">
        <v>25</v>
      </c>
      <c r="J101" s="30">
        <v>25</v>
      </c>
      <c r="K101" s="30">
        <v>484.9</v>
      </c>
      <c r="L101" s="56">
        <v>99.98</v>
      </c>
      <c r="M101" s="30">
        <v>5</v>
      </c>
      <c r="N101" s="56">
        <v>25</v>
      </c>
      <c r="O101" s="31">
        <f t="shared" si="6"/>
        <v>1379.73</v>
      </c>
      <c r="P101" s="31">
        <f t="shared" si="7"/>
        <v>549.9</v>
      </c>
      <c r="Q101" s="31">
        <f t="shared" si="8"/>
        <v>1929.63</v>
      </c>
    </row>
    <row r="102" spans="1:17">
      <c r="A102" s="17">
        <v>98</v>
      </c>
      <c r="B102" s="40" t="s">
        <v>80</v>
      </c>
      <c r="C102" s="31" t="s">
        <v>236</v>
      </c>
      <c r="D102" s="54" t="s">
        <v>464</v>
      </c>
      <c r="E102" s="57">
        <v>4999</v>
      </c>
      <c r="F102" s="30">
        <v>799.84</v>
      </c>
      <c r="G102" s="30">
        <v>399.92</v>
      </c>
      <c r="H102" s="30">
        <v>64.99</v>
      </c>
      <c r="I102" s="30">
        <v>25</v>
      </c>
      <c r="J102" s="30">
        <v>25</v>
      </c>
      <c r="K102" s="30">
        <v>484.9</v>
      </c>
      <c r="L102" s="56">
        <v>99.98</v>
      </c>
      <c r="M102" s="30">
        <v>5</v>
      </c>
      <c r="N102" s="56">
        <v>25</v>
      </c>
      <c r="O102" s="31">
        <f t="shared" ref="O102:O135" si="9">SUM(F102+H102+I102+K102+M102)</f>
        <v>1379.73</v>
      </c>
      <c r="P102" s="31">
        <f t="shared" ref="P102:P135" si="10">SUM(G102+J102+L102+N102)</f>
        <v>549.9</v>
      </c>
      <c r="Q102" s="31">
        <f t="shared" ref="Q102:Q135" si="11">SUM(O102+P102)</f>
        <v>1929.63</v>
      </c>
    </row>
    <row r="103" spans="1:17">
      <c r="A103" s="17">
        <v>99</v>
      </c>
      <c r="B103" s="40" t="s">
        <v>90</v>
      </c>
      <c r="C103" s="31" t="s">
        <v>249</v>
      </c>
      <c r="D103" s="54" t="s">
        <v>15</v>
      </c>
      <c r="E103" s="57">
        <v>4999</v>
      </c>
      <c r="F103" s="30">
        <v>799.84</v>
      </c>
      <c r="G103" s="30">
        <v>399.92</v>
      </c>
      <c r="H103" s="30">
        <v>64.99</v>
      </c>
      <c r="I103" s="30">
        <v>25</v>
      </c>
      <c r="J103" s="30">
        <v>25</v>
      </c>
      <c r="K103" s="30">
        <v>484.9</v>
      </c>
      <c r="L103" s="56">
        <v>99.98</v>
      </c>
      <c r="M103" s="30">
        <v>5</v>
      </c>
      <c r="N103" s="56">
        <v>25</v>
      </c>
      <c r="O103" s="31">
        <f t="shared" si="9"/>
        <v>1379.73</v>
      </c>
      <c r="P103" s="31">
        <f t="shared" si="10"/>
        <v>549.9</v>
      </c>
      <c r="Q103" s="31">
        <f t="shared" si="11"/>
        <v>1929.63</v>
      </c>
    </row>
    <row r="104" spans="1:17">
      <c r="A104" s="17">
        <v>100</v>
      </c>
      <c r="B104" s="40" t="s">
        <v>453</v>
      </c>
      <c r="C104" s="31" t="s">
        <v>454</v>
      </c>
      <c r="D104" s="54" t="s">
        <v>464</v>
      </c>
      <c r="E104" s="57">
        <v>4999</v>
      </c>
      <c r="F104" s="30">
        <v>799.84</v>
      </c>
      <c r="G104" s="30">
        <v>399.92</v>
      </c>
      <c r="H104" s="30">
        <v>64.99</v>
      </c>
      <c r="I104" s="30">
        <v>25</v>
      </c>
      <c r="J104" s="30">
        <v>25</v>
      </c>
      <c r="K104" s="30">
        <v>484.9</v>
      </c>
      <c r="L104" s="56">
        <v>99.98</v>
      </c>
      <c r="M104" s="30">
        <v>5</v>
      </c>
      <c r="N104" s="56">
        <v>25</v>
      </c>
      <c r="O104" s="31">
        <f t="shared" si="9"/>
        <v>1379.73</v>
      </c>
      <c r="P104" s="31">
        <f t="shared" si="10"/>
        <v>549.9</v>
      </c>
      <c r="Q104" s="31">
        <f t="shared" si="11"/>
        <v>1929.63</v>
      </c>
    </row>
    <row r="105" spans="1:17">
      <c r="A105" s="17">
        <v>101</v>
      </c>
      <c r="B105" s="40" t="s">
        <v>23</v>
      </c>
      <c r="C105" s="31" t="s">
        <v>159</v>
      </c>
      <c r="D105" s="54" t="s">
        <v>15</v>
      </c>
      <c r="E105" s="57">
        <v>4999</v>
      </c>
      <c r="F105" s="30">
        <v>799.84</v>
      </c>
      <c r="G105" s="30">
        <v>399.92</v>
      </c>
      <c r="H105" s="30">
        <v>64.99</v>
      </c>
      <c r="I105" s="30">
        <v>25</v>
      </c>
      <c r="J105" s="30">
        <v>25</v>
      </c>
      <c r="K105" s="30">
        <v>484.9</v>
      </c>
      <c r="L105" s="56">
        <v>99.98</v>
      </c>
      <c r="M105" s="30">
        <v>5</v>
      </c>
      <c r="N105" s="56">
        <v>25</v>
      </c>
      <c r="O105" s="31">
        <f t="shared" si="9"/>
        <v>1379.73</v>
      </c>
      <c r="P105" s="31">
        <f t="shared" si="10"/>
        <v>549.9</v>
      </c>
      <c r="Q105" s="31">
        <f t="shared" si="11"/>
        <v>1929.63</v>
      </c>
    </row>
    <row r="106" spans="1:17">
      <c r="A106" s="17">
        <v>102</v>
      </c>
      <c r="B106" s="40" t="s">
        <v>18</v>
      </c>
      <c r="C106" s="31" t="s">
        <v>152</v>
      </c>
      <c r="D106" s="54" t="s">
        <v>463</v>
      </c>
      <c r="E106" s="57">
        <v>4999</v>
      </c>
      <c r="F106" s="30">
        <v>799.84</v>
      </c>
      <c r="G106" s="30">
        <v>399.92</v>
      </c>
      <c r="H106" s="30">
        <v>64.99</v>
      </c>
      <c r="I106" s="30">
        <v>25</v>
      </c>
      <c r="J106" s="30">
        <v>25</v>
      </c>
      <c r="K106" s="30">
        <v>484.9</v>
      </c>
      <c r="L106" s="56">
        <v>99.98</v>
      </c>
      <c r="M106" s="30">
        <v>5</v>
      </c>
      <c r="N106" s="56">
        <v>25</v>
      </c>
      <c r="O106" s="31">
        <f t="shared" si="9"/>
        <v>1379.73</v>
      </c>
      <c r="P106" s="31">
        <f t="shared" si="10"/>
        <v>549.9</v>
      </c>
      <c r="Q106" s="31">
        <f t="shared" si="11"/>
        <v>1929.63</v>
      </c>
    </row>
    <row r="107" spans="1:17">
      <c r="A107" s="17">
        <v>103</v>
      </c>
      <c r="B107" s="40" t="s">
        <v>44</v>
      </c>
      <c r="C107" s="31" t="s">
        <v>186</v>
      </c>
      <c r="D107" s="54" t="s">
        <v>463</v>
      </c>
      <c r="E107" s="57">
        <v>4999</v>
      </c>
      <c r="F107" s="30">
        <v>799.84</v>
      </c>
      <c r="G107" s="30">
        <v>399.92</v>
      </c>
      <c r="H107" s="30">
        <v>64.99</v>
      </c>
      <c r="I107" s="30">
        <v>25</v>
      </c>
      <c r="J107" s="30">
        <v>25</v>
      </c>
      <c r="K107" s="30">
        <v>484.9</v>
      </c>
      <c r="L107" s="56">
        <v>99.98</v>
      </c>
      <c r="M107" s="30">
        <v>5</v>
      </c>
      <c r="N107" s="56">
        <v>25</v>
      </c>
      <c r="O107" s="31">
        <f t="shared" si="9"/>
        <v>1379.73</v>
      </c>
      <c r="P107" s="31">
        <f t="shared" si="10"/>
        <v>549.9</v>
      </c>
      <c r="Q107" s="31">
        <f t="shared" si="11"/>
        <v>1929.63</v>
      </c>
    </row>
    <row r="108" spans="1:17">
      <c r="A108" s="17">
        <v>104</v>
      </c>
      <c r="B108" s="40" t="s">
        <v>32</v>
      </c>
      <c r="C108" s="31" t="s">
        <v>174</v>
      </c>
      <c r="D108" s="54" t="s">
        <v>463</v>
      </c>
      <c r="E108" s="57">
        <v>4999</v>
      </c>
      <c r="F108" s="30">
        <v>799.84</v>
      </c>
      <c r="G108" s="30">
        <v>399.92</v>
      </c>
      <c r="H108" s="30">
        <v>64.99</v>
      </c>
      <c r="I108" s="30">
        <v>25</v>
      </c>
      <c r="J108" s="30">
        <v>25</v>
      </c>
      <c r="K108" s="30">
        <v>484.9</v>
      </c>
      <c r="L108" s="56">
        <v>99.98</v>
      </c>
      <c r="M108" s="30">
        <v>5</v>
      </c>
      <c r="N108" s="56">
        <v>25</v>
      </c>
      <c r="O108" s="31">
        <f t="shared" si="9"/>
        <v>1379.73</v>
      </c>
      <c r="P108" s="31">
        <f t="shared" si="10"/>
        <v>549.9</v>
      </c>
      <c r="Q108" s="31">
        <f t="shared" si="11"/>
        <v>1929.63</v>
      </c>
    </row>
    <row r="109" spans="1:17">
      <c r="A109" s="17">
        <v>105</v>
      </c>
      <c r="B109" s="40" t="s">
        <v>337</v>
      </c>
      <c r="C109" s="31" t="s">
        <v>338</v>
      </c>
      <c r="D109" s="54" t="s">
        <v>15</v>
      </c>
      <c r="E109" s="57">
        <v>4999</v>
      </c>
      <c r="F109" s="30">
        <v>799.84</v>
      </c>
      <c r="G109" s="30">
        <v>399.92</v>
      </c>
      <c r="H109" s="30">
        <v>64.99</v>
      </c>
      <c r="I109" s="30">
        <v>25</v>
      </c>
      <c r="J109" s="30">
        <v>25</v>
      </c>
      <c r="K109" s="30">
        <v>484.9</v>
      </c>
      <c r="L109" s="56">
        <v>99.98</v>
      </c>
      <c r="M109" s="30">
        <v>5</v>
      </c>
      <c r="N109" s="56">
        <v>25</v>
      </c>
      <c r="O109" s="31">
        <f t="shared" si="9"/>
        <v>1379.73</v>
      </c>
      <c r="P109" s="31">
        <f t="shared" si="10"/>
        <v>549.9</v>
      </c>
      <c r="Q109" s="31">
        <f t="shared" si="11"/>
        <v>1929.63</v>
      </c>
    </row>
    <row r="110" spans="1:17">
      <c r="A110" s="17">
        <v>106</v>
      </c>
      <c r="B110" s="40" t="s">
        <v>134</v>
      </c>
      <c r="C110" s="31" t="s">
        <v>315</v>
      </c>
      <c r="D110" s="54" t="s">
        <v>463</v>
      </c>
      <c r="E110" s="57">
        <v>4999</v>
      </c>
      <c r="F110" s="30">
        <v>799.84</v>
      </c>
      <c r="G110" s="30">
        <v>399.92</v>
      </c>
      <c r="H110" s="30">
        <v>64.99</v>
      </c>
      <c r="I110" s="30">
        <v>25</v>
      </c>
      <c r="J110" s="30">
        <v>25</v>
      </c>
      <c r="K110" s="30">
        <v>484.9</v>
      </c>
      <c r="L110" s="56">
        <v>99.98</v>
      </c>
      <c r="M110" s="30">
        <v>5</v>
      </c>
      <c r="N110" s="56">
        <v>25</v>
      </c>
      <c r="O110" s="31">
        <f t="shared" si="9"/>
        <v>1379.73</v>
      </c>
      <c r="P110" s="31">
        <f t="shared" si="10"/>
        <v>549.9</v>
      </c>
      <c r="Q110" s="31">
        <f t="shared" si="11"/>
        <v>1929.63</v>
      </c>
    </row>
    <row r="111" spans="1:17">
      <c r="A111" s="17">
        <v>107</v>
      </c>
      <c r="B111" s="40" t="s">
        <v>91</v>
      </c>
      <c r="C111" s="31" t="s">
        <v>250</v>
      </c>
      <c r="D111" s="54" t="s">
        <v>463</v>
      </c>
      <c r="E111" s="57">
        <v>5700</v>
      </c>
      <c r="F111" s="30">
        <v>912</v>
      </c>
      <c r="G111" s="30">
        <v>456</v>
      </c>
      <c r="H111" s="30">
        <v>74.1</v>
      </c>
      <c r="I111" s="30">
        <v>28.5</v>
      </c>
      <c r="J111" s="30">
        <v>28.5</v>
      </c>
      <c r="K111" s="30">
        <v>552.9</v>
      </c>
      <c r="L111" s="56">
        <v>114</v>
      </c>
      <c r="M111" s="30">
        <v>5.7</v>
      </c>
      <c r="N111" s="56">
        <v>28.5</v>
      </c>
      <c r="O111" s="31">
        <f t="shared" si="9"/>
        <v>1573.2</v>
      </c>
      <c r="P111" s="31">
        <f t="shared" si="10"/>
        <v>627</v>
      </c>
      <c r="Q111" s="31">
        <f t="shared" si="11"/>
        <v>2200.2</v>
      </c>
    </row>
    <row r="112" spans="1:17">
      <c r="A112" s="17">
        <v>108</v>
      </c>
      <c r="B112" s="40" t="s">
        <v>278</v>
      </c>
      <c r="C112" s="31" t="s">
        <v>279</v>
      </c>
      <c r="D112" s="54" t="s">
        <v>464</v>
      </c>
      <c r="E112" s="57">
        <v>4999</v>
      </c>
      <c r="F112" s="30">
        <v>799.84</v>
      </c>
      <c r="G112" s="30">
        <v>399.92</v>
      </c>
      <c r="H112" s="30">
        <v>64.99</v>
      </c>
      <c r="I112" s="30">
        <v>25</v>
      </c>
      <c r="J112" s="30">
        <v>25</v>
      </c>
      <c r="K112" s="30">
        <v>484.9</v>
      </c>
      <c r="L112" s="56">
        <v>99.98</v>
      </c>
      <c r="M112" s="30">
        <v>5</v>
      </c>
      <c r="N112" s="56">
        <v>25</v>
      </c>
      <c r="O112" s="31">
        <f t="shared" si="9"/>
        <v>1379.73</v>
      </c>
      <c r="P112" s="31">
        <f t="shared" si="10"/>
        <v>549.9</v>
      </c>
      <c r="Q112" s="31">
        <f t="shared" si="11"/>
        <v>1929.63</v>
      </c>
    </row>
    <row r="113" spans="1:17">
      <c r="A113" s="17">
        <v>109</v>
      </c>
      <c r="B113" s="40" t="s">
        <v>219</v>
      </c>
      <c r="C113" s="31" t="s">
        <v>220</v>
      </c>
      <c r="D113" s="54" t="s">
        <v>464</v>
      </c>
      <c r="E113" s="57">
        <v>4999</v>
      </c>
      <c r="F113" s="30">
        <v>799.84</v>
      </c>
      <c r="G113" s="30">
        <v>399.92</v>
      </c>
      <c r="H113" s="30">
        <v>64.99</v>
      </c>
      <c r="I113" s="30">
        <v>25</v>
      </c>
      <c r="J113" s="30">
        <v>25</v>
      </c>
      <c r="K113" s="30">
        <v>484.9</v>
      </c>
      <c r="L113" s="56">
        <v>99.98</v>
      </c>
      <c r="M113" s="30">
        <v>5</v>
      </c>
      <c r="N113" s="56">
        <v>25</v>
      </c>
      <c r="O113" s="31">
        <f t="shared" si="9"/>
        <v>1379.73</v>
      </c>
      <c r="P113" s="31">
        <f t="shared" si="10"/>
        <v>549.9</v>
      </c>
      <c r="Q113" s="31">
        <f t="shared" si="11"/>
        <v>1929.63</v>
      </c>
    </row>
    <row r="114" spans="1:17">
      <c r="A114" s="17">
        <v>110</v>
      </c>
      <c r="B114" s="40" t="s">
        <v>95</v>
      </c>
      <c r="C114" s="31" t="s">
        <v>254</v>
      </c>
      <c r="D114" s="54" t="s">
        <v>464</v>
      </c>
      <c r="E114" s="57">
        <v>4999</v>
      </c>
      <c r="F114" s="30">
        <v>799.84</v>
      </c>
      <c r="G114" s="30">
        <v>399.92</v>
      </c>
      <c r="H114" s="30">
        <v>64.99</v>
      </c>
      <c r="I114" s="30">
        <v>25</v>
      </c>
      <c r="J114" s="30">
        <v>25</v>
      </c>
      <c r="K114" s="30">
        <v>484.9</v>
      </c>
      <c r="L114" s="56">
        <v>99.98</v>
      </c>
      <c r="M114" s="30">
        <v>5</v>
      </c>
      <c r="N114" s="56">
        <v>25</v>
      </c>
      <c r="O114" s="31">
        <f t="shared" si="9"/>
        <v>1379.73</v>
      </c>
      <c r="P114" s="31">
        <f t="shared" si="10"/>
        <v>549.9</v>
      </c>
      <c r="Q114" s="31">
        <f t="shared" si="11"/>
        <v>1929.63</v>
      </c>
    </row>
    <row r="115" spans="1:17">
      <c r="A115" s="17">
        <v>111</v>
      </c>
      <c r="B115" s="40" t="s">
        <v>430</v>
      </c>
      <c r="C115" s="31" t="s">
        <v>431</v>
      </c>
      <c r="D115" s="54" t="s">
        <v>463</v>
      </c>
      <c r="E115" s="57">
        <v>4999</v>
      </c>
      <c r="F115" s="30">
        <v>799.84</v>
      </c>
      <c r="G115" s="30">
        <v>399.92</v>
      </c>
      <c r="H115" s="30">
        <v>64.99</v>
      </c>
      <c r="I115" s="30">
        <v>25</v>
      </c>
      <c r="J115" s="30">
        <v>25</v>
      </c>
      <c r="K115" s="30">
        <v>484.9</v>
      </c>
      <c r="L115" s="56">
        <v>99.98</v>
      </c>
      <c r="M115" s="30">
        <v>5</v>
      </c>
      <c r="N115" s="56">
        <v>25</v>
      </c>
      <c r="O115" s="31">
        <f t="shared" si="9"/>
        <v>1379.73</v>
      </c>
      <c r="P115" s="31">
        <f t="shared" si="10"/>
        <v>549.9</v>
      </c>
      <c r="Q115" s="31">
        <f t="shared" si="11"/>
        <v>1929.63</v>
      </c>
    </row>
    <row r="116" spans="1:17">
      <c r="A116" s="17">
        <v>112</v>
      </c>
      <c r="B116" s="40" t="s">
        <v>48</v>
      </c>
      <c r="C116" s="31" t="s">
        <v>190</v>
      </c>
      <c r="D116" s="54" t="s">
        <v>15</v>
      </c>
      <c r="E116" s="57">
        <v>4999</v>
      </c>
      <c r="F116" s="30">
        <v>799.84</v>
      </c>
      <c r="G116" s="30">
        <v>399.92</v>
      </c>
      <c r="H116" s="30">
        <v>64.99</v>
      </c>
      <c r="I116" s="30">
        <v>25</v>
      </c>
      <c r="J116" s="30">
        <v>25</v>
      </c>
      <c r="K116" s="30">
        <v>484.9</v>
      </c>
      <c r="L116" s="56">
        <v>99.98</v>
      </c>
      <c r="M116" s="30">
        <v>5</v>
      </c>
      <c r="N116" s="56">
        <v>25</v>
      </c>
      <c r="O116" s="31">
        <f t="shared" si="9"/>
        <v>1379.73</v>
      </c>
      <c r="P116" s="31">
        <f t="shared" si="10"/>
        <v>549.9</v>
      </c>
      <c r="Q116" s="31">
        <f t="shared" si="11"/>
        <v>1929.63</v>
      </c>
    </row>
    <row r="117" spans="1:17">
      <c r="A117" s="17">
        <v>113</v>
      </c>
      <c r="B117" s="40" t="s">
        <v>432</v>
      </c>
      <c r="C117" s="31" t="s">
        <v>433</v>
      </c>
      <c r="D117" s="54" t="s">
        <v>463</v>
      </c>
      <c r="E117" s="57">
        <v>4999</v>
      </c>
      <c r="F117" s="30">
        <v>799.84</v>
      </c>
      <c r="G117" s="30">
        <v>399.92</v>
      </c>
      <c r="H117" s="30">
        <v>64.99</v>
      </c>
      <c r="I117" s="30">
        <v>25</v>
      </c>
      <c r="J117" s="30">
        <v>25</v>
      </c>
      <c r="K117" s="30">
        <v>484.9</v>
      </c>
      <c r="L117" s="56">
        <v>99.98</v>
      </c>
      <c r="M117" s="30">
        <v>5</v>
      </c>
      <c r="N117" s="56">
        <v>25</v>
      </c>
      <c r="O117" s="31">
        <f t="shared" si="9"/>
        <v>1379.73</v>
      </c>
      <c r="P117" s="31">
        <f t="shared" si="10"/>
        <v>549.9</v>
      </c>
      <c r="Q117" s="31">
        <f t="shared" si="11"/>
        <v>1929.63</v>
      </c>
    </row>
    <row r="118" spans="1:17">
      <c r="A118" s="17">
        <v>114</v>
      </c>
      <c r="B118" s="40" t="s">
        <v>25</v>
      </c>
      <c r="C118" s="31" t="s">
        <v>162</v>
      </c>
      <c r="D118" s="54" t="s">
        <v>463</v>
      </c>
      <c r="E118" s="57">
        <v>4999</v>
      </c>
      <c r="F118" s="30">
        <v>799.84</v>
      </c>
      <c r="G118" s="30">
        <v>399.92</v>
      </c>
      <c r="H118" s="30">
        <v>64.99</v>
      </c>
      <c r="I118" s="30">
        <v>25</v>
      </c>
      <c r="J118" s="30">
        <v>25</v>
      </c>
      <c r="K118" s="30">
        <v>484.9</v>
      </c>
      <c r="L118" s="56">
        <v>99.98</v>
      </c>
      <c r="M118" s="30">
        <v>5</v>
      </c>
      <c r="N118" s="56">
        <v>25</v>
      </c>
      <c r="O118" s="31">
        <f t="shared" si="9"/>
        <v>1379.73</v>
      </c>
      <c r="P118" s="31">
        <f t="shared" si="10"/>
        <v>549.9</v>
      </c>
      <c r="Q118" s="31">
        <f t="shared" si="11"/>
        <v>1929.63</v>
      </c>
    </row>
    <row r="119" spans="1:17">
      <c r="A119" s="17">
        <v>115</v>
      </c>
      <c r="B119" s="40" t="s">
        <v>42</v>
      </c>
      <c r="C119" s="31" t="s">
        <v>184</v>
      </c>
      <c r="D119" s="54" t="s">
        <v>15</v>
      </c>
      <c r="E119" s="57">
        <v>4999</v>
      </c>
      <c r="F119" s="30">
        <v>799.84</v>
      </c>
      <c r="G119" s="30">
        <v>399.92</v>
      </c>
      <c r="H119" s="30">
        <v>64.99</v>
      </c>
      <c r="I119" s="30">
        <v>25</v>
      </c>
      <c r="J119" s="30">
        <v>25</v>
      </c>
      <c r="K119" s="30">
        <v>484.9</v>
      </c>
      <c r="L119" s="56">
        <v>99.98</v>
      </c>
      <c r="M119" s="30">
        <v>5</v>
      </c>
      <c r="N119" s="56">
        <v>25</v>
      </c>
      <c r="O119" s="31">
        <f t="shared" si="9"/>
        <v>1379.73</v>
      </c>
      <c r="P119" s="31">
        <f t="shared" si="10"/>
        <v>549.9</v>
      </c>
      <c r="Q119" s="31">
        <f t="shared" si="11"/>
        <v>1929.63</v>
      </c>
    </row>
    <row r="120" spans="1:17">
      <c r="A120" s="17">
        <v>116</v>
      </c>
      <c r="B120" s="40" t="s">
        <v>53</v>
      </c>
      <c r="C120" s="31" t="s">
        <v>198</v>
      </c>
      <c r="D120" s="54" t="s">
        <v>463</v>
      </c>
      <c r="E120" s="57">
        <v>4999</v>
      </c>
      <c r="F120" s="30">
        <v>799.84</v>
      </c>
      <c r="G120" s="30">
        <v>399.92</v>
      </c>
      <c r="H120" s="30">
        <v>64.99</v>
      </c>
      <c r="I120" s="30">
        <v>25</v>
      </c>
      <c r="J120" s="30">
        <v>25</v>
      </c>
      <c r="K120" s="30">
        <v>484.9</v>
      </c>
      <c r="L120" s="56">
        <v>99.98</v>
      </c>
      <c r="M120" s="30">
        <v>5</v>
      </c>
      <c r="N120" s="56">
        <v>25</v>
      </c>
      <c r="O120" s="31">
        <f t="shared" si="9"/>
        <v>1379.73</v>
      </c>
      <c r="P120" s="31">
        <f t="shared" si="10"/>
        <v>549.9</v>
      </c>
      <c r="Q120" s="31">
        <f t="shared" si="11"/>
        <v>1929.63</v>
      </c>
    </row>
    <row r="121" spans="1:17">
      <c r="A121" s="17">
        <v>117</v>
      </c>
      <c r="B121" s="40" t="s">
        <v>78</v>
      </c>
      <c r="C121" s="31" t="s">
        <v>234</v>
      </c>
      <c r="D121" s="54" t="s">
        <v>15</v>
      </c>
      <c r="E121" s="57">
        <v>4999</v>
      </c>
      <c r="F121" s="30">
        <v>799.84</v>
      </c>
      <c r="G121" s="30">
        <v>399.92</v>
      </c>
      <c r="H121" s="30">
        <v>64.99</v>
      </c>
      <c r="I121" s="30">
        <v>25</v>
      </c>
      <c r="J121" s="30">
        <v>25</v>
      </c>
      <c r="K121" s="30">
        <v>484.9</v>
      </c>
      <c r="L121" s="56">
        <v>99.98</v>
      </c>
      <c r="M121" s="30">
        <v>5</v>
      </c>
      <c r="N121" s="56">
        <v>25</v>
      </c>
      <c r="O121" s="31">
        <f t="shared" si="9"/>
        <v>1379.73</v>
      </c>
      <c r="P121" s="31">
        <f t="shared" si="10"/>
        <v>549.9</v>
      </c>
      <c r="Q121" s="31">
        <f t="shared" si="11"/>
        <v>1929.63</v>
      </c>
    </row>
    <row r="122" spans="1:17">
      <c r="A122" s="17">
        <v>118</v>
      </c>
      <c r="B122" s="40" t="s">
        <v>20</v>
      </c>
      <c r="C122" s="31" t="s">
        <v>155</v>
      </c>
      <c r="D122" s="54" t="s">
        <v>463</v>
      </c>
      <c r="E122" s="57">
        <v>4999</v>
      </c>
      <c r="F122" s="30">
        <v>799.84</v>
      </c>
      <c r="G122" s="30">
        <v>399.92</v>
      </c>
      <c r="H122" s="30">
        <v>64.99</v>
      </c>
      <c r="I122" s="30">
        <v>25</v>
      </c>
      <c r="J122" s="30">
        <v>25</v>
      </c>
      <c r="K122" s="30">
        <v>484.9</v>
      </c>
      <c r="L122" s="56">
        <v>99.98</v>
      </c>
      <c r="M122" s="30">
        <v>5</v>
      </c>
      <c r="N122" s="56">
        <v>25</v>
      </c>
      <c r="O122" s="31">
        <f t="shared" si="9"/>
        <v>1379.73</v>
      </c>
      <c r="P122" s="31">
        <f t="shared" si="10"/>
        <v>549.9</v>
      </c>
      <c r="Q122" s="31">
        <f t="shared" si="11"/>
        <v>1929.63</v>
      </c>
    </row>
    <row r="123" spans="1:17">
      <c r="A123" s="17">
        <v>119</v>
      </c>
      <c r="B123" s="40" t="s">
        <v>282</v>
      </c>
      <c r="C123" s="31" t="s">
        <v>283</v>
      </c>
      <c r="D123" s="54" t="s">
        <v>463</v>
      </c>
      <c r="E123" s="57">
        <v>4999</v>
      </c>
      <c r="F123" s="30">
        <v>799.84</v>
      </c>
      <c r="G123" s="30">
        <v>399.92</v>
      </c>
      <c r="H123" s="30">
        <v>64.99</v>
      </c>
      <c r="I123" s="30">
        <v>25</v>
      </c>
      <c r="J123" s="30">
        <v>25</v>
      </c>
      <c r="K123" s="30">
        <v>484.9</v>
      </c>
      <c r="L123" s="56">
        <v>99.98</v>
      </c>
      <c r="M123" s="30">
        <v>5</v>
      </c>
      <c r="N123" s="56">
        <v>25</v>
      </c>
      <c r="O123" s="31">
        <f t="shared" si="9"/>
        <v>1379.73</v>
      </c>
      <c r="P123" s="31">
        <f t="shared" si="10"/>
        <v>549.9</v>
      </c>
      <c r="Q123" s="31">
        <f t="shared" si="11"/>
        <v>1929.63</v>
      </c>
    </row>
    <row r="124" spans="1:17">
      <c r="A124" s="17">
        <v>120</v>
      </c>
      <c r="B124" s="40" t="s">
        <v>43</v>
      </c>
      <c r="C124" s="31" t="s">
        <v>185</v>
      </c>
      <c r="D124" s="54" t="s">
        <v>463</v>
      </c>
      <c r="E124" s="57">
        <v>4999</v>
      </c>
      <c r="F124" s="30">
        <v>799.84</v>
      </c>
      <c r="G124" s="30">
        <v>399.92</v>
      </c>
      <c r="H124" s="30">
        <v>64.99</v>
      </c>
      <c r="I124" s="30">
        <v>25</v>
      </c>
      <c r="J124" s="30">
        <v>25</v>
      </c>
      <c r="K124" s="30">
        <v>484.9</v>
      </c>
      <c r="L124" s="56">
        <v>99.98</v>
      </c>
      <c r="M124" s="30">
        <v>5</v>
      </c>
      <c r="N124" s="56">
        <v>25</v>
      </c>
      <c r="O124" s="31">
        <f t="shared" si="9"/>
        <v>1379.73</v>
      </c>
      <c r="P124" s="31">
        <f t="shared" si="10"/>
        <v>549.9</v>
      </c>
      <c r="Q124" s="31">
        <f t="shared" si="11"/>
        <v>1929.63</v>
      </c>
    </row>
    <row r="125" spans="1:17">
      <c r="A125" s="17">
        <v>121</v>
      </c>
      <c r="B125" s="40" t="s">
        <v>113</v>
      </c>
      <c r="C125" s="31" t="s">
        <v>281</v>
      </c>
      <c r="D125" s="54" t="s">
        <v>464</v>
      </c>
      <c r="E125" s="57">
        <v>4999</v>
      </c>
      <c r="F125" s="30">
        <v>799.84</v>
      </c>
      <c r="G125" s="30">
        <v>399.92</v>
      </c>
      <c r="H125" s="30">
        <v>64.99</v>
      </c>
      <c r="I125" s="30">
        <v>25</v>
      </c>
      <c r="J125" s="30">
        <v>25</v>
      </c>
      <c r="K125" s="30">
        <v>484.9</v>
      </c>
      <c r="L125" s="56">
        <v>99.98</v>
      </c>
      <c r="M125" s="30">
        <v>5</v>
      </c>
      <c r="N125" s="56">
        <v>25</v>
      </c>
      <c r="O125" s="31">
        <f t="shared" si="9"/>
        <v>1379.73</v>
      </c>
      <c r="P125" s="31">
        <f t="shared" si="10"/>
        <v>549.9</v>
      </c>
      <c r="Q125" s="31">
        <f t="shared" si="11"/>
        <v>1929.63</v>
      </c>
    </row>
    <row r="126" spans="1:17">
      <c r="A126" s="17">
        <v>122</v>
      </c>
      <c r="B126" s="40" t="s">
        <v>385</v>
      </c>
      <c r="C126" s="31" t="s">
        <v>386</v>
      </c>
      <c r="D126" s="54" t="s">
        <v>463</v>
      </c>
      <c r="E126" s="57">
        <v>4999</v>
      </c>
      <c r="F126" s="30">
        <v>799.84</v>
      </c>
      <c r="G126" s="30">
        <v>399.92</v>
      </c>
      <c r="H126" s="30">
        <v>64.99</v>
      </c>
      <c r="I126" s="30">
        <v>25</v>
      </c>
      <c r="J126" s="30">
        <v>25</v>
      </c>
      <c r="K126" s="30">
        <v>484.9</v>
      </c>
      <c r="L126" s="56">
        <v>99.98</v>
      </c>
      <c r="M126" s="30">
        <v>5</v>
      </c>
      <c r="N126" s="56">
        <v>25</v>
      </c>
      <c r="O126" s="31">
        <f t="shared" si="9"/>
        <v>1379.73</v>
      </c>
      <c r="P126" s="31">
        <f t="shared" si="10"/>
        <v>549.9</v>
      </c>
      <c r="Q126" s="31">
        <f t="shared" si="11"/>
        <v>1929.63</v>
      </c>
    </row>
    <row r="127" spans="1:17">
      <c r="A127" s="17">
        <v>123</v>
      </c>
      <c r="B127" s="40" t="s">
        <v>64</v>
      </c>
      <c r="C127" s="31" t="s">
        <v>213</v>
      </c>
      <c r="D127" s="54" t="s">
        <v>15</v>
      </c>
      <c r="E127" s="57">
        <v>4999</v>
      </c>
      <c r="F127" s="30">
        <v>799.84</v>
      </c>
      <c r="G127" s="30">
        <v>399.92</v>
      </c>
      <c r="H127" s="30">
        <v>64.99</v>
      </c>
      <c r="I127" s="30">
        <v>25</v>
      </c>
      <c r="J127" s="30">
        <v>25</v>
      </c>
      <c r="K127" s="30">
        <v>484.9</v>
      </c>
      <c r="L127" s="56">
        <v>99.98</v>
      </c>
      <c r="M127" s="30">
        <v>5</v>
      </c>
      <c r="N127" s="56">
        <v>25</v>
      </c>
      <c r="O127" s="31">
        <f t="shared" si="9"/>
        <v>1379.73</v>
      </c>
      <c r="P127" s="31">
        <f t="shared" si="10"/>
        <v>549.9</v>
      </c>
      <c r="Q127" s="31">
        <f t="shared" si="11"/>
        <v>1929.63</v>
      </c>
    </row>
    <row r="128" spans="1:17">
      <c r="A128" s="17">
        <v>124</v>
      </c>
      <c r="B128" s="40" t="s">
        <v>109</v>
      </c>
      <c r="C128" s="31" t="s">
        <v>275</v>
      </c>
      <c r="D128" s="54" t="s">
        <v>15</v>
      </c>
      <c r="E128" s="57">
        <v>4999</v>
      </c>
      <c r="F128" s="30">
        <v>799.84</v>
      </c>
      <c r="G128" s="30">
        <v>399.92</v>
      </c>
      <c r="H128" s="30">
        <v>64.99</v>
      </c>
      <c r="I128" s="30">
        <v>25</v>
      </c>
      <c r="J128" s="30">
        <v>25</v>
      </c>
      <c r="K128" s="30">
        <v>484.9</v>
      </c>
      <c r="L128" s="56">
        <v>99.98</v>
      </c>
      <c r="M128" s="30">
        <v>5</v>
      </c>
      <c r="N128" s="56">
        <v>25</v>
      </c>
      <c r="O128" s="31">
        <f t="shared" si="9"/>
        <v>1379.73</v>
      </c>
      <c r="P128" s="31">
        <f t="shared" si="10"/>
        <v>549.9</v>
      </c>
      <c r="Q128" s="31">
        <f t="shared" si="11"/>
        <v>1929.63</v>
      </c>
    </row>
    <row r="129" spans="1:17">
      <c r="A129" s="17">
        <v>125</v>
      </c>
      <c r="B129" s="40" t="s">
        <v>101</v>
      </c>
      <c r="C129" s="31" t="s">
        <v>264</v>
      </c>
      <c r="D129" s="54" t="s">
        <v>464</v>
      </c>
      <c r="E129" s="57">
        <v>4999</v>
      </c>
      <c r="F129" s="30">
        <v>799.84</v>
      </c>
      <c r="G129" s="30">
        <v>399.92</v>
      </c>
      <c r="H129" s="30">
        <v>64.99</v>
      </c>
      <c r="I129" s="30">
        <v>25</v>
      </c>
      <c r="J129" s="30">
        <v>25</v>
      </c>
      <c r="K129" s="30">
        <v>484.9</v>
      </c>
      <c r="L129" s="56">
        <v>99.98</v>
      </c>
      <c r="M129" s="30">
        <v>5</v>
      </c>
      <c r="N129" s="56">
        <v>25</v>
      </c>
      <c r="O129" s="31">
        <f t="shared" si="9"/>
        <v>1379.73</v>
      </c>
      <c r="P129" s="31">
        <f t="shared" si="10"/>
        <v>549.9</v>
      </c>
      <c r="Q129" s="31">
        <f t="shared" si="11"/>
        <v>1929.63</v>
      </c>
    </row>
    <row r="130" spans="1:17">
      <c r="A130" s="17">
        <v>126</v>
      </c>
      <c r="B130" s="40" t="s">
        <v>387</v>
      </c>
      <c r="C130" s="31" t="s">
        <v>388</v>
      </c>
      <c r="D130" s="54" t="s">
        <v>463</v>
      </c>
      <c r="E130" s="57">
        <v>4999</v>
      </c>
      <c r="F130" s="30">
        <v>799.84</v>
      </c>
      <c r="G130" s="30">
        <v>399.92</v>
      </c>
      <c r="H130" s="30">
        <v>64.99</v>
      </c>
      <c r="I130" s="30">
        <v>25</v>
      </c>
      <c r="J130" s="30">
        <v>25</v>
      </c>
      <c r="K130" s="30">
        <v>484.9</v>
      </c>
      <c r="L130" s="56">
        <v>99.98</v>
      </c>
      <c r="M130" s="30">
        <v>5</v>
      </c>
      <c r="N130" s="56">
        <v>25</v>
      </c>
      <c r="O130" s="31">
        <f t="shared" si="9"/>
        <v>1379.73</v>
      </c>
      <c r="P130" s="31">
        <f t="shared" si="10"/>
        <v>549.9</v>
      </c>
      <c r="Q130" s="31">
        <f t="shared" si="11"/>
        <v>1929.63</v>
      </c>
    </row>
    <row r="131" spans="1:17">
      <c r="A131" s="17">
        <v>127</v>
      </c>
      <c r="B131" s="40" t="s">
        <v>132</v>
      </c>
      <c r="C131" s="31" t="s">
        <v>313</v>
      </c>
      <c r="D131" s="54" t="s">
        <v>464</v>
      </c>
      <c r="E131" s="57">
        <v>4999</v>
      </c>
      <c r="F131" s="30">
        <v>799.84</v>
      </c>
      <c r="G131" s="30">
        <v>399.92</v>
      </c>
      <c r="H131" s="30">
        <v>64.99</v>
      </c>
      <c r="I131" s="30">
        <v>25</v>
      </c>
      <c r="J131" s="30">
        <v>25</v>
      </c>
      <c r="K131" s="30">
        <v>484.9</v>
      </c>
      <c r="L131" s="56">
        <v>99.98</v>
      </c>
      <c r="M131" s="30">
        <v>5</v>
      </c>
      <c r="N131" s="56">
        <v>25</v>
      </c>
      <c r="O131" s="31">
        <f t="shared" si="9"/>
        <v>1379.73</v>
      </c>
      <c r="P131" s="31">
        <f t="shared" si="10"/>
        <v>549.9</v>
      </c>
      <c r="Q131" s="31">
        <f t="shared" si="11"/>
        <v>1929.63</v>
      </c>
    </row>
    <row r="132" spans="1:17">
      <c r="A132" s="17">
        <v>128</v>
      </c>
      <c r="B132" s="40" t="s">
        <v>460</v>
      </c>
      <c r="C132" s="31" t="s">
        <v>461</v>
      </c>
      <c r="D132" s="54" t="s">
        <v>463</v>
      </c>
      <c r="E132" s="57">
        <v>4999</v>
      </c>
      <c r="F132" s="30">
        <v>799.84</v>
      </c>
      <c r="G132" s="30">
        <v>399.92</v>
      </c>
      <c r="H132" s="30">
        <v>64.99</v>
      </c>
      <c r="I132" s="30">
        <v>25</v>
      </c>
      <c r="J132" s="30">
        <v>25</v>
      </c>
      <c r="K132" s="30">
        <v>484.9</v>
      </c>
      <c r="L132" s="56">
        <v>99.98</v>
      </c>
      <c r="M132" s="30">
        <v>5</v>
      </c>
      <c r="N132" s="56">
        <v>25</v>
      </c>
      <c r="O132" s="31">
        <f t="shared" si="9"/>
        <v>1379.73</v>
      </c>
      <c r="P132" s="31">
        <f t="shared" si="10"/>
        <v>549.9</v>
      </c>
      <c r="Q132" s="31">
        <f t="shared" si="11"/>
        <v>1929.63</v>
      </c>
    </row>
    <row r="133" spans="1:17">
      <c r="A133" s="17">
        <v>129</v>
      </c>
      <c r="B133" s="40" t="s">
        <v>465</v>
      </c>
      <c r="C133" s="42" t="s">
        <v>466</v>
      </c>
      <c r="D133" s="54" t="s">
        <v>15</v>
      </c>
      <c r="E133" s="57">
        <v>4999</v>
      </c>
      <c r="F133" s="32">
        <v>799.84</v>
      </c>
      <c r="G133" s="32">
        <v>399.92</v>
      </c>
      <c r="H133" s="32">
        <v>64.99</v>
      </c>
      <c r="I133" s="32">
        <v>25</v>
      </c>
      <c r="J133" s="32">
        <v>25</v>
      </c>
      <c r="K133" s="32">
        <v>484.9</v>
      </c>
      <c r="L133" s="59">
        <v>99.98</v>
      </c>
      <c r="M133" s="32">
        <v>5</v>
      </c>
      <c r="N133" s="32">
        <v>25</v>
      </c>
      <c r="O133" s="31">
        <f t="shared" si="9"/>
        <v>1379.73</v>
      </c>
      <c r="P133" s="31">
        <f t="shared" si="10"/>
        <v>549.9</v>
      </c>
      <c r="Q133" s="31">
        <f t="shared" si="11"/>
        <v>1929.63</v>
      </c>
    </row>
    <row r="134" spans="1:17">
      <c r="A134" s="17">
        <v>130</v>
      </c>
      <c r="B134" s="40" t="s">
        <v>467</v>
      </c>
      <c r="C134" s="42" t="s">
        <v>468</v>
      </c>
      <c r="D134" s="54" t="s">
        <v>15</v>
      </c>
      <c r="E134" s="57">
        <v>4999</v>
      </c>
      <c r="F134" s="32">
        <v>799.84</v>
      </c>
      <c r="G134" s="32">
        <v>399.92</v>
      </c>
      <c r="H134" s="32">
        <v>64.99</v>
      </c>
      <c r="I134" s="32">
        <v>25</v>
      </c>
      <c r="J134" s="32">
        <v>25</v>
      </c>
      <c r="K134" s="32">
        <v>484.9</v>
      </c>
      <c r="L134" s="59">
        <v>99.98</v>
      </c>
      <c r="M134" s="32">
        <v>5</v>
      </c>
      <c r="N134" s="32">
        <v>25</v>
      </c>
      <c r="O134" s="31">
        <f t="shared" si="9"/>
        <v>1379.73</v>
      </c>
      <c r="P134" s="31">
        <f t="shared" si="10"/>
        <v>549.9</v>
      </c>
      <c r="Q134" s="31">
        <f t="shared" si="11"/>
        <v>1929.63</v>
      </c>
    </row>
    <row r="135" spans="1:17">
      <c r="A135" s="17">
        <v>131</v>
      </c>
      <c r="B135" s="40" t="s">
        <v>469</v>
      </c>
      <c r="C135" s="42" t="s">
        <v>470</v>
      </c>
      <c r="D135" s="54" t="s">
        <v>15</v>
      </c>
      <c r="E135" s="57">
        <v>4999</v>
      </c>
      <c r="F135" s="32">
        <v>799.84</v>
      </c>
      <c r="G135" s="32">
        <v>399.92</v>
      </c>
      <c r="H135" s="32">
        <v>64.99</v>
      </c>
      <c r="I135" s="32">
        <v>25</v>
      </c>
      <c r="J135" s="32">
        <v>25</v>
      </c>
      <c r="K135" s="32">
        <v>484.9</v>
      </c>
      <c r="L135" s="59">
        <v>99.98</v>
      </c>
      <c r="M135" s="32">
        <v>5</v>
      </c>
      <c r="N135" s="32">
        <v>25</v>
      </c>
      <c r="O135" s="31">
        <f t="shared" si="9"/>
        <v>1379.73</v>
      </c>
      <c r="P135" s="31">
        <f t="shared" si="10"/>
        <v>549.9</v>
      </c>
      <c r="Q135" s="31">
        <f t="shared" si="11"/>
        <v>1929.63</v>
      </c>
    </row>
    <row r="136" ht="33" customHeight="1" spans="1:17">
      <c r="A136" s="58" t="s">
        <v>144</v>
      </c>
      <c r="B136" s="58"/>
      <c r="C136" s="58"/>
      <c r="D136" s="58"/>
      <c r="E136" s="58">
        <f>SUM(E5:E135)</f>
        <v>655570</v>
      </c>
      <c r="F136" s="58">
        <f t="shared" ref="F136:Q136" si="12">SUM(F5:F135)</f>
        <v>104891.2</v>
      </c>
      <c r="G136" s="58">
        <f t="shared" si="12"/>
        <v>52445.5999999998</v>
      </c>
      <c r="H136" s="58">
        <f t="shared" si="12"/>
        <v>8522.79999999998</v>
      </c>
      <c r="I136" s="58">
        <f t="shared" si="12"/>
        <v>3278.5</v>
      </c>
      <c r="J136" s="58">
        <f t="shared" si="12"/>
        <v>3278.5</v>
      </c>
      <c r="K136" s="58">
        <f t="shared" si="12"/>
        <v>63105.0000000001</v>
      </c>
      <c r="L136" s="58">
        <f t="shared" si="12"/>
        <v>13011.42</v>
      </c>
      <c r="M136" s="58">
        <f t="shared" si="12"/>
        <v>650.7</v>
      </c>
      <c r="N136" s="58">
        <f t="shared" si="12"/>
        <v>3253.5</v>
      </c>
      <c r="O136" s="58">
        <f t="shared" si="12"/>
        <v>180448.2</v>
      </c>
      <c r="P136" s="58">
        <f t="shared" si="12"/>
        <v>71989.02</v>
      </c>
      <c r="Q136" s="58">
        <f t="shared" si="12"/>
        <v>252437.22</v>
      </c>
    </row>
  </sheetData>
  <autoFilter xmlns:etc="http://www.wps.cn/officeDocument/2017/etCustomData" ref="A1:Q136" etc:filterBottomFollowUsedRange="0">
    <extLst/>
  </autoFilter>
  <mergeCells count="13">
    <mergeCell ref="A1:Q1"/>
    <mergeCell ref="A2:Q2"/>
    <mergeCell ref="F3:G3"/>
    <mergeCell ref="I3:J3"/>
    <mergeCell ref="K3:L3"/>
    <mergeCell ref="O3:P3"/>
    <mergeCell ref="A136:D136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  <ignoredErrors>
    <ignoredError sqref="C5:C13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0"/>
  <sheetViews>
    <sheetView topLeftCell="E122" workbookViewId="0">
      <selection activeCell="E137" sqref="E137:Q137"/>
    </sheetView>
  </sheetViews>
  <sheetFormatPr defaultColWidth="8.66666666666667" defaultRowHeight="15"/>
  <cols>
    <col min="2" max="2" width="19.0833333333333" customWidth="1"/>
    <col min="3" max="4" width="23.25" customWidth="1"/>
    <col min="5" max="5" width="11.4166666666667" customWidth="1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1" t="s">
        <v>471</v>
      </c>
      <c r="B1" s="36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 t="s">
        <v>403</v>
      </c>
      <c r="B2" s="37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2" spans="1:17">
      <c r="A3" s="5" t="s">
        <v>378</v>
      </c>
      <c r="B3" s="38" t="s">
        <v>379</v>
      </c>
      <c r="C3" s="7" t="s">
        <v>146</v>
      </c>
      <c r="D3" s="8" t="s">
        <v>404</v>
      </c>
      <c r="E3" s="6" t="s">
        <v>405</v>
      </c>
      <c r="F3" s="9" t="s">
        <v>406</v>
      </c>
      <c r="G3" s="10"/>
      <c r="H3" s="5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9" t="s">
        <v>144</v>
      </c>
      <c r="P3" s="9"/>
      <c r="Q3" s="21" t="s">
        <v>414</v>
      </c>
    </row>
    <row r="4" ht="19" spans="1:17">
      <c r="A4" s="11"/>
      <c r="B4" s="39"/>
      <c r="C4" s="13"/>
      <c r="D4" s="14"/>
      <c r="E4" s="12"/>
      <c r="F4" s="15" t="s">
        <v>415</v>
      </c>
      <c r="G4" s="11" t="s">
        <v>416</v>
      </c>
      <c r="H4" s="16" t="s">
        <v>417</v>
      </c>
      <c r="I4" s="15" t="s">
        <v>418</v>
      </c>
      <c r="J4" s="22" t="s">
        <v>419</v>
      </c>
      <c r="K4" s="15" t="s">
        <v>457</v>
      </c>
      <c r="L4" s="22" t="s">
        <v>421</v>
      </c>
      <c r="M4" s="15" t="s">
        <v>422</v>
      </c>
      <c r="N4" s="22" t="s">
        <v>423</v>
      </c>
      <c r="O4" s="22" t="s">
        <v>424</v>
      </c>
      <c r="P4" s="22" t="s">
        <v>425</v>
      </c>
      <c r="Q4" s="22"/>
    </row>
    <row r="5" spans="1:17">
      <c r="A5" s="17">
        <v>1</v>
      </c>
      <c r="B5" s="40" t="s">
        <v>176</v>
      </c>
      <c r="C5" s="31" t="str">
        <f>VLOOKUP(B5,'2025.4新疆分公司'!B:C,2,FALSE)</f>
        <v>650104197407121634</v>
      </c>
      <c r="D5" s="31" t="s">
        <v>463</v>
      </c>
      <c r="E5" s="41">
        <v>4999</v>
      </c>
      <c r="F5" s="30">
        <v>799.84</v>
      </c>
      <c r="G5" s="30">
        <v>399.92</v>
      </c>
      <c r="H5" s="30">
        <v>64.99</v>
      </c>
      <c r="I5" s="30">
        <v>25</v>
      </c>
      <c r="J5" s="30">
        <v>25</v>
      </c>
      <c r="K5" s="30">
        <v>484.9</v>
      </c>
      <c r="L5" s="30">
        <v>99.98</v>
      </c>
      <c r="M5" s="30">
        <v>5</v>
      </c>
      <c r="N5" s="30">
        <v>25</v>
      </c>
      <c r="O5" s="31">
        <f>SUM(F5+H5+I5+K5+M5)</f>
        <v>1379.73</v>
      </c>
      <c r="P5" s="31">
        <f>SUM(G5+J5+L5+N5)</f>
        <v>549.9</v>
      </c>
      <c r="Q5" s="31">
        <f>SUM(O5+P5)</f>
        <v>1929.63</v>
      </c>
    </row>
    <row r="6" spans="1:17">
      <c r="A6" s="17">
        <v>2</v>
      </c>
      <c r="B6" s="40" t="s">
        <v>295</v>
      </c>
      <c r="C6" s="31" t="str">
        <f>VLOOKUP(B6,'2025.4新疆分公司'!B:C,2,FALSE)</f>
        <v>65292519851215101X</v>
      </c>
      <c r="D6" s="31" t="s">
        <v>463</v>
      </c>
      <c r="E6" s="41">
        <v>4999</v>
      </c>
      <c r="F6" s="30">
        <v>799.84</v>
      </c>
      <c r="G6" s="30">
        <v>399.92</v>
      </c>
      <c r="H6" s="30">
        <v>64.99</v>
      </c>
      <c r="I6" s="30">
        <v>25</v>
      </c>
      <c r="J6" s="30">
        <v>25</v>
      </c>
      <c r="K6" s="30">
        <v>484.9</v>
      </c>
      <c r="L6" s="30">
        <v>99.98</v>
      </c>
      <c r="M6" s="30">
        <v>5</v>
      </c>
      <c r="N6" s="30">
        <v>25</v>
      </c>
      <c r="O6" s="31">
        <f t="shared" ref="O6:O37" si="0">SUM(F6+H6+I6+K6+M6)</f>
        <v>1379.73</v>
      </c>
      <c r="P6" s="31">
        <f t="shared" ref="P6:P37" si="1">SUM(G6+J6+L6+N6)</f>
        <v>549.9</v>
      </c>
      <c r="Q6" s="31">
        <f>SUM(O6+P6)</f>
        <v>1929.63</v>
      </c>
    </row>
    <row r="7" spans="1:17">
      <c r="A7" s="17">
        <v>3</v>
      </c>
      <c r="B7" s="40" t="s">
        <v>262</v>
      </c>
      <c r="C7" s="31" t="str">
        <f>VLOOKUP(B7,'2025.4新疆分公司'!B:C,2,FALSE)</f>
        <v>653121199509183519</v>
      </c>
      <c r="D7" s="31" t="s">
        <v>463</v>
      </c>
      <c r="E7" s="41">
        <v>4999</v>
      </c>
      <c r="F7" s="30">
        <v>799.84</v>
      </c>
      <c r="G7" s="30">
        <v>399.92</v>
      </c>
      <c r="H7" s="30">
        <v>64.99</v>
      </c>
      <c r="I7" s="30">
        <v>25</v>
      </c>
      <c r="J7" s="30">
        <v>25</v>
      </c>
      <c r="K7" s="30">
        <v>484.9</v>
      </c>
      <c r="L7" s="30">
        <v>99.98</v>
      </c>
      <c r="M7" s="30">
        <v>5</v>
      </c>
      <c r="N7" s="30">
        <v>25</v>
      </c>
      <c r="O7" s="31">
        <f t="shared" si="0"/>
        <v>1379.73</v>
      </c>
      <c r="P7" s="31">
        <f t="shared" si="1"/>
        <v>549.9</v>
      </c>
      <c r="Q7" s="31">
        <f>SUM(O7+P7)</f>
        <v>1929.63</v>
      </c>
    </row>
    <row r="8" spans="1:17">
      <c r="A8" s="17">
        <v>4</v>
      </c>
      <c r="B8" s="40" t="s">
        <v>382</v>
      </c>
      <c r="C8" s="31" t="str">
        <f>VLOOKUP(B8,'2025.4新疆分公司'!B:C,2,FALSE)</f>
        <v>650121198102072422</v>
      </c>
      <c r="D8" s="31" t="s">
        <v>464</v>
      </c>
      <c r="E8" s="41">
        <v>4999</v>
      </c>
      <c r="F8" s="30">
        <v>799.84</v>
      </c>
      <c r="G8" s="30">
        <v>399.92</v>
      </c>
      <c r="H8" s="30">
        <v>64.99</v>
      </c>
      <c r="I8" s="30">
        <v>25</v>
      </c>
      <c r="J8" s="30">
        <v>25</v>
      </c>
      <c r="K8" s="30">
        <v>484.9</v>
      </c>
      <c r="L8" s="30">
        <v>99.98</v>
      </c>
      <c r="M8" s="30">
        <v>5</v>
      </c>
      <c r="N8" s="30">
        <v>25</v>
      </c>
      <c r="O8" s="31">
        <f t="shared" si="0"/>
        <v>1379.73</v>
      </c>
      <c r="P8" s="31">
        <f t="shared" si="1"/>
        <v>549.9</v>
      </c>
      <c r="Q8" s="31">
        <f t="shared" ref="Q8:Q39" si="2">SUM(O8+P8)</f>
        <v>1929.63</v>
      </c>
    </row>
    <row r="9" spans="1:17">
      <c r="A9" s="17">
        <v>5</v>
      </c>
      <c r="B9" s="40" t="s">
        <v>311</v>
      </c>
      <c r="C9" s="31" t="str">
        <f>VLOOKUP(B9,'2025.4新疆分公司'!B:C,2,FALSE)</f>
        <v>652123199112210939</v>
      </c>
      <c r="D9" s="31" t="s">
        <v>463</v>
      </c>
      <c r="E9" s="41">
        <v>4999</v>
      </c>
      <c r="F9" s="30">
        <v>799.84</v>
      </c>
      <c r="G9" s="30">
        <v>399.92</v>
      </c>
      <c r="H9" s="30">
        <v>64.99</v>
      </c>
      <c r="I9" s="30">
        <v>25</v>
      </c>
      <c r="J9" s="30">
        <v>25</v>
      </c>
      <c r="K9" s="30">
        <v>484.9</v>
      </c>
      <c r="L9" s="30">
        <v>99.98</v>
      </c>
      <c r="M9" s="30">
        <v>5</v>
      </c>
      <c r="N9" s="30">
        <v>25</v>
      </c>
      <c r="O9" s="31">
        <f t="shared" si="0"/>
        <v>1379.73</v>
      </c>
      <c r="P9" s="31">
        <f t="shared" si="1"/>
        <v>549.9</v>
      </c>
      <c r="Q9" s="31">
        <f t="shared" si="2"/>
        <v>1929.63</v>
      </c>
    </row>
    <row r="10" spans="1:17">
      <c r="A10" s="17">
        <v>6</v>
      </c>
      <c r="B10" s="40" t="s">
        <v>157</v>
      </c>
      <c r="C10" s="31" t="str">
        <f>VLOOKUP(B10,'2025.4新疆分公司'!B:C,2,FALSE)</f>
        <v>650104197505304426</v>
      </c>
      <c r="D10" s="31" t="s">
        <v>472</v>
      </c>
      <c r="E10" s="41">
        <v>4999</v>
      </c>
      <c r="F10" s="30">
        <v>799.84</v>
      </c>
      <c r="G10" s="30">
        <v>399.92</v>
      </c>
      <c r="H10" s="30">
        <v>64.99</v>
      </c>
      <c r="I10" s="30">
        <v>25</v>
      </c>
      <c r="J10" s="30">
        <v>25</v>
      </c>
      <c r="K10" s="30">
        <v>484.9</v>
      </c>
      <c r="L10" s="30">
        <v>99.98</v>
      </c>
      <c r="M10" s="30">
        <v>5</v>
      </c>
      <c r="N10" s="30">
        <v>25</v>
      </c>
      <c r="O10" s="31">
        <f t="shared" si="0"/>
        <v>1379.73</v>
      </c>
      <c r="P10" s="31">
        <f t="shared" si="1"/>
        <v>549.9</v>
      </c>
      <c r="Q10" s="31">
        <f t="shared" si="2"/>
        <v>1929.63</v>
      </c>
    </row>
    <row r="11" spans="1:17">
      <c r="A11" s="17">
        <v>7</v>
      </c>
      <c r="B11" s="40" t="s">
        <v>203</v>
      </c>
      <c r="C11" s="31" t="str">
        <f>VLOOKUP(B11,'2025.4新疆分公司'!B:C,2,FALSE)</f>
        <v>650102198109254019</v>
      </c>
      <c r="D11" s="31" t="s">
        <v>463</v>
      </c>
      <c r="E11" s="41">
        <v>4999</v>
      </c>
      <c r="F11" s="30">
        <v>799.84</v>
      </c>
      <c r="G11" s="30">
        <v>399.92</v>
      </c>
      <c r="H11" s="30">
        <v>64.99</v>
      </c>
      <c r="I11" s="30">
        <v>25</v>
      </c>
      <c r="J11" s="30">
        <v>25</v>
      </c>
      <c r="K11" s="30">
        <v>484.9</v>
      </c>
      <c r="L11" s="30">
        <v>99.98</v>
      </c>
      <c r="M11" s="30">
        <v>5</v>
      </c>
      <c r="N11" s="30">
        <v>25</v>
      </c>
      <c r="O11" s="31">
        <f t="shared" si="0"/>
        <v>1379.73</v>
      </c>
      <c r="P11" s="31">
        <f t="shared" si="1"/>
        <v>549.9</v>
      </c>
      <c r="Q11" s="31">
        <f t="shared" si="2"/>
        <v>1929.63</v>
      </c>
    </row>
    <row r="12" spans="1:17">
      <c r="A12" s="17">
        <v>8</v>
      </c>
      <c r="B12" s="40" t="s">
        <v>293</v>
      </c>
      <c r="C12" s="31" t="str">
        <f>VLOOKUP(B12,'2025.4新疆分公司'!B:C,2,FALSE)</f>
        <v>653123197306100019</v>
      </c>
      <c r="D12" s="31" t="s">
        <v>472</v>
      </c>
      <c r="E12" s="41">
        <v>4999</v>
      </c>
      <c r="F12" s="30">
        <v>799.84</v>
      </c>
      <c r="G12" s="30">
        <v>399.92</v>
      </c>
      <c r="H12" s="30">
        <v>64.99</v>
      </c>
      <c r="I12" s="30">
        <v>25</v>
      </c>
      <c r="J12" s="30">
        <v>25</v>
      </c>
      <c r="K12" s="30">
        <v>484.9</v>
      </c>
      <c r="L12" s="30">
        <v>99.98</v>
      </c>
      <c r="M12" s="30">
        <v>5</v>
      </c>
      <c r="N12" s="30">
        <v>25</v>
      </c>
      <c r="O12" s="31">
        <f t="shared" si="0"/>
        <v>1379.73</v>
      </c>
      <c r="P12" s="31">
        <f t="shared" si="1"/>
        <v>549.9</v>
      </c>
      <c r="Q12" s="31">
        <f t="shared" si="2"/>
        <v>1929.63</v>
      </c>
    </row>
    <row r="13" spans="1:17">
      <c r="A13" s="17">
        <v>9</v>
      </c>
      <c r="B13" s="40" t="s">
        <v>329</v>
      </c>
      <c r="C13" s="31" t="str">
        <f>VLOOKUP(B13,'2025.4新疆分公司'!B:C,2,FALSE)</f>
        <v>650104197210190046</v>
      </c>
      <c r="D13" s="31" t="s">
        <v>472</v>
      </c>
      <c r="E13" s="41">
        <v>4999</v>
      </c>
      <c r="F13" s="30">
        <v>799.84</v>
      </c>
      <c r="G13" s="30">
        <v>399.92</v>
      </c>
      <c r="H13" s="30">
        <v>64.99</v>
      </c>
      <c r="I13" s="30">
        <v>25</v>
      </c>
      <c r="J13" s="30">
        <v>25</v>
      </c>
      <c r="K13" s="30">
        <v>484.9</v>
      </c>
      <c r="L13" s="30">
        <v>99.98</v>
      </c>
      <c r="M13" s="30">
        <v>5</v>
      </c>
      <c r="N13" s="30">
        <v>25</v>
      </c>
      <c r="O13" s="31">
        <f t="shared" si="0"/>
        <v>1379.73</v>
      </c>
      <c r="P13" s="31">
        <f t="shared" si="1"/>
        <v>549.9</v>
      </c>
      <c r="Q13" s="31">
        <f t="shared" si="2"/>
        <v>1929.63</v>
      </c>
    </row>
    <row r="14" spans="1:17">
      <c r="A14" s="17">
        <v>10</v>
      </c>
      <c r="B14" s="40" t="s">
        <v>321</v>
      </c>
      <c r="C14" s="31" t="str">
        <f>VLOOKUP(B14,'2025.4新疆分公司'!B:C,2,FALSE)</f>
        <v>650106199110300844</v>
      </c>
      <c r="D14" s="31" t="s">
        <v>464</v>
      </c>
      <c r="E14" s="41">
        <v>4999</v>
      </c>
      <c r="F14" s="30">
        <v>799.84</v>
      </c>
      <c r="G14" s="30">
        <v>399.92</v>
      </c>
      <c r="H14" s="30">
        <v>64.99</v>
      </c>
      <c r="I14" s="30">
        <v>25</v>
      </c>
      <c r="J14" s="30">
        <v>25</v>
      </c>
      <c r="K14" s="30">
        <v>484.9</v>
      </c>
      <c r="L14" s="30">
        <v>99.98</v>
      </c>
      <c r="M14" s="30">
        <v>5</v>
      </c>
      <c r="N14" s="30">
        <v>25</v>
      </c>
      <c r="O14" s="31">
        <f t="shared" si="0"/>
        <v>1379.73</v>
      </c>
      <c r="P14" s="31">
        <f t="shared" si="1"/>
        <v>549.9</v>
      </c>
      <c r="Q14" s="31">
        <f t="shared" si="2"/>
        <v>1929.63</v>
      </c>
    </row>
    <row r="15" spans="1:17">
      <c r="A15" s="17">
        <v>11</v>
      </c>
      <c r="B15" s="40" t="s">
        <v>228</v>
      </c>
      <c r="C15" s="31" t="str">
        <f>VLOOKUP(B15,'2025.4新疆分公司'!B:C,2,FALSE)</f>
        <v>65302119730619044X</v>
      </c>
      <c r="D15" s="31" t="s">
        <v>464</v>
      </c>
      <c r="E15" s="41">
        <v>4999</v>
      </c>
      <c r="F15" s="30">
        <v>799.84</v>
      </c>
      <c r="G15" s="30">
        <v>399.92</v>
      </c>
      <c r="H15" s="30">
        <v>64.99</v>
      </c>
      <c r="I15" s="30">
        <v>25</v>
      </c>
      <c r="J15" s="30">
        <v>25</v>
      </c>
      <c r="K15" s="30">
        <v>484.9</v>
      </c>
      <c r="L15" s="30">
        <v>99.98</v>
      </c>
      <c r="M15" s="30">
        <v>5</v>
      </c>
      <c r="N15" s="30">
        <v>25</v>
      </c>
      <c r="O15" s="31">
        <f t="shared" si="0"/>
        <v>1379.73</v>
      </c>
      <c r="P15" s="31">
        <f t="shared" si="1"/>
        <v>549.9</v>
      </c>
      <c r="Q15" s="31">
        <f t="shared" si="2"/>
        <v>1929.63</v>
      </c>
    </row>
    <row r="16" spans="1:17">
      <c r="A16" s="17">
        <v>12</v>
      </c>
      <c r="B16" s="40" t="s">
        <v>171</v>
      </c>
      <c r="C16" s="31" t="str">
        <f>VLOOKUP(B16,'2025.4新疆分公司'!B:C,2,FALSE)</f>
        <v>653127197804060342</v>
      </c>
      <c r="D16" s="31" t="s">
        <v>464</v>
      </c>
      <c r="E16" s="41">
        <v>4999</v>
      </c>
      <c r="F16" s="30">
        <v>799.84</v>
      </c>
      <c r="G16" s="30">
        <v>399.92</v>
      </c>
      <c r="H16" s="30">
        <v>64.99</v>
      </c>
      <c r="I16" s="30">
        <v>25</v>
      </c>
      <c r="J16" s="30">
        <v>25</v>
      </c>
      <c r="K16" s="30">
        <v>484.9</v>
      </c>
      <c r="L16" s="30">
        <v>99.98</v>
      </c>
      <c r="M16" s="30">
        <v>5</v>
      </c>
      <c r="N16" s="30">
        <v>25</v>
      </c>
      <c r="O16" s="31">
        <f t="shared" si="0"/>
        <v>1379.73</v>
      </c>
      <c r="P16" s="31">
        <f t="shared" si="1"/>
        <v>549.9</v>
      </c>
      <c r="Q16" s="31">
        <f t="shared" si="2"/>
        <v>1929.63</v>
      </c>
    </row>
    <row r="17" spans="1:17">
      <c r="A17" s="17">
        <v>13</v>
      </c>
      <c r="B17" s="40" t="s">
        <v>196</v>
      </c>
      <c r="C17" s="31" t="str">
        <f>VLOOKUP(B17,'2025.4新疆分公司'!B:C,2,FALSE)</f>
        <v>650104197009220012</v>
      </c>
      <c r="D17" s="31" t="s">
        <v>472</v>
      </c>
      <c r="E17" s="41">
        <v>4999</v>
      </c>
      <c r="F17" s="30">
        <v>799.84</v>
      </c>
      <c r="G17" s="30">
        <v>399.92</v>
      </c>
      <c r="H17" s="30">
        <v>64.99</v>
      </c>
      <c r="I17" s="30">
        <v>25</v>
      </c>
      <c r="J17" s="30">
        <v>25</v>
      </c>
      <c r="K17" s="30">
        <v>484.9</v>
      </c>
      <c r="L17" s="30">
        <v>99.98</v>
      </c>
      <c r="M17" s="30">
        <v>5</v>
      </c>
      <c r="N17" s="30">
        <v>25</v>
      </c>
      <c r="O17" s="31">
        <f t="shared" si="0"/>
        <v>1379.73</v>
      </c>
      <c r="P17" s="31">
        <f t="shared" si="1"/>
        <v>549.9</v>
      </c>
      <c r="Q17" s="31">
        <f t="shared" si="2"/>
        <v>1929.63</v>
      </c>
    </row>
    <row r="18" spans="1:17">
      <c r="A18" s="17">
        <v>14</v>
      </c>
      <c r="B18" s="40" t="s">
        <v>267</v>
      </c>
      <c r="C18" s="31" t="str">
        <f>VLOOKUP(B18,'2025.4新疆分公司'!B:C,2,FALSE)</f>
        <v>652901198401013078</v>
      </c>
      <c r="D18" s="31" t="s">
        <v>472</v>
      </c>
      <c r="E18" s="41">
        <v>4999</v>
      </c>
      <c r="F18" s="30">
        <v>799.84</v>
      </c>
      <c r="G18" s="30">
        <v>399.92</v>
      </c>
      <c r="H18" s="30">
        <v>64.99</v>
      </c>
      <c r="I18" s="30">
        <v>25</v>
      </c>
      <c r="J18" s="30">
        <v>25</v>
      </c>
      <c r="K18" s="30">
        <v>484.9</v>
      </c>
      <c r="L18" s="30">
        <v>99.98</v>
      </c>
      <c r="M18" s="30">
        <v>5</v>
      </c>
      <c r="N18" s="30">
        <v>25</v>
      </c>
      <c r="O18" s="31">
        <f t="shared" si="0"/>
        <v>1379.73</v>
      </c>
      <c r="P18" s="31">
        <f t="shared" si="1"/>
        <v>549.9</v>
      </c>
      <c r="Q18" s="31">
        <f t="shared" si="2"/>
        <v>1929.63</v>
      </c>
    </row>
    <row r="19" spans="1:17">
      <c r="A19" s="17">
        <v>15</v>
      </c>
      <c r="B19" s="40" t="s">
        <v>276</v>
      </c>
      <c r="C19" s="31" t="str">
        <f>VLOOKUP(B19,'2025.4新疆分公司'!B:C,2,FALSE)</f>
        <v>652923198006272617</v>
      </c>
      <c r="D19" s="31" t="s">
        <v>463</v>
      </c>
      <c r="E19" s="41">
        <v>4999</v>
      </c>
      <c r="F19" s="30">
        <v>799.84</v>
      </c>
      <c r="G19" s="30">
        <v>399.92</v>
      </c>
      <c r="H19" s="30">
        <v>64.99</v>
      </c>
      <c r="I19" s="30">
        <v>25</v>
      </c>
      <c r="J19" s="30">
        <v>25</v>
      </c>
      <c r="K19" s="30">
        <v>484.9</v>
      </c>
      <c r="L19" s="30">
        <v>99.98</v>
      </c>
      <c r="M19" s="30">
        <v>5</v>
      </c>
      <c r="N19" s="30">
        <v>25</v>
      </c>
      <c r="O19" s="31">
        <f t="shared" si="0"/>
        <v>1379.73</v>
      </c>
      <c r="P19" s="31">
        <f t="shared" si="1"/>
        <v>549.9</v>
      </c>
      <c r="Q19" s="31">
        <f t="shared" si="2"/>
        <v>1929.63</v>
      </c>
    </row>
    <row r="20" spans="1:17">
      <c r="A20" s="17">
        <v>16</v>
      </c>
      <c r="B20" s="40" t="s">
        <v>289</v>
      </c>
      <c r="C20" s="31" t="str">
        <f>VLOOKUP(B20,'2025.4新疆分公司'!B:C,2,FALSE)</f>
        <v>653127199812120316</v>
      </c>
      <c r="D20" s="31" t="s">
        <v>463</v>
      </c>
      <c r="E20" s="41">
        <v>4999</v>
      </c>
      <c r="F20" s="30">
        <v>799.84</v>
      </c>
      <c r="G20" s="30">
        <v>399.92</v>
      </c>
      <c r="H20" s="30">
        <v>64.99</v>
      </c>
      <c r="I20" s="30">
        <v>25</v>
      </c>
      <c r="J20" s="30">
        <v>25</v>
      </c>
      <c r="K20" s="30">
        <v>484.9</v>
      </c>
      <c r="L20" s="30">
        <v>99.98</v>
      </c>
      <c r="M20" s="30">
        <v>5</v>
      </c>
      <c r="N20" s="30">
        <v>25</v>
      </c>
      <c r="O20" s="31">
        <f t="shared" si="0"/>
        <v>1379.73</v>
      </c>
      <c r="P20" s="31">
        <f t="shared" si="1"/>
        <v>549.9</v>
      </c>
      <c r="Q20" s="31">
        <f t="shared" si="2"/>
        <v>1929.63</v>
      </c>
    </row>
    <row r="21" spans="1:17">
      <c r="A21" s="17">
        <v>17</v>
      </c>
      <c r="B21" s="40" t="s">
        <v>160</v>
      </c>
      <c r="C21" s="31" t="str">
        <f>VLOOKUP(B21,'2025.4新疆分公司'!B:C,2,FALSE)</f>
        <v>650103197302194419</v>
      </c>
      <c r="D21" s="31" t="s">
        <v>463</v>
      </c>
      <c r="E21" s="41">
        <v>4999</v>
      </c>
      <c r="F21" s="30">
        <v>799.84</v>
      </c>
      <c r="G21" s="30">
        <v>399.92</v>
      </c>
      <c r="H21" s="30">
        <v>64.99</v>
      </c>
      <c r="I21" s="30">
        <v>25</v>
      </c>
      <c r="J21" s="30">
        <v>25</v>
      </c>
      <c r="K21" s="30">
        <v>484.9</v>
      </c>
      <c r="L21" s="30">
        <v>99.98</v>
      </c>
      <c r="M21" s="30">
        <v>5</v>
      </c>
      <c r="N21" s="30">
        <v>25</v>
      </c>
      <c r="O21" s="31">
        <f t="shared" si="0"/>
        <v>1379.73</v>
      </c>
      <c r="P21" s="31">
        <f t="shared" si="1"/>
        <v>549.9</v>
      </c>
      <c r="Q21" s="31">
        <f t="shared" si="2"/>
        <v>1929.63</v>
      </c>
    </row>
    <row r="22" spans="1:17">
      <c r="A22" s="17">
        <v>18</v>
      </c>
      <c r="B22" s="40" t="s">
        <v>239</v>
      </c>
      <c r="C22" s="31" t="str">
        <f>VLOOKUP(B22,'2025.4新疆分公司'!B:C,2,FALSE)</f>
        <v>650121197612074466</v>
      </c>
      <c r="D22" s="31" t="s">
        <v>473</v>
      </c>
      <c r="E22" s="41">
        <v>4999</v>
      </c>
      <c r="F22" s="30">
        <v>799.84</v>
      </c>
      <c r="G22" s="30">
        <v>399.92</v>
      </c>
      <c r="H22" s="30">
        <v>64.99</v>
      </c>
      <c r="I22" s="30">
        <v>25</v>
      </c>
      <c r="J22" s="30">
        <v>25</v>
      </c>
      <c r="K22" s="30">
        <v>484.9</v>
      </c>
      <c r="L22" s="30">
        <v>99.98</v>
      </c>
      <c r="M22" s="30">
        <v>5</v>
      </c>
      <c r="N22" s="30">
        <v>25</v>
      </c>
      <c r="O22" s="31">
        <f t="shared" si="0"/>
        <v>1379.73</v>
      </c>
      <c r="P22" s="31">
        <f t="shared" si="1"/>
        <v>549.9</v>
      </c>
      <c r="Q22" s="31">
        <f t="shared" si="2"/>
        <v>1929.63</v>
      </c>
    </row>
    <row r="23" spans="1:17">
      <c r="A23" s="17">
        <v>19</v>
      </c>
      <c r="B23" s="40" t="s">
        <v>255</v>
      </c>
      <c r="C23" s="31" t="str">
        <f>VLOOKUP(B23,'2025.4新疆分公司'!B:C,2,FALSE)</f>
        <v>653129198704050689</v>
      </c>
      <c r="D23" s="31" t="s">
        <v>472</v>
      </c>
      <c r="E23" s="41">
        <v>4999</v>
      </c>
      <c r="F23" s="30">
        <v>799.84</v>
      </c>
      <c r="G23" s="30">
        <v>399.92</v>
      </c>
      <c r="H23" s="30">
        <v>64.99</v>
      </c>
      <c r="I23" s="30">
        <v>25</v>
      </c>
      <c r="J23" s="30">
        <v>25</v>
      </c>
      <c r="K23" s="30">
        <v>484.9</v>
      </c>
      <c r="L23" s="30">
        <v>99.98</v>
      </c>
      <c r="M23" s="30">
        <v>5</v>
      </c>
      <c r="N23" s="30">
        <v>25</v>
      </c>
      <c r="O23" s="31">
        <f t="shared" si="0"/>
        <v>1379.73</v>
      </c>
      <c r="P23" s="31">
        <f t="shared" si="1"/>
        <v>549.9</v>
      </c>
      <c r="Q23" s="31">
        <f t="shared" si="2"/>
        <v>1929.63</v>
      </c>
    </row>
    <row r="24" spans="1:17">
      <c r="A24" s="17">
        <v>20</v>
      </c>
      <c r="B24" s="40" t="s">
        <v>307</v>
      </c>
      <c r="C24" s="31" t="str">
        <f>VLOOKUP(B24,'2025.4新疆分公司'!B:C,2,FALSE)</f>
        <v>653125198205135420</v>
      </c>
      <c r="D24" s="31" t="s">
        <v>464</v>
      </c>
      <c r="E24" s="41">
        <v>4999</v>
      </c>
      <c r="F24" s="30">
        <v>799.84</v>
      </c>
      <c r="G24" s="30">
        <v>399.92</v>
      </c>
      <c r="H24" s="30">
        <v>64.99</v>
      </c>
      <c r="I24" s="30">
        <v>25</v>
      </c>
      <c r="J24" s="30">
        <v>25</v>
      </c>
      <c r="K24" s="30">
        <v>484.9</v>
      </c>
      <c r="L24" s="30">
        <v>99.98</v>
      </c>
      <c r="M24" s="30">
        <v>5</v>
      </c>
      <c r="N24" s="30">
        <v>25</v>
      </c>
      <c r="O24" s="31">
        <f t="shared" si="0"/>
        <v>1379.73</v>
      </c>
      <c r="P24" s="31">
        <f t="shared" si="1"/>
        <v>549.9</v>
      </c>
      <c r="Q24" s="31">
        <f t="shared" si="2"/>
        <v>1929.63</v>
      </c>
    </row>
    <row r="25" spans="1:17">
      <c r="A25" s="17">
        <v>21</v>
      </c>
      <c r="B25" s="40" t="s">
        <v>72</v>
      </c>
      <c r="C25" s="31" t="str">
        <f>VLOOKUP(B25,'2025.4新疆分公司'!B:C,2,FALSE)</f>
        <v>34128219770220462X</v>
      </c>
      <c r="D25" s="31" t="s">
        <v>464</v>
      </c>
      <c r="E25" s="41">
        <v>4999</v>
      </c>
      <c r="F25" s="30">
        <v>799.84</v>
      </c>
      <c r="G25" s="30">
        <v>399.92</v>
      </c>
      <c r="H25" s="30">
        <v>64.99</v>
      </c>
      <c r="I25" s="30">
        <v>25</v>
      </c>
      <c r="J25" s="30">
        <v>25</v>
      </c>
      <c r="K25" s="30">
        <v>484.9</v>
      </c>
      <c r="L25" s="30">
        <v>99.98</v>
      </c>
      <c r="M25" s="30">
        <v>5</v>
      </c>
      <c r="N25" s="30">
        <v>25</v>
      </c>
      <c r="O25" s="31">
        <f t="shared" si="0"/>
        <v>1379.73</v>
      </c>
      <c r="P25" s="31">
        <f t="shared" si="1"/>
        <v>549.9</v>
      </c>
      <c r="Q25" s="31">
        <f t="shared" si="2"/>
        <v>1929.63</v>
      </c>
    </row>
    <row r="26" spans="1:17">
      <c r="A26" s="17">
        <v>22</v>
      </c>
      <c r="B26" s="40" t="s">
        <v>57</v>
      </c>
      <c r="C26" s="31" t="str">
        <f>VLOOKUP(B26,'2025.4新疆分公司'!B:C,2,FALSE)</f>
        <v>510722197212205023</v>
      </c>
      <c r="D26" s="31" t="s">
        <v>464</v>
      </c>
      <c r="E26" s="41">
        <v>4999</v>
      </c>
      <c r="F26" s="30">
        <v>799.84</v>
      </c>
      <c r="G26" s="30">
        <v>399.92</v>
      </c>
      <c r="H26" s="30">
        <v>64.99</v>
      </c>
      <c r="I26" s="30">
        <v>25</v>
      </c>
      <c r="J26" s="30">
        <v>25</v>
      </c>
      <c r="K26" s="30">
        <v>484.9</v>
      </c>
      <c r="L26" s="30">
        <v>99.98</v>
      </c>
      <c r="M26" s="30">
        <v>5</v>
      </c>
      <c r="N26" s="30">
        <v>25</v>
      </c>
      <c r="O26" s="31">
        <f t="shared" si="0"/>
        <v>1379.73</v>
      </c>
      <c r="P26" s="31">
        <f t="shared" si="1"/>
        <v>549.9</v>
      </c>
      <c r="Q26" s="31">
        <f t="shared" si="2"/>
        <v>1929.63</v>
      </c>
    </row>
    <row r="27" spans="1:17">
      <c r="A27" s="17">
        <v>23</v>
      </c>
      <c r="B27" s="40" t="s">
        <v>136</v>
      </c>
      <c r="C27" s="31" t="str">
        <f>VLOOKUP(B27,'2025.4新疆分公司'!B:C,2,FALSE)</f>
        <v>650105196801122717</v>
      </c>
      <c r="D27" s="31" t="s">
        <v>463</v>
      </c>
      <c r="E27" s="41">
        <v>4999</v>
      </c>
      <c r="F27" s="30">
        <v>799.84</v>
      </c>
      <c r="G27" s="30">
        <v>399.92</v>
      </c>
      <c r="H27" s="30">
        <v>64.99</v>
      </c>
      <c r="I27" s="30">
        <v>25</v>
      </c>
      <c r="J27" s="30">
        <v>25</v>
      </c>
      <c r="K27" s="30">
        <v>484.9</v>
      </c>
      <c r="L27" s="30">
        <v>99.98</v>
      </c>
      <c r="M27" s="30">
        <v>5</v>
      </c>
      <c r="N27" s="30">
        <v>25</v>
      </c>
      <c r="O27" s="31">
        <f t="shared" si="0"/>
        <v>1379.73</v>
      </c>
      <c r="P27" s="31">
        <f t="shared" si="1"/>
        <v>549.9</v>
      </c>
      <c r="Q27" s="31">
        <f t="shared" si="2"/>
        <v>1929.63</v>
      </c>
    </row>
    <row r="28" spans="1:17">
      <c r="A28" s="17">
        <v>24</v>
      </c>
      <c r="B28" s="40" t="s">
        <v>126</v>
      </c>
      <c r="C28" s="31" t="str">
        <f>VLOOKUP(B28,'2025.4新疆分公司'!B:C,2,FALSE)</f>
        <v>620522199508153166</v>
      </c>
      <c r="D28" s="31" t="s">
        <v>463</v>
      </c>
      <c r="E28" s="41">
        <v>4999</v>
      </c>
      <c r="F28" s="30">
        <v>799.84</v>
      </c>
      <c r="G28" s="30">
        <v>399.92</v>
      </c>
      <c r="H28" s="30">
        <v>64.99</v>
      </c>
      <c r="I28" s="30">
        <v>25</v>
      </c>
      <c r="J28" s="30">
        <v>25</v>
      </c>
      <c r="K28" s="30">
        <v>484.9</v>
      </c>
      <c r="L28" s="30">
        <v>99.98</v>
      </c>
      <c r="M28" s="30">
        <v>5</v>
      </c>
      <c r="N28" s="30">
        <v>25</v>
      </c>
      <c r="O28" s="31">
        <f t="shared" si="0"/>
        <v>1379.73</v>
      </c>
      <c r="P28" s="31">
        <f t="shared" si="1"/>
        <v>549.9</v>
      </c>
      <c r="Q28" s="31">
        <f t="shared" si="2"/>
        <v>1929.63</v>
      </c>
    </row>
    <row r="29" spans="1:17">
      <c r="A29" s="17">
        <v>25</v>
      </c>
      <c r="B29" s="40" t="s">
        <v>458</v>
      </c>
      <c r="C29" s="31" t="str">
        <f>VLOOKUP(B29,'2025.4新疆分公司'!B:C,2,FALSE)</f>
        <v>650103197210126013</v>
      </c>
      <c r="D29" s="31" t="s">
        <v>463</v>
      </c>
      <c r="E29" s="41">
        <v>4999</v>
      </c>
      <c r="F29" s="30">
        <v>799.84</v>
      </c>
      <c r="G29" s="30">
        <v>399.92</v>
      </c>
      <c r="H29" s="30">
        <v>64.99</v>
      </c>
      <c r="I29" s="30">
        <v>25</v>
      </c>
      <c r="J29" s="30">
        <v>25</v>
      </c>
      <c r="K29" s="30">
        <v>484.9</v>
      </c>
      <c r="L29" s="30">
        <v>99.98</v>
      </c>
      <c r="M29" s="30">
        <v>5</v>
      </c>
      <c r="N29" s="30">
        <v>25</v>
      </c>
      <c r="O29" s="31">
        <f t="shared" si="0"/>
        <v>1379.73</v>
      </c>
      <c r="P29" s="31">
        <f t="shared" si="1"/>
        <v>549.9</v>
      </c>
      <c r="Q29" s="31">
        <f t="shared" si="2"/>
        <v>1929.63</v>
      </c>
    </row>
    <row r="30" spans="1:17">
      <c r="A30" s="17">
        <v>26</v>
      </c>
      <c r="B30" s="40" t="s">
        <v>331</v>
      </c>
      <c r="C30" s="31" t="str">
        <f>VLOOKUP(B30,'2025.4新疆分公司'!B:C,2,FALSE)</f>
        <v>622323200106073123</v>
      </c>
      <c r="D30" s="31" t="s">
        <v>463</v>
      </c>
      <c r="E30" s="41">
        <v>4999</v>
      </c>
      <c r="F30" s="30">
        <v>799.84</v>
      </c>
      <c r="G30" s="30">
        <v>399.92</v>
      </c>
      <c r="H30" s="30">
        <v>64.99</v>
      </c>
      <c r="I30" s="30">
        <v>25</v>
      </c>
      <c r="J30" s="30">
        <v>25</v>
      </c>
      <c r="K30" s="30">
        <v>484.9</v>
      </c>
      <c r="L30" s="30">
        <v>99.98</v>
      </c>
      <c r="M30" s="30">
        <v>5</v>
      </c>
      <c r="N30" s="30">
        <v>25</v>
      </c>
      <c r="O30" s="31">
        <f t="shared" si="0"/>
        <v>1379.73</v>
      </c>
      <c r="P30" s="31">
        <f t="shared" si="1"/>
        <v>549.9</v>
      </c>
      <c r="Q30" s="31">
        <f t="shared" si="2"/>
        <v>1929.63</v>
      </c>
    </row>
    <row r="31" spans="1:17">
      <c r="A31" s="17">
        <v>27</v>
      </c>
      <c r="B31" s="40" t="s">
        <v>106</v>
      </c>
      <c r="C31" s="31" t="str">
        <f>VLOOKUP(B31,'2025.4新疆分公司'!B:C,2,FALSE)</f>
        <v>341203196510093128</v>
      </c>
      <c r="D31" s="31" t="s">
        <v>473</v>
      </c>
      <c r="E31" s="41">
        <v>4999</v>
      </c>
      <c r="F31" s="30">
        <v>799.84</v>
      </c>
      <c r="G31" s="30">
        <v>399.92</v>
      </c>
      <c r="H31" s="30">
        <v>64.99</v>
      </c>
      <c r="I31" s="30">
        <v>25</v>
      </c>
      <c r="J31" s="30">
        <v>25</v>
      </c>
      <c r="K31" s="30">
        <v>484.9</v>
      </c>
      <c r="L31" s="30">
        <v>99.98</v>
      </c>
      <c r="M31" s="30">
        <v>5</v>
      </c>
      <c r="N31" s="30">
        <v>25</v>
      </c>
      <c r="O31" s="31">
        <f t="shared" si="0"/>
        <v>1379.73</v>
      </c>
      <c r="P31" s="31">
        <f t="shared" si="1"/>
        <v>549.9</v>
      </c>
      <c r="Q31" s="31">
        <f t="shared" si="2"/>
        <v>1929.63</v>
      </c>
    </row>
    <row r="32" spans="1:17">
      <c r="A32" s="17">
        <v>28</v>
      </c>
      <c r="B32" s="40" t="s">
        <v>59</v>
      </c>
      <c r="C32" s="31" t="str">
        <f>VLOOKUP(B32,'2025.4新疆分公司'!B:C,2,FALSE)</f>
        <v>620525197402161416</v>
      </c>
      <c r="D32" s="31" t="s">
        <v>463</v>
      </c>
      <c r="E32" s="41">
        <v>4999</v>
      </c>
      <c r="F32" s="30">
        <v>799.84</v>
      </c>
      <c r="G32" s="30">
        <v>399.92</v>
      </c>
      <c r="H32" s="30">
        <v>64.99</v>
      </c>
      <c r="I32" s="30">
        <v>25</v>
      </c>
      <c r="J32" s="30">
        <v>25</v>
      </c>
      <c r="K32" s="30">
        <v>484.9</v>
      </c>
      <c r="L32" s="30">
        <v>99.98</v>
      </c>
      <c r="M32" s="30">
        <v>5</v>
      </c>
      <c r="N32" s="30">
        <v>25</v>
      </c>
      <c r="O32" s="31">
        <f t="shared" si="0"/>
        <v>1379.73</v>
      </c>
      <c r="P32" s="31">
        <f t="shared" si="1"/>
        <v>549.9</v>
      </c>
      <c r="Q32" s="31">
        <f t="shared" si="2"/>
        <v>1929.63</v>
      </c>
    </row>
    <row r="33" spans="1:17">
      <c r="A33" s="17">
        <v>29</v>
      </c>
      <c r="B33" s="40" t="s">
        <v>127</v>
      </c>
      <c r="C33" s="31" t="str">
        <f>VLOOKUP(B33,'2025.4新疆分公司'!B:C,2,FALSE)</f>
        <v>512224197510283916</v>
      </c>
      <c r="D33" s="31" t="s">
        <v>463</v>
      </c>
      <c r="E33" s="41">
        <v>4999</v>
      </c>
      <c r="F33" s="30">
        <v>799.84</v>
      </c>
      <c r="G33" s="30">
        <v>399.92</v>
      </c>
      <c r="H33" s="30">
        <v>64.99</v>
      </c>
      <c r="I33" s="30">
        <v>25</v>
      </c>
      <c r="J33" s="30">
        <v>25</v>
      </c>
      <c r="K33" s="30">
        <v>484.9</v>
      </c>
      <c r="L33" s="30">
        <v>99.98</v>
      </c>
      <c r="M33" s="30">
        <v>5</v>
      </c>
      <c r="N33" s="30">
        <v>25</v>
      </c>
      <c r="O33" s="31">
        <f t="shared" si="0"/>
        <v>1379.73</v>
      </c>
      <c r="P33" s="31">
        <f t="shared" si="1"/>
        <v>549.9</v>
      </c>
      <c r="Q33" s="31">
        <f t="shared" si="2"/>
        <v>1929.63</v>
      </c>
    </row>
    <row r="34" spans="1:17">
      <c r="A34" s="17">
        <v>30</v>
      </c>
      <c r="B34" s="40" t="s">
        <v>38</v>
      </c>
      <c r="C34" s="31" t="str">
        <f>VLOOKUP(B34,'2025.4新疆分公司'!B:C,2,FALSE)</f>
        <v>650102197511300736</v>
      </c>
      <c r="D34" s="31" t="s">
        <v>463</v>
      </c>
      <c r="E34" s="41">
        <v>4999</v>
      </c>
      <c r="F34" s="30">
        <v>799.84</v>
      </c>
      <c r="G34" s="30">
        <v>399.92</v>
      </c>
      <c r="H34" s="30">
        <v>64.99</v>
      </c>
      <c r="I34" s="30">
        <v>25</v>
      </c>
      <c r="J34" s="30">
        <v>25</v>
      </c>
      <c r="K34" s="30">
        <v>484.9</v>
      </c>
      <c r="L34" s="30">
        <v>99.98</v>
      </c>
      <c r="M34" s="30">
        <v>5</v>
      </c>
      <c r="N34" s="30">
        <v>25</v>
      </c>
      <c r="O34" s="31">
        <f t="shared" si="0"/>
        <v>1379.73</v>
      </c>
      <c r="P34" s="31">
        <f t="shared" si="1"/>
        <v>549.9</v>
      </c>
      <c r="Q34" s="31">
        <f t="shared" si="2"/>
        <v>1929.63</v>
      </c>
    </row>
    <row r="35" spans="1:17">
      <c r="A35" s="17">
        <v>31</v>
      </c>
      <c r="B35" s="40" t="s">
        <v>194</v>
      </c>
      <c r="C35" s="31" t="str">
        <f>VLOOKUP(B35,'2025.4新疆分公司'!B:C,2,FALSE)</f>
        <v>650104197808200763</v>
      </c>
      <c r="D35" s="31" t="s">
        <v>472</v>
      </c>
      <c r="E35" s="41">
        <v>4999</v>
      </c>
      <c r="F35" s="30">
        <v>799.84</v>
      </c>
      <c r="G35" s="30">
        <v>399.92</v>
      </c>
      <c r="H35" s="30">
        <v>64.99</v>
      </c>
      <c r="I35" s="30">
        <v>25</v>
      </c>
      <c r="J35" s="30">
        <v>25</v>
      </c>
      <c r="K35" s="30">
        <v>484.9</v>
      </c>
      <c r="L35" s="30">
        <v>99.98</v>
      </c>
      <c r="M35" s="30">
        <v>5</v>
      </c>
      <c r="N35" s="30">
        <v>25</v>
      </c>
      <c r="O35" s="31">
        <f t="shared" si="0"/>
        <v>1379.73</v>
      </c>
      <c r="P35" s="31">
        <f t="shared" si="1"/>
        <v>549.9</v>
      </c>
      <c r="Q35" s="31">
        <f t="shared" si="2"/>
        <v>1929.63</v>
      </c>
    </row>
    <row r="36" spans="1:17">
      <c r="A36" s="17">
        <v>32</v>
      </c>
      <c r="B36" s="40" t="s">
        <v>397</v>
      </c>
      <c r="C36" s="31" t="str">
        <f>VLOOKUP(B36,'2025.4新疆分公司'!B:C,2,FALSE)</f>
        <v>650103197512176024</v>
      </c>
      <c r="D36" s="31" t="s">
        <v>472</v>
      </c>
      <c r="E36" s="41">
        <v>4999</v>
      </c>
      <c r="F36" s="30">
        <v>799.84</v>
      </c>
      <c r="G36" s="30">
        <v>399.92</v>
      </c>
      <c r="H36" s="30">
        <v>64.99</v>
      </c>
      <c r="I36" s="30">
        <v>25</v>
      </c>
      <c r="J36" s="30">
        <v>25</v>
      </c>
      <c r="K36" s="30">
        <v>484.9</v>
      </c>
      <c r="L36" s="30">
        <v>99.98</v>
      </c>
      <c r="M36" s="30">
        <v>5</v>
      </c>
      <c r="N36" s="30">
        <v>25</v>
      </c>
      <c r="O36" s="31">
        <f t="shared" si="0"/>
        <v>1379.73</v>
      </c>
      <c r="P36" s="31">
        <f t="shared" si="1"/>
        <v>549.9</v>
      </c>
      <c r="Q36" s="31">
        <f t="shared" si="2"/>
        <v>1929.63</v>
      </c>
    </row>
    <row r="37" spans="1:17">
      <c r="A37" s="17">
        <v>33</v>
      </c>
      <c r="B37" s="40" t="s">
        <v>285</v>
      </c>
      <c r="C37" s="31" t="str">
        <f>VLOOKUP(B37,'2025.4新疆分公司'!B:C,2,FALSE)</f>
        <v>652923199403212647</v>
      </c>
      <c r="D37" s="31" t="s">
        <v>464</v>
      </c>
      <c r="E37" s="41">
        <v>4999</v>
      </c>
      <c r="F37" s="30">
        <v>799.84</v>
      </c>
      <c r="G37" s="30">
        <v>399.92</v>
      </c>
      <c r="H37" s="30">
        <v>64.99</v>
      </c>
      <c r="I37" s="30">
        <v>25</v>
      </c>
      <c r="J37" s="30">
        <v>25</v>
      </c>
      <c r="K37" s="30">
        <v>484.9</v>
      </c>
      <c r="L37" s="30">
        <v>99.98</v>
      </c>
      <c r="M37" s="30">
        <v>5</v>
      </c>
      <c r="N37" s="30">
        <v>25</v>
      </c>
      <c r="O37" s="31">
        <f t="shared" si="0"/>
        <v>1379.73</v>
      </c>
      <c r="P37" s="31">
        <f t="shared" si="1"/>
        <v>549.9</v>
      </c>
      <c r="Q37" s="31">
        <f t="shared" si="2"/>
        <v>1929.63</v>
      </c>
    </row>
    <row r="38" spans="1:17">
      <c r="A38" s="17">
        <v>34</v>
      </c>
      <c r="B38" s="40" t="s">
        <v>178</v>
      </c>
      <c r="C38" s="31" t="str">
        <f>VLOOKUP(B38,'2025.4新疆分公司'!B:C,2,FALSE)</f>
        <v>650121197205191323</v>
      </c>
      <c r="D38" s="31" t="s">
        <v>464</v>
      </c>
      <c r="E38" s="41">
        <v>4999</v>
      </c>
      <c r="F38" s="30">
        <v>799.84</v>
      </c>
      <c r="G38" s="30">
        <v>399.92</v>
      </c>
      <c r="H38" s="30">
        <v>64.99</v>
      </c>
      <c r="I38" s="30">
        <v>25</v>
      </c>
      <c r="J38" s="30">
        <v>25</v>
      </c>
      <c r="K38" s="30">
        <v>484.9</v>
      </c>
      <c r="L38" s="30">
        <v>99.98</v>
      </c>
      <c r="M38" s="30">
        <v>5</v>
      </c>
      <c r="N38" s="30">
        <v>25</v>
      </c>
      <c r="O38" s="31">
        <f t="shared" ref="O38:O69" si="3">SUM(F38+H38+I38+K38+M38)</f>
        <v>1379.73</v>
      </c>
      <c r="P38" s="31">
        <f t="shared" ref="P38:P69" si="4">SUM(G38+J38+L38+N38)</f>
        <v>549.9</v>
      </c>
      <c r="Q38" s="31">
        <f t="shared" si="2"/>
        <v>1929.63</v>
      </c>
    </row>
    <row r="39" spans="1:17">
      <c r="A39" s="17">
        <v>35</v>
      </c>
      <c r="B39" s="40" t="s">
        <v>297</v>
      </c>
      <c r="C39" s="31" t="str">
        <f>VLOOKUP(B39,'2025.4新疆分公司'!B:C,2,FALSE)</f>
        <v>652925198802251027</v>
      </c>
      <c r="D39" s="31" t="s">
        <v>463</v>
      </c>
      <c r="E39" s="41">
        <v>4999</v>
      </c>
      <c r="F39" s="30">
        <v>799.84</v>
      </c>
      <c r="G39" s="30">
        <v>399.92</v>
      </c>
      <c r="H39" s="30">
        <v>64.99</v>
      </c>
      <c r="I39" s="30">
        <v>25</v>
      </c>
      <c r="J39" s="30">
        <v>25</v>
      </c>
      <c r="K39" s="30">
        <v>484.9</v>
      </c>
      <c r="L39" s="30">
        <v>99.98</v>
      </c>
      <c r="M39" s="30">
        <v>5</v>
      </c>
      <c r="N39" s="30">
        <v>25</v>
      </c>
      <c r="O39" s="31">
        <f t="shared" si="3"/>
        <v>1379.73</v>
      </c>
      <c r="P39" s="31">
        <f t="shared" si="4"/>
        <v>549.9</v>
      </c>
      <c r="Q39" s="31">
        <f t="shared" si="2"/>
        <v>1929.63</v>
      </c>
    </row>
    <row r="40" spans="1:17">
      <c r="A40" s="17">
        <v>36</v>
      </c>
      <c r="B40" s="40" t="s">
        <v>265</v>
      </c>
      <c r="C40" s="31" t="str">
        <f>VLOOKUP(B40,'2025.4新疆分公司'!B:C,2,FALSE)</f>
        <v>654121198405102864</v>
      </c>
      <c r="D40" s="31" t="s">
        <v>472</v>
      </c>
      <c r="E40" s="41">
        <v>4999</v>
      </c>
      <c r="F40" s="30">
        <v>799.84</v>
      </c>
      <c r="G40" s="30">
        <v>399.92</v>
      </c>
      <c r="H40" s="30">
        <v>64.99</v>
      </c>
      <c r="I40" s="30">
        <v>25</v>
      </c>
      <c r="J40" s="30">
        <v>25</v>
      </c>
      <c r="K40" s="30">
        <v>484.9</v>
      </c>
      <c r="L40" s="30">
        <v>99.98</v>
      </c>
      <c r="M40" s="30">
        <v>5</v>
      </c>
      <c r="N40" s="30">
        <v>25</v>
      </c>
      <c r="O40" s="31">
        <f t="shared" si="3"/>
        <v>1379.73</v>
      </c>
      <c r="P40" s="31">
        <f t="shared" si="4"/>
        <v>549.9</v>
      </c>
      <c r="Q40" s="31">
        <f t="shared" ref="Q40:Q71" si="5">SUM(O40+P40)</f>
        <v>1929.63</v>
      </c>
    </row>
    <row r="41" spans="1:17">
      <c r="A41" s="17">
        <v>37</v>
      </c>
      <c r="B41" s="40" t="s">
        <v>39</v>
      </c>
      <c r="C41" s="31" t="str">
        <f>VLOOKUP(B41,'2025.4新疆分公司'!B:C,2,FALSE)</f>
        <v>412724197703200922</v>
      </c>
      <c r="D41" s="31" t="s">
        <v>464</v>
      </c>
      <c r="E41" s="41">
        <v>4999</v>
      </c>
      <c r="F41" s="30">
        <v>799.84</v>
      </c>
      <c r="G41" s="30">
        <v>399.92</v>
      </c>
      <c r="H41" s="30">
        <v>64.99</v>
      </c>
      <c r="I41" s="30">
        <v>25</v>
      </c>
      <c r="J41" s="30">
        <v>25</v>
      </c>
      <c r="K41" s="30">
        <v>484.9</v>
      </c>
      <c r="L41" s="30">
        <v>99.98</v>
      </c>
      <c r="M41" s="30">
        <v>5</v>
      </c>
      <c r="N41" s="30">
        <v>25</v>
      </c>
      <c r="O41" s="31">
        <f t="shared" si="3"/>
        <v>1379.73</v>
      </c>
      <c r="P41" s="31">
        <f t="shared" si="4"/>
        <v>549.9</v>
      </c>
      <c r="Q41" s="31">
        <f t="shared" si="5"/>
        <v>1929.63</v>
      </c>
    </row>
    <row r="42" spans="1:17">
      <c r="A42" s="17">
        <v>38</v>
      </c>
      <c r="B42" s="40" t="s">
        <v>27</v>
      </c>
      <c r="C42" s="31" t="str">
        <f>VLOOKUP(B42,'2025.4新疆分公司'!B:C,2,FALSE)</f>
        <v>650101197409100213</v>
      </c>
      <c r="D42" s="31" t="s">
        <v>463</v>
      </c>
      <c r="E42" s="41">
        <v>4999</v>
      </c>
      <c r="F42" s="30">
        <v>799.84</v>
      </c>
      <c r="G42" s="30">
        <v>399.92</v>
      </c>
      <c r="H42" s="30">
        <v>64.99</v>
      </c>
      <c r="I42" s="30">
        <v>25</v>
      </c>
      <c r="J42" s="30">
        <v>25</v>
      </c>
      <c r="K42" s="30">
        <v>484.9</v>
      </c>
      <c r="L42" s="30">
        <v>99.98</v>
      </c>
      <c r="M42" s="30">
        <v>5</v>
      </c>
      <c r="N42" s="30">
        <v>25</v>
      </c>
      <c r="O42" s="31">
        <f t="shared" si="3"/>
        <v>1379.73</v>
      </c>
      <c r="P42" s="31">
        <f t="shared" si="4"/>
        <v>549.9</v>
      </c>
      <c r="Q42" s="31">
        <f t="shared" si="5"/>
        <v>1929.63</v>
      </c>
    </row>
    <row r="43" spans="1:17">
      <c r="A43" s="17">
        <v>39</v>
      </c>
      <c r="B43" s="40" t="s">
        <v>449</v>
      </c>
      <c r="C43" s="31" t="str">
        <f>VLOOKUP(B43,'2025.4新疆分公司'!B:C,2,FALSE)</f>
        <v>622825196811110621</v>
      </c>
      <c r="D43" s="31" t="s">
        <v>464</v>
      </c>
      <c r="E43" s="41">
        <v>4999</v>
      </c>
      <c r="F43" s="30">
        <v>799.84</v>
      </c>
      <c r="G43" s="30">
        <v>399.92</v>
      </c>
      <c r="H43" s="30">
        <v>64.99</v>
      </c>
      <c r="I43" s="30">
        <v>25</v>
      </c>
      <c r="J43" s="30">
        <v>25</v>
      </c>
      <c r="K43" s="30">
        <v>484.9</v>
      </c>
      <c r="L43" s="30">
        <v>99.98</v>
      </c>
      <c r="M43" s="30">
        <v>5</v>
      </c>
      <c r="N43" s="30">
        <v>25</v>
      </c>
      <c r="O43" s="31">
        <f t="shared" si="3"/>
        <v>1379.73</v>
      </c>
      <c r="P43" s="31">
        <f t="shared" si="4"/>
        <v>549.9</v>
      </c>
      <c r="Q43" s="31">
        <f t="shared" si="5"/>
        <v>1929.63</v>
      </c>
    </row>
    <row r="44" spans="1:17">
      <c r="A44" s="17">
        <v>40</v>
      </c>
      <c r="B44" s="40" t="s">
        <v>92</v>
      </c>
      <c r="C44" s="31" t="str">
        <f>VLOOKUP(B44,'2025.4新疆分公司'!B:C,2,FALSE)</f>
        <v>513030196908281315</v>
      </c>
      <c r="D44" s="31" t="s">
        <v>474</v>
      </c>
      <c r="E44" s="41">
        <v>4999</v>
      </c>
      <c r="F44" s="30">
        <v>799.84</v>
      </c>
      <c r="G44" s="30">
        <v>399.92</v>
      </c>
      <c r="H44" s="30">
        <v>64.99</v>
      </c>
      <c r="I44" s="30">
        <v>25</v>
      </c>
      <c r="J44" s="30">
        <v>25</v>
      </c>
      <c r="K44" s="30">
        <v>484.9</v>
      </c>
      <c r="L44" s="30">
        <v>99.98</v>
      </c>
      <c r="M44" s="30">
        <v>5</v>
      </c>
      <c r="N44" s="30">
        <v>25</v>
      </c>
      <c r="O44" s="31">
        <f t="shared" si="3"/>
        <v>1379.73</v>
      </c>
      <c r="P44" s="31">
        <f t="shared" si="4"/>
        <v>549.9</v>
      </c>
      <c r="Q44" s="31">
        <f t="shared" si="5"/>
        <v>1929.63</v>
      </c>
    </row>
    <row r="45" spans="1:17">
      <c r="A45" s="17">
        <v>41</v>
      </c>
      <c r="B45" s="40" t="s">
        <v>71</v>
      </c>
      <c r="C45" s="31" t="str">
        <f>VLOOKUP(B45,'2025.4新疆分公司'!B:C,2,FALSE)</f>
        <v>411022196702235414</v>
      </c>
      <c r="D45" s="31" t="s">
        <v>474</v>
      </c>
      <c r="E45" s="41">
        <v>4999</v>
      </c>
      <c r="F45" s="30">
        <v>799.84</v>
      </c>
      <c r="G45" s="30">
        <v>399.92</v>
      </c>
      <c r="H45" s="30">
        <v>64.99</v>
      </c>
      <c r="I45" s="30">
        <v>25</v>
      </c>
      <c r="J45" s="30">
        <v>25</v>
      </c>
      <c r="K45" s="30">
        <v>484.9</v>
      </c>
      <c r="L45" s="30">
        <v>99.98</v>
      </c>
      <c r="M45" s="30">
        <v>5</v>
      </c>
      <c r="N45" s="30">
        <v>25</v>
      </c>
      <c r="O45" s="31">
        <f t="shared" si="3"/>
        <v>1379.73</v>
      </c>
      <c r="P45" s="31">
        <f t="shared" si="4"/>
        <v>549.9</v>
      </c>
      <c r="Q45" s="31">
        <f t="shared" si="5"/>
        <v>1929.63</v>
      </c>
    </row>
    <row r="46" spans="1:17">
      <c r="A46" s="17">
        <v>43</v>
      </c>
      <c r="B46" s="40" t="s">
        <v>84</v>
      </c>
      <c r="C46" s="31" t="str">
        <f>VLOOKUP(B46,'2025.4新疆分公司'!B:C,2,FALSE)</f>
        <v>511027196701241631</v>
      </c>
      <c r="D46" s="31" t="s">
        <v>463</v>
      </c>
      <c r="E46" s="41">
        <v>4999</v>
      </c>
      <c r="F46" s="30">
        <v>799.84</v>
      </c>
      <c r="G46" s="30">
        <v>399.92</v>
      </c>
      <c r="H46" s="30">
        <v>64.99</v>
      </c>
      <c r="I46" s="30">
        <v>25</v>
      </c>
      <c r="J46" s="30">
        <v>25</v>
      </c>
      <c r="K46" s="30">
        <v>484.9</v>
      </c>
      <c r="L46" s="30">
        <v>99.98</v>
      </c>
      <c r="M46" s="30">
        <v>5</v>
      </c>
      <c r="N46" s="30">
        <v>25</v>
      </c>
      <c r="O46" s="31">
        <f t="shared" si="3"/>
        <v>1379.73</v>
      </c>
      <c r="P46" s="31">
        <f t="shared" si="4"/>
        <v>549.9</v>
      </c>
      <c r="Q46" s="31">
        <f t="shared" si="5"/>
        <v>1929.63</v>
      </c>
    </row>
    <row r="47" spans="1:17">
      <c r="A47" s="17">
        <v>44</v>
      </c>
      <c r="B47" s="40" t="s">
        <v>141</v>
      </c>
      <c r="C47" s="31" t="str">
        <f>VLOOKUP(B47,'2025.4新疆分公司'!B:C,2,FALSE)</f>
        <v>412902196507061759</v>
      </c>
      <c r="D47" s="31" t="s">
        <v>464</v>
      </c>
      <c r="E47" s="41">
        <v>4999</v>
      </c>
      <c r="F47" s="30">
        <v>799.84</v>
      </c>
      <c r="G47" s="30">
        <v>399.92</v>
      </c>
      <c r="H47" s="30">
        <v>64.99</v>
      </c>
      <c r="I47" s="30">
        <v>25</v>
      </c>
      <c r="J47" s="30">
        <v>25</v>
      </c>
      <c r="K47" s="30">
        <v>484.9</v>
      </c>
      <c r="L47" s="30">
        <v>99.98</v>
      </c>
      <c r="M47" s="30">
        <v>5</v>
      </c>
      <c r="N47" s="30">
        <v>25</v>
      </c>
      <c r="O47" s="31">
        <f t="shared" si="3"/>
        <v>1379.73</v>
      </c>
      <c r="P47" s="31">
        <f t="shared" si="4"/>
        <v>549.9</v>
      </c>
      <c r="Q47" s="31">
        <f t="shared" si="5"/>
        <v>1929.63</v>
      </c>
    </row>
    <row r="48" spans="1:17">
      <c r="A48" s="17">
        <v>45</v>
      </c>
      <c r="B48" s="40" t="s">
        <v>88</v>
      </c>
      <c r="C48" s="31" t="str">
        <f>VLOOKUP(B48,'2025.4新疆分公司'!B:C,2,FALSE)</f>
        <v>510902197606043843</v>
      </c>
      <c r="D48" s="31" t="s">
        <v>472</v>
      </c>
      <c r="E48" s="41">
        <v>4999</v>
      </c>
      <c r="F48" s="30">
        <v>799.84</v>
      </c>
      <c r="G48" s="30">
        <v>399.92</v>
      </c>
      <c r="H48" s="30">
        <v>64.99</v>
      </c>
      <c r="I48" s="30">
        <v>25</v>
      </c>
      <c r="J48" s="30">
        <v>25</v>
      </c>
      <c r="K48" s="30">
        <v>484.9</v>
      </c>
      <c r="L48" s="30">
        <v>99.98</v>
      </c>
      <c r="M48" s="30">
        <v>5</v>
      </c>
      <c r="N48" s="30">
        <v>25</v>
      </c>
      <c r="O48" s="31">
        <f t="shared" si="3"/>
        <v>1379.73</v>
      </c>
      <c r="P48" s="31">
        <f t="shared" si="4"/>
        <v>549.9</v>
      </c>
      <c r="Q48" s="31">
        <f t="shared" si="5"/>
        <v>1929.63</v>
      </c>
    </row>
    <row r="49" spans="1:17">
      <c r="A49" s="17">
        <v>46</v>
      </c>
      <c r="B49" s="40" t="s">
        <v>451</v>
      </c>
      <c r="C49" s="31" t="str">
        <f>VLOOKUP(B49,'2025.4新疆分公司'!B:C,2,FALSE)</f>
        <v>653130198105112011</v>
      </c>
      <c r="D49" s="31" t="s">
        <v>464</v>
      </c>
      <c r="E49" s="41">
        <v>4999</v>
      </c>
      <c r="F49" s="30">
        <v>799.84</v>
      </c>
      <c r="G49" s="30">
        <v>399.92</v>
      </c>
      <c r="H49" s="30">
        <v>64.99</v>
      </c>
      <c r="I49" s="30">
        <v>25</v>
      </c>
      <c r="J49" s="30">
        <v>25</v>
      </c>
      <c r="K49" s="17">
        <v>0</v>
      </c>
      <c r="L49" s="17">
        <v>0</v>
      </c>
      <c r="M49" s="17">
        <v>0</v>
      </c>
      <c r="N49" s="17">
        <v>0</v>
      </c>
      <c r="O49" s="31">
        <f t="shared" si="3"/>
        <v>889.83</v>
      </c>
      <c r="P49" s="31">
        <f t="shared" si="4"/>
        <v>424.92</v>
      </c>
      <c r="Q49" s="31">
        <f t="shared" si="5"/>
        <v>1314.75</v>
      </c>
    </row>
    <row r="50" spans="1:17">
      <c r="A50" s="17">
        <v>47</v>
      </c>
      <c r="B50" s="40" t="s">
        <v>153</v>
      </c>
      <c r="C50" s="31" t="str">
        <f>VLOOKUP(B50,'2025.4新疆分公司'!B:C,2,FALSE)</f>
        <v>652822197006100018</v>
      </c>
      <c r="D50" s="31" t="s">
        <v>463</v>
      </c>
      <c r="E50" s="41">
        <v>4999</v>
      </c>
      <c r="F50" s="30">
        <v>799.84</v>
      </c>
      <c r="G50" s="30">
        <v>399.92</v>
      </c>
      <c r="H50" s="30">
        <v>64.99</v>
      </c>
      <c r="I50" s="30">
        <v>25</v>
      </c>
      <c r="J50" s="30">
        <v>25</v>
      </c>
      <c r="K50" s="30">
        <v>484.9</v>
      </c>
      <c r="L50" s="30">
        <v>99.98</v>
      </c>
      <c r="M50" s="30">
        <v>5</v>
      </c>
      <c r="N50" s="30">
        <v>25</v>
      </c>
      <c r="O50" s="31">
        <f t="shared" si="3"/>
        <v>1379.73</v>
      </c>
      <c r="P50" s="31">
        <f t="shared" si="4"/>
        <v>549.9</v>
      </c>
      <c r="Q50" s="31">
        <f t="shared" si="5"/>
        <v>1929.63</v>
      </c>
    </row>
    <row r="51" spans="1:17">
      <c r="A51" s="17">
        <v>48</v>
      </c>
      <c r="B51" s="40" t="s">
        <v>217</v>
      </c>
      <c r="C51" s="31" t="str">
        <f>VLOOKUP(B51,'2025.4新疆分公司'!B:C,2,FALSE)</f>
        <v>65292319750510279X</v>
      </c>
      <c r="D51" s="31" t="s">
        <v>463</v>
      </c>
      <c r="E51" s="41">
        <v>4999</v>
      </c>
      <c r="F51" s="30">
        <v>799.84</v>
      </c>
      <c r="G51" s="30">
        <v>399.92</v>
      </c>
      <c r="H51" s="30">
        <v>64.99</v>
      </c>
      <c r="I51" s="30">
        <v>25</v>
      </c>
      <c r="J51" s="30">
        <v>25</v>
      </c>
      <c r="K51" s="30">
        <v>484.9</v>
      </c>
      <c r="L51" s="30">
        <v>99.98</v>
      </c>
      <c r="M51" s="30">
        <v>5</v>
      </c>
      <c r="N51" s="30">
        <v>25</v>
      </c>
      <c r="O51" s="31">
        <f t="shared" si="3"/>
        <v>1379.73</v>
      </c>
      <c r="P51" s="31">
        <f t="shared" si="4"/>
        <v>549.9</v>
      </c>
      <c r="Q51" s="31">
        <f t="shared" si="5"/>
        <v>1929.63</v>
      </c>
    </row>
    <row r="52" spans="1:17">
      <c r="A52" s="17">
        <v>49</v>
      </c>
      <c r="B52" s="40" t="s">
        <v>65</v>
      </c>
      <c r="C52" s="31" t="str">
        <f>VLOOKUP(B52,'2025.4新疆分公司'!B:C,2,FALSE)</f>
        <v>622825196811110656</v>
      </c>
      <c r="D52" s="31" t="s">
        <v>464</v>
      </c>
      <c r="E52" s="41">
        <v>4999</v>
      </c>
      <c r="F52" s="30">
        <v>799.84</v>
      </c>
      <c r="G52" s="30">
        <v>399.92</v>
      </c>
      <c r="H52" s="30">
        <v>64.99</v>
      </c>
      <c r="I52" s="30">
        <v>25</v>
      </c>
      <c r="J52" s="30">
        <v>25</v>
      </c>
      <c r="K52" s="30">
        <v>484.9</v>
      </c>
      <c r="L52" s="30">
        <v>99.98</v>
      </c>
      <c r="M52" s="30">
        <v>5</v>
      </c>
      <c r="N52" s="30">
        <v>25</v>
      </c>
      <c r="O52" s="31">
        <f t="shared" si="3"/>
        <v>1379.73</v>
      </c>
      <c r="P52" s="31">
        <f t="shared" si="4"/>
        <v>549.9</v>
      </c>
      <c r="Q52" s="31">
        <f t="shared" si="5"/>
        <v>1929.63</v>
      </c>
    </row>
    <row r="53" spans="1:17">
      <c r="A53" s="17">
        <v>50</v>
      </c>
      <c r="B53" s="40" t="s">
        <v>209</v>
      </c>
      <c r="C53" s="31" t="str">
        <f>VLOOKUP(B53,'2025.4新疆分公司'!B:C,2,FALSE)</f>
        <v>650104198101171625</v>
      </c>
      <c r="D53" s="31" t="s">
        <v>473</v>
      </c>
      <c r="E53" s="41">
        <v>4999</v>
      </c>
      <c r="F53" s="30">
        <v>799.84</v>
      </c>
      <c r="G53" s="30">
        <v>399.92</v>
      </c>
      <c r="H53" s="30">
        <v>64.99</v>
      </c>
      <c r="I53" s="30">
        <v>25</v>
      </c>
      <c r="J53" s="30">
        <v>25</v>
      </c>
      <c r="K53" s="30">
        <v>484.9</v>
      </c>
      <c r="L53" s="30">
        <v>99.98</v>
      </c>
      <c r="M53" s="30">
        <v>5</v>
      </c>
      <c r="N53" s="30">
        <v>25</v>
      </c>
      <c r="O53" s="31">
        <f t="shared" si="3"/>
        <v>1379.73</v>
      </c>
      <c r="P53" s="31">
        <f t="shared" si="4"/>
        <v>549.9</v>
      </c>
      <c r="Q53" s="31">
        <f t="shared" si="5"/>
        <v>1929.63</v>
      </c>
    </row>
    <row r="54" spans="1:17">
      <c r="A54" s="17">
        <v>51</v>
      </c>
      <c r="B54" s="40" t="s">
        <v>166</v>
      </c>
      <c r="C54" s="31" t="str">
        <f>VLOOKUP(B54,'2025.4新疆分公司'!B:C,2,FALSE)</f>
        <v>65012119731201244X</v>
      </c>
      <c r="D54" s="31" t="s">
        <v>168</v>
      </c>
      <c r="E54" s="41">
        <v>4999</v>
      </c>
      <c r="F54" s="30">
        <v>799.84</v>
      </c>
      <c r="G54" s="30">
        <v>399.92</v>
      </c>
      <c r="H54" s="30">
        <v>64.99</v>
      </c>
      <c r="I54" s="30">
        <v>25</v>
      </c>
      <c r="J54" s="30">
        <v>25</v>
      </c>
      <c r="K54" s="30">
        <v>484.9</v>
      </c>
      <c r="L54" s="30">
        <v>99.98</v>
      </c>
      <c r="M54" s="30">
        <v>5</v>
      </c>
      <c r="N54" s="30">
        <v>25</v>
      </c>
      <c r="O54" s="31">
        <f t="shared" si="3"/>
        <v>1379.73</v>
      </c>
      <c r="P54" s="31">
        <f t="shared" si="4"/>
        <v>549.9</v>
      </c>
      <c r="Q54" s="31">
        <f t="shared" si="5"/>
        <v>1929.63</v>
      </c>
    </row>
    <row r="55" spans="1:17">
      <c r="A55" s="17">
        <v>52</v>
      </c>
      <c r="B55" s="40" t="s">
        <v>46</v>
      </c>
      <c r="C55" s="31" t="str">
        <f>VLOOKUP(B55,'2025.4新疆分公司'!B:C,2,FALSE)</f>
        <v>650105198112031317</v>
      </c>
      <c r="D55" s="31" t="s">
        <v>463</v>
      </c>
      <c r="E55" s="41">
        <v>4999</v>
      </c>
      <c r="F55" s="30">
        <v>799.84</v>
      </c>
      <c r="G55" s="30">
        <v>399.92</v>
      </c>
      <c r="H55" s="30">
        <v>64.99</v>
      </c>
      <c r="I55" s="30">
        <v>25</v>
      </c>
      <c r="J55" s="30">
        <v>25</v>
      </c>
      <c r="K55" s="30">
        <v>484.9</v>
      </c>
      <c r="L55" s="30">
        <v>99.98</v>
      </c>
      <c r="M55" s="30">
        <v>5</v>
      </c>
      <c r="N55" s="30">
        <v>25</v>
      </c>
      <c r="O55" s="31">
        <f t="shared" si="3"/>
        <v>1379.73</v>
      </c>
      <c r="P55" s="31">
        <f t="shared" si="4"/>
        <v>549.9</v>
      </c>
      <c r="Q55" s="31">
        <f t="shared" si="5"/>
        <v>1929.63</v>
      </c>
    </row>
    <row r="56" spans="1:17">
      <c r="A56" s="17">
        <v>53</v>
      </c>
      <c r="B56" s="40" t="s">
        <v>87</v>
      </c>
      <c r="C56" s="31" t="str">
        <f>VLOOKUP(B56,'2025.4新疆分公司'!B:C,2,FALSE)</f>
        <v>622722197206194644</v>
      </c>
      <c r="D56" s="31" t="s">
        <v>472</v>
      </c>
      <c r="E56" s="41">
        <v>4999</v>
      </c>
      <c r="F56" s="30">
        <v>799.84</v>
      </c>
      <c r="G56" s="30">
        <v>399.92</v>
      </c>
      <c r="H56" s="30">
        <v>64.99</v>
      </c>
      <c r="I56" s="30">
        <v>25</v>
      </c>
      <c r="J56" s="30">
        <v>25</v>
      </c>
      <c r="K56" s="30">
        <v>484.9</v>
      </c>
      <c r="L56" s="30">
        <v>99.98</v>
      </c>
      <c r="M56" s="30">
        <v>5</v>
      </c>
      <c r="N56" s="30">
        <v>25</v>
      </c>
      <c r="O56" s="31">
        <f t="shared" si="3"/>
        <v>1379.73</v>
      </c>
      <c r="P56" s="31">
        <f t="shared" si="4"/>
        <v>549.9</v>
      </c>
      <c r="Q56" s="31">
        <f t="shared" si="5"/>
        <v>1929.63</v>
      </c>
    </row>
    <row r="57" spans="1:17">
      <c r="A57" s="17">
        <v>54</v>
      </c>
      <c r="B57" s="40" t="s">
        <v>428</v>
      </c>
      <c r="C57" s="31" t="str">
        <f>VLOOKUP(B57,'2025.4新疆分公司'!B:C,2,FALSE)</f>
        <v>622722197012074628</v>
      </c>
      <c r="D57" s="31" t="s">
        <v>472</v>
      </c>
      <c r="E57" s="41">
        <v>4999</v>
      </c>
      <c r="F57" s="30">
        <v>799.84</v>
      </c>
      <c r="G57" s="30">
        <v>399.92</v>
      </c>
      <c r="H57" s="30">
        <v>64.99</v>
      </c>
      <c r="I57" s="30">
        <v>25</v>
      </c>
      <c r="J57" s="30">
        <v>25</v>
      </c>
      <c r="K57" s="30">
        <v>484.9</v>
      </c>
      <c r="L57" s="30">
        <v>99.98</v>
      </c>
      <c r="M57" s="30">
        <v>5</v>
      </c>
      <c r="N57" s="30">
        <v>25</v>
      </c>
      <c r="O57" s="31">
        <f t="shared" si="3"/>
        <v>1379.73</v>
      </c>
      <c r="P57" s="31">
        <f t="shared" si="4"/>
        <v>549.9</v>
      </c>
      <c r="Q57" s="31">
        <f t="shared" si="5"/>
        <v>1929.63</v>
      </c>
    </row>
    <row r="58" spans="1:17">
      <c r="A58" s="17">
        <v>55</v>
      </c>
      <c r="B58" s="40" t="s">
        <v>333</v>
      </c>
      <c r="C58" s="31" t="str">
        <f>VLOOKUP(B58,'2025.4新疆分公司'!B:C,2,FALSE)</f>
        <v>412721196909121062</v>
      </c>
      <c r="D58" s="31" t="s">
        <v>473</v>
      </c>
      <c r="E58" s="41">
        <v>4999</v>
      </c>
      <c r="F58" s="30">
        <v>799.84</v>
      </c>
      <c r="G58" s="30">
        <v>399.92</v>
      </c>
      <c r="H58" s="30">
        <v>64.99</v>
      </c>
      <c r="I58" s="30">
        <v>25</v>
      </c>
      <c r="J58" s="30">
        <v>25</v>
      </c>
      <c r="K58" s="30">
        <v>484.9</v>
      </c>
      <c r="L58" s="30">
        <v>99.98</v>
      </c>
      <c r="M58" s="30">
        <v>5</v>
      </c>
      <c r="N58" s="30">
        <v>25</v>
      </c>
      <c r="O58" s="31">
        <f t="shared" si="3"/>
        <v>1379.73</v>
      </c>
      <c r="P58" s="31">
        <f t="shared" si="4"/>
        <v>549.9</v>
      </c>
      <c r="Q58" s="31">
        <f t="shared" si="5"/>
        <v>1929.63</v>
      </c>
    </row>
    <row r="59" spans="1:17">
      <c r="A59" s="17">
        <v>56</v>
      </c>
      <c r="B59" s="40" t="s">
        <v>112</v>
      </c>
      <c r="C59" s="31" t="str">
        <f>VLOOKUP(B59,'2025.4新疆分公司'!B:C,2,FALSE)</f>
        <v>620522197008144467</v>
      </c>
      <c r="D59" s="31" t="s">
        <v>464</v>
      </c>
      <c r="E59" s="41">
        <v>4999</v>
      </c>
      <c r="F59" s="30">
        <v>799.84</v>
      </c>
      <c r="G59" s="30">
        <v>399.92</v>
      </c>
      <c r="H59" s="30">
        <v>64.99</v>
      </c>
      <c r="I59" s="30">
        <v>25</v>
      </c>
      <c r="J59" s="30">
        <v>25</v>
      </c>
      <c r="K59" s="30">
        <v>484.9</v>
      </c>
      <c r="L59" s="30">
        <v>99.98</v>
      </c>
      <c r="M59" s="30">
        <v>5</v>
      </c>
      <c r="N59" s="30">
        <v>25</v>
      </c>
      <c r="O59" s="31">
        <f t="shared" si="3"/>
        <v>1379.73</v>
      </c>
      <c r="P59" s="31">
        <f t="shared" si="4"/>
        <v>549.9</v>
      </c>
      <c r="Q59" s="31">
        <f t="shared" si="5"/>
        <v>1929.63</v>
      </c>
    </row>
    <row r="60" spans="1:17">
      <c r="A60" s="17">
        <v>57</v>
      </c>
      <c r="B60" s="40" t="s">
        <v>75</v>
      </c>
      <c r="C60" s="31" t="str">
        <f>VLOOKUP(B60,'2025.4新疆分公司'!B:C,2,FALSE)</f>
        <v>650104199705263314</v>
      </c>
      <c r="D60" s="31" t="s">
        <v>463</v>
      </c>
      <c r="E60" s="41">
        <v>4999</v>
      </c>
      <c r="F60" s="30">
        <v>799.84</v>
      </c>
      <c r="G60" s="30">
        <v>399.92</v>
      </c>
      <c r="H60" s="30">
        <v>64.99</v>
      </c>
      <c r="I60" s="30">
        <v>25</v>
      </c>
      <c r="J60" s="30">
        <v>25</v>
      </c>
      <c r="K60" s="30">
        <v>484.9</v>
      </c>
      <c r="L60" s="30">
        <v>99.98</v>
      </c>
      <c r="M60" s="30">
        <v>5</v>
      </c>
      <c r="N60" s="30">
        <v>25</v>
      </c>
      <c r="O60" s="31">
        <f t="shared" si="3"/>
        <v>1379.73</v>
      </c>
      <c r="P60" s="31">
        <f t="shared" si="4"/>
        <v>549.9</v>
      </c>
      <c r="Q60" s="31">
        <f t="shared" si="5"/>
        <v>1929.63</v>
      </c>
    </row>
    <row r="61" spans="1:17">
      <c r="A61" s="17">
        <v>58</v>
      </c>
      <c r="B61" s="40" t="s">
        <v>89</v>
      </c>
      <c r="C61" s="31" t="str">
        <f>VLOOKUP(B61,'2025.4新疆分公司'!B:C,2,FALSE)</f>
        <v>372923196912014728</v>
      </c>
      <c r="D61" s="31" t="s">
        <v>464</v>
      </c>
      <c r="E61" s="41">
        <v>4999</v>
      </c>
      <c r="F61" s="30">
        <v>799.84</v>
      </c>
      <c r="G61" s="30">
        <v>399.92</v>
      </c>
      <c r="H61" s="30">
        <v>64.99</v>
      </c>
      <c r="I61" s="30">
        <v>25</v>
      </c>
      <c r="J61" s="30">
        <v>25</v>
      </c>
      <c r="K61" s="30">
        <v>484.9</v>
      </c>
      <c r="L61" s="30">
        <v>99.98</v>
      </c>
      <c r="M61" s="30">
        <v>5</v>
      </c>
      <c r="N61" s="30">
        <v>25</v>
      </c>
      <c r="O61" s="31">
        <f t="shared" si="3"/>
        <v>1379.73</v>
      </c>
      <c r="P61" s="31">
        <f t="shared" si="4"/>
        <v>549.9</v>
      </c>
      <c r="Q61" s="31">
        <f t="shared" si="5"/>
        <v>1929.63</v>
      </c>
    </row>
    <row r="62" spans="1:17">
      <c r="A62" s="17">
        <v>59</v>
      </c>
      <c r="B62" s="40" t="s">
        <v>395</v>
      </c>
      <c r="C62" s="31" t="str">
        <f>VLOOKUP(B62,'2025.4新疆分公司'!B:C,2,FALSE)</f>
        <v>620503197112175360</v>
      </c>
      <c r="D62" s="31" t="s">
        <v>464</v>
      </c>
      <c r="E62" s="41">
        <v>4999</v>
      </c>
      <c r="F62" s="30">
        <v>799.84</v>
      </c>
      <c r="G62" s="30">
        <v>399.92</v>
      </c>
      <c r="H62" s="30">
        <v>64.99</v>
      </c>
      <c r="I62" s="30">
        <v>25</v>
      </c>
      <c r="J62" s="30">
        <v>25</v>
      </c>
      <c r="K62" s="30">
        <v>484.9</v>
      </c>
      <c r="L62" s="30">
        <v>99.98</v>
      </c>
      <c r="M62" s="30">
        <v>5</v>
      </c>
      <c r="N62" s="30">
        <v>25</v>
      </c>
      <c r="O62" s="31">
        <f t="shared" si="3"/>
        <v>1379.73</v>
      </c>
      <c r="P62" s="31">
        <f t="shared" si="4"/>
        <v>549.9</v>
      </c>
      <c r="Q62" s="31">
        <f t="shared" si="5"/>
        <v>1929.63</v>
      </c>
    </row>
    <row r="63" spans="1:17">
      <c r="A63" s="17">
        <v>60</v>
      </c>
      <c r="B63" s="40" t="s">
        <v>94</v>
      </c>
      <c r="C63" s="31" t="str">
        <f>VLOOKUP(B63,'2025.4新疆分公司'!B:C,2,FALSE)</f>
        <v>622201196507115766</v>
      </c>
      <c r="D63" s="31" t="s">
        <v>464</v>
      </c>
      <c r="E63" s="41">
        <v>4999</v>
      </c>
      <c r="F63" s="30">
        <v>799.84</v>
      </c>
      <c r="G63" s="30">
        <v>399.92</v>
      </c>
      <c r="H63" s="30">
        <v>64.99</v>
      </c>
      <c r="I63" s="30">
        <v>25</v>
      </c>
      <c r="J63" s="30">
        <v>25</v>
      </c>
      <c r="K63" s="30">
        <v>484.9</v>
      </c>
      <c r="L63" s="30">
        <v>99.98</v>
      </c>
      <c r="M63" s="30">
        <v>5</v>
      </c>
      <c r="N63" s="30">
        <v>25</v>
      </c>
      <c r="O63" s="31">
        <f t="shared" si="3"/>
        <v>1379.73</v>
      </c>
      <c r="P63" s="31">
        <f t="shared" si="4"/>
        <v>549.9</v>
      </c>
      <c r="Q63" s="31">
        <f t="shared" si="5"/>
        <v>1929.63</v>
      </c>
    </row>
    <row r="64" spans="1:17">
      <c r="A64" s="17">
        <v>61</v>
      </c>
      <c r="B64" s="40" t="s">
        <v>55</v>
      </c>
      <c r="C64" s="31" t="str">
        <f>VLOOKUP(B64,'2025.4新疆分公司'!B:C,2,FALSE)</f>
        <v>610322197105053927</v>
      </c>
      <c r="D64" s="31" t="s">
        <v>473</v>
      </c>
      <c r="E64" s="41">
        <v>4999</v>
      </c>
      <c r="F64" s="30">
        <v>799.84</v>
      </c>
      <c r="G64" s="30">
        <v>399.92</v>
      </c>
      <c r="H64" s="30">
        <v>64.99</v>
      </c>
      <c r="I64" s="30">
        <v>25</v>
      </c>
      <c r="J64" s="30">
        <v>25</v>
      </c>
      <c r="K64" s="30">
        <v>484.9</v>
      </c>
      <c r="L64" s="30">
        <v>99.98</v>
      </c>
      <c r="M64" s="30">
        <v>5</v>
      </c>
      <c r="N64" s="30">
        <v>25</v>
      </c>
      <c r="O64" s="31">
        <f t="shared" si="3"/>
        <v>1379.73</v>
      </c>
      <c r="P64" s="31">
        <f t="shared" si="4"/>
        <v>549.9</v>
      </c>
      <c r="Q64" s="31">
        <f t="shared" si="5"/>
        <v>1929.63</v>
      </c>
    </row>
    <row r="65" spans="1:17">
      <c r="A65" s="17">
        <v>62</v>
      </c>
      <c r="B65" s="40" t="s">
        <v>79</v>
      </c>
      <c r="C65" s="31" t="str">
        <f>VLOOKUP(B65,'2025.4新疆分公司'!B:C,2,FALSE)</f>
        <v>510623197502286846</v>
      </c>
      <c r="D65" s="31" t="s">
        <v>472</v>
      </c>
      <c r="E65" s="41">
        <v>4999</v>
      </c>
      <c r="F65" s="30">
        <v>799.84</v>
      </c>
      <c r="G65" s="30">
        <v>399.92</v>
      </c>
      <c r="H65" s="30">
        <v>64.99</v>
      </c>
      <c r="I65" s="30">
        <v>25</v>
      </c>
      <c r="J65" s="30">
        <v>25</v>
      </c>
      <c r="K65" s="30">
        <v>484.9</v>
      </c>
      <c r="L65" s="30">
        <v>99.98</v>
      </c>
      <c r="M65" s="30">
        <v>5</v>
      </c>
      <c r="N65" s="30">
        <v>25</v>
      </c>
      <c r="O65" s="31">
        <f t="shared" si="3"/>
        <v>1379.73</v>
      </c>
      <c r="P65" s="31">
        <f t="shared" si="4"/>
        <v>549.9</v>
      </c>
      <c r="Q65" s="31">
        <f t="shared" si="5"/>
        <v>1929.63</v>
      </c>
    </row>
    <row r="66" spans="1:17">
      <c r="A66" s="17">
        <v>63</v>
      </c>
      <c r="B66" s="40" t="s">
        <v>17</v>
      </c>
      <c r="C66" s="31" t="str">
        <f>VLOOKUP(B66,'2025.4新疆分公司'!B:C,2,FALSE)</f>
        <v>650105197301241343</v>
      </c>
      <c r="D66" s="31" t="s">
        <v>472</v>
      </c>
      <c r="E66" s="41">
        <v>4999</v>
      </c>
      <c r="F66" s="30">
        <v>799.84</v>
      </c>
      <c r="G66" s="30">
        <v>399.92</v>
      </c>
      <c r="H66" s="30">
        <v>64.99</v>
      </c>
      <c r="I66" s="30">
        <v>25</v>
      </c>
      <c r="J66" s="30">
        <v>25</v>
      </c>
      <c r="K66" s="30">
        <v>484.9</v>
      </c>
      <c r="L66" s="30">
        <v>99.98</v>
      </c>
      <c r="M66" s="30">
        <v>5</v>
      </c>
      <c r="N66" s="30">
        <v>25</v>
      </c>
      <c r="O66" s="31">
        <f t="shared" si="3"/>
        <v>1379.73</v>
      </c>
      <c r="P66" s="31">
        <f t="shared" si="4"/>
        <v>549.9</v>
      </c>
      <c r="Q66" s="31">
        <f t="shared" si="5"/>
        <v>1929.63</v>
      </c>
    </row>
    <row r="67" spans="1:17">
      <c r="A67" s="17">
        <v>64</v>
      </c>
      <c r="B67" s="40" t="s">
        <v>124</v>
      </c>
      <c r="C67" s="31" t="str">
        <f>VLOOKUP(B67,'2025.4新疆分公司'!B:C,2,FALSE)</f>
        <v>513028197507161681</v>
      </c>
      <c r="D67" s="31" t="s">
        <v>464</v>
      </c>
      <c r="E67" s="41">
        <v>4999</v>
      </c>
      <c r="F67" s="30">
        <v>799.84</v>
      </c>
      <c r="G67" s="30">
        <v>399.92</v>
      </c>
      <c r="H67" s="30">
        <v>64.99</v>
      </c>
      <c r="I67" s="30">
        <v>25</v>
      </c>
      <c r="J67" s="30">
        <v>25</v>
      </c>
      <c r="K67" s="30">
        <v>484.9</v>
      </c>
      <c r="L67" s="30">
        <v>99.98</v>
      </c>
      <c r="M67" s="30">
        <v>5</v>
      </c>
      <c r="N67" s="30">
        <v>25</v>
      </c>
      <c r="O67" s="31">
        <f t="shared" si="3"/>
        <v>1379.73</v>
      </c>
      <c r="P67" s="31">
        <f t="shared" si="4"/>
        <v>549.9</v>
      </c>
      <c r="Q67" s="31">
        <f t="shared" si="5"/>
        <v>1929.63</v>
      </c>
    </row>
    <row r="68" spans="1:17">
      <c r="A68" s="17">
        <v>65</v>
      </c>
      <c r="B68" s="40" t="s">
        <v>86</v>
      </c>
      <c r="C68" s="31" t="str">
        <f>VLOOKUP(B68,'2025.4新疆分公司'!B:C,2,FALSE)</f>
        <v>62272219710808461X</v>
      </c>
      <c r="D68" s="31" t="s">
        <v>474</v>
      </c>
      <c r="E68" s="41">
        <v>4999</v>
      </c>
      <c r="F68" s="30">
        <v>799.84</v>
      </c>
      <c r="G68" s="30">
        <v>399.92</v>
      </c>
      <c r="H68" s="30">
        <v>64.99</v>
      </c>
      <c r="I68" s="30">
        <v>25</v>
      </c>
      <c r="J68" s="30">
        <v>25</v>
      </c>
      <c r="K68" s="30">
        <v>484.9</v>
      </c>
      <c r="L68" s="30">
        <v>99.98</v>
      </c>
      <c r="M68" s="30">
        <v>5</v>
      </c>
      <c r="N68" s="30">
        <v>25</v>
      </c>
      <c r="O68" s="31">
        <f t="shared" si="3"/>
        <v>1379.73</v>
      </c>
      <c r="P68" s="31">
        <f t="shared" si="4"/>
        <v>549.9</v>
      </c>
      <c r="Q68" s="31">
        <f t="shared" si="5"/>
        <v>1929.63</v>
      </c>
    </row>
    <row r="69" spans="1:17">
      <c r="A69" s="17">
        <v>66</v>
      </c>
      <c r="B69" s="40" t="s">
        <v>133</v>
      </c>
      <c r="C69" s="31" t="str">
        <f>VLOOKUP(B69,'2025.4新疆分公司'!B:C,2,FALSE)</f>
        <v>513723197103207141</v>
      </c>
      <c r="D69" s="31" t="s">
        <v>464</v>
      </c>
      <c r="E69" s="41">
        <v>4999</v>
      </c>
      <c r="F69" s="30">
        <v>799.84</v>
      </c>
      <c r="G69" s="30">
        <v>399.92</v>
      </c>
      <c r="H69" s="30">
        <v>64.99</v>
      </c>
      <c r="I69" s="30">
        <v>25</v>
      </c>
      <c r="J69" s="30">
        <v>25</v>
      </c>
      <c r="K69" s="30">
        <v>484.9</v>
      </c>
      <c r="L69" s="30">
        <v>99.98</v>
      </c>
      <c r="M69" s="30">
        <v>5</v>
      </c>
      <c r="N69" s="30">
        <v>25</v>
      </c>
      <c r="O69" s="31">
        <f t="shared" si="3"/>
        <v>1379.73</v>
      </c>
      <c r="P69" s="31">
        <f t="shared" si="4"/>
        <v>549.9</v>
      </c>
      <c r="Q69" s="31">
        <f t="shared" si="5"/>
        <v>1929.63</v>
      </c>
    </row>
    <row r="70" spans="1:17">
      <c r="A70" s="17">
        <v>67</v>
      </c>
      <c r="B70" s="40" t="s">
        <v>142</v>
      </c>
      <c r="C70" s="31" t="str">
        <f>VLOOKUP(B70,'2025.4新疆分公司'!B:C,2,FALSE)</f>
        <v>513723197210190154</v>
      </c>
      <c r="D70" s="31" t="s">
        <v>464</v>
      </c>
      <c r="E70" s="41">
        <v>4999</v>
      </c>
      <c r="F70" s="30">
        <v>799.84</v>
      </c>
      <c r="G70" s="30">
        <v>399.92</v>
      </c>
      <c r="H70" s="30">
        <v>64.99</v>
      </c>
      <c r="I70" s="30">
        <v>25</v>
      </c>
      <c r="J70" s="30">
        <v>25</v>
      </c>
      <c r="K70" s="30">
        <v>484.9</v>
      </c>
      <c r="L70" s="30">
        <v>99.98</v>
      </c>
      <c r="M70" s="30">
        <v>5</v>
      </c>
      <c r="N70" s="30">
        <v>25</v>
      </c>
      <c r="O70" s="31">
        <f t="shared" ref="O70:O101" si="6">SUM(F70+H70+I70+K70+M70)</f>
        <v>1379.73</v>
      </c>
      <c r="P70" s="31">
        <f t="shared" ref="P70:P101" si="7">SUM(G70+J70+L70+N70)</f>
        <v>549.9</v>
      </c>
      <c r="Q70" s="31">
        <f t="shared" si="5"/>
        <v>1929.63</v>
      </c>
    </row>
    <row r="71" spans="1:17">
      <c r="A71" s="17">
        <v>68</v>
      </c>
      <c r="B71" s="40" t="s">
        <v>108</v>
      </c>
      <c r="C71" s="31" t="str">
        <f>VLOOKUP(B71,'2025.4新疆分公司'!B:C,2,FALSE)</f>
        <v>622322199504011428</v>
      </c>
      <c r="D71" s="31" t="s">
        <v>463</v>
      </c>
      <c r="E71" s="41">
        <v>4999</v>
      </c>
      <c r="F71" s="30">
        <v>799.84</v>
      </c>
      <c r="G71" s="30">
        <v>399.92</v>
      </c>
      <c r="H71" s="30">
        <v>64.99</v>
      </c>
      <c r="I71" s="30">
        <v>25</v>
      </c>
      <c r="J71" s="30">
        <v>25</v>
      </c>
      <c r="K71" s="30">
        <v>484.9</v>
      </c>
      <c r="L71" s="30">
        <v>99.98</v>
      </c>
      <c r="M71" s="30">
        <v>5</v>
      </c>
      <c r="N71" s="30">
        <v>25</v>
      </c>
      <c r="O71" s="31">
        <f t="shared" si="6"/>
        <v>1379.73</v>
      </c>
      <c r="P71" s="31">
        <f t="shared" si="7"/>
        <v>549.9</v>
      </c>
      <c r="Q71" s="31">
        <f t="shared" si="5"/>
        <v>1929.63</v>
      </c>
    </row>
    <row r="72" spans="1:17">
      <c r="A72" s="17">
        <v>69</v>
      </c>
      <c r="B72" s="40" t="s">
        <v>98</v>
      </c>
      <c r="C72" s="31" t="str">
        <f>VLOOKUP(B72,'2025.4新疆分公司'!B:C,2,FALSE)</f>
        <v>652122199402164225</v>
      </c>
      <c r="D72" s="31" t="s">
        <v>463</v>
      </c>
      <c r="E72" s="41">
        <v>4999</v>
      </c>
      <c r="F72" s="30">
        <v>799.84</v>
      </c>
      <c r="G72" s="30">
        <v>399.92</v>
      </c>
      <c r="H72" s="30">
        <v>64.99</v>
      </c>
      <c r="I72" s="30">
        <v>25</v>
      </c>
      <c r="J72" s="30">
        <v>25</v>
      </c>
      <c r="K72" s="30">
        <v>484.9</v>
      </c>
      <c r="L72" s="30">
        <v>99.98</v>
      </c>
      <c r="M72" s="30">
        <v>5</v>
      </c>
      <c r="N72" s="30">
        <v>25</v>
      </c>
      <c r="O72" s="31">
        <f t="shared" si="6"/>
        <v>1379.73</v>
      </c>
      <c r="P72" s="31">
        <f t="shared" si="7"/>
        <v>549.9</v>
      </c>
      <c r="Q72" s="31">
        <f t="shared" ref="Q72:Q103" si="8">SUM(O72+P72)</f>
        <v>1929.63</v>
      </c>
    </row>
    <row r="73" spans="1:17">
      <c r="A73" s="17">
        <v>70</v>
      </c>
      <c r="B73" s="40" t="s">
        <v>93</v>
      </c>
      <c r="C73" s="31" t="str">
        <f>VLOOKUP(B73,'2025.4新疆分公司'!B:C,2,FALSE)</f>
        <v>652122198110304228</v>
      </c>
      <c r="D73" s="31" t="s">
        <v>464</v>
      </c>
      <c r="E73" s="41">
        <v>4999</v>
      </c>
      <c r="F73" s="30">
        <v>799.84</v>
      </c>
      <c r="G73" s="30">
        <v>399.92</v>
      </c>
      <c r="H73" s="30">
        <v>64.99</v>
      </c>
      <c r="I73" s="30">
        <v>25</v>
      </c>
      <c r="J73" s="30">
        <v>25</v>
      </c>
      <c r="K73" s="30">
        <v>484.9</v>
      </c>
      <c r="L73" s="30">
        <v>99.98</v>
      </c>
      <c r="M73" s="30">
        <v>5</v>
      </c>
      <c r="N73" s="30">
        <v>25</v>
      </c>
      <c r="O73" s="31">
        <f t="shared" si="6"/>
        <v>1379.73</v>
      </c>
      <c r="P73" s="31">
        <f t="shared" si="7"/>
        <v>549.9</v>
      </c>
      <c r="Q73" s="31">
        <f t="shared" si="8"/>
        <v>1929.63</v>
      </c>
    </row>
    <row r="74" spans="1:17">
      <c r="A74" s="17">
        <v>71</v>
      </c>
      <c r="B74" s="40" t="s">
        <v>115</v>
      </c>
      <c r="C74" s="31" t="str">
        <f>VLOOKUP(B74,'2025.4新疆分公司'!B:C,2,FALSE)</f>
        <v>652423197302011778</v>
      </c>
      <c r="D74" s="31" t="s">
        <v>474</v>
      </c>
      <c r="E74" s="41">
        <v>4999</v>
      </c>
      <c r="F74" s="30">
        <v>799.84</v>
      </c>
      <c r="G74" s="30">
        <v>399.92</v>
      </c>
      <c r="H74" s="30">
        <v>64.99</v>
      </c>
      <c r="I74" s="30">
        <v>25</v>
      </c>
      <c r="J74" s="30">
        <v>25</v>
      </c>
      <c r="K74" s="30">
        <v>484.9</v>
      </c>
      <c r="L74" s="30">
        <v>99.98</v>
      </c>
      <c r="M74" s="30">
        <v>5</v>
      </c>
      <c r="N74" s="30">
        <v>25</v>
      </c>
      <c r="O74" s="31">
        <f t="shared" si="6"/>
        <v>1379.73</v>
      </c>
      <c r="P74" s="31">
        <f t="shared" si="7"/>
        <v>549.9</v>
      </c>
      <c r="Q74" s="31">
        <f t="shared" si="8"/>
        <v>1929.63</v>
      </c>
    </row>
    <row r="75" spans="1:17">
      <c r="A75" s="17">
        <v>72</v>
      </c>
      <c r="B75" s="40" t="s">
        <v>107</v>
      </c>
      <c r="C75" s="31" t="str">
        <f>VLOOKUP(B75,'2025.4新疆分公司'!B:C,2,FALSE)</f>
        <v>342123199207273921</v>
      </c>
      <c r="D75" s="31" t="s">
        <v>463</v>
      </c>
      <c r="E75" s="41">
        <v>4999</v>
      </c>
      <c r="F75" s="30">
        <v>799.84</v>
      </c>
      <c r="G75" s="30">
        <v>399.92</v>
      </c>
      <c r="H75" s="30">
        <v>64.99</v>
      </c>
      <c r="I75" s="30">
        <v>25</v>
      </c>
      <c r="J75" s="30">
        <v>25</v>
      </c>
      <c r="K75" s="30">
        <v>484.9</v>
      </c>
      <c r="L75" s="30">
        <v>99.98</v>
      </c>
      <c r="M75" s="30">
        <v>5</v>
      </c>
      <c r="N75" s="30">
        <v>25</v>
      </c>
      <c r="O75" s="31">
        <f t="shared" si="6"/>
        <v>1379.73</v>
      </c>
      <c r="P75" s="31">
        <f t="shared" si="7"/>
        <v>549.9</v>
      </c>
      <c r="Q75" s="31">
        <f t="shared" si="8"/>
        <v>1929.63</v>
      </c>
    </row>
    <row r="76" spans="1:17">
      <c r="A76" s="17">
        <v>73</v>
      </c>
      <c r="B76" s="40" t="s">
        <v>302</v>
      </c>
      <c r="C76" s="31" t="str">
        <f>VLOOKUP(B76,'2025.4新疆分公司'!B:C,2,FALSE)</f>
        <v>653130197105102820</v>
      </c>
      <c r="D76" s="31" t="s">
        <v>464</v>
      </c>
      <c r="E76" s="41">
        <v>4999</v>
      </c>
      <c r="F76" s="30">
        <v>799.84</v>
      </c>
      <c r="G76" s="30">
        <v>399.92</v>
      </c>
      <c r="H76" s="30">
        <v>64.99</v>
      </c>
      <c r="I76" s="30">
        <v>25</v>
      </c>
      <c r="J76" s="30">
        <v>25</v>
      </c>
      <c r="K76" s="30">
        <v>484.9</v>
      </c>
      <c r="L76" s="30">
        <v>99.98</v>
      </c>
      <c r="M76" s="30">
        <v>5</v>
      </c>
      <c r="N76" s="30">
        <v>25</v>
      </c>
      <c r="O76" s="31">
        <f t="shared" si="6"/>
        <v>1379.73</v>
      </c>
      <c r="P76" s="31">
        <f t="shared" si="7"/>
        <v>549.9</v>
      </c>
      <c r="Q76" s="31">
        <f t="shared" si="8"/>
        <v>1929.63</v>
      </c>
    </row>
    <row r="77" spans="1:17">
      <c r="A77" s="17">
        <v>74</v>
      </c>
      <c r="B77" s="40" t="s">
        <v>309</v>
      </c>
      <c r="C77" s="31" t="str">
        <f>VLOOKUP(B77,'2025.4新疆分公司'!B:C,2,FALSE)</f>
        <v>652123197104152039</v>
      </c>
      <c r="D77" s="31" t="s">
        <v>463</v>
      </c>
      <c r="E77" s="41">
        <v>4999</v>
      </c>
      <c r="F77" s="30">
        <v>799.84</v>
      </c>
      <c r="G77" s="30">
        <v>399.92</v>
      </c>
      <c r="H77" s="30">
        <v>64.99</v>
      </c>
      <c r="I77" s="30">
        <v>25</v>
      </c>
      <c r="J77" s="30">
        <v>25</v>
      </c>
      <c r="K77" s="30">
        <v>484.9</v>
      </c>
      <c r="L77" s="30">
        <v>99.98</v>
      </c>
      <c r="M77" s="30">
        <v>5</v>
      </c>
      <c r="N77" s="30">
        <v>25</v>
      </c>
      <c r="O77" s="31">
        <f t="shared" si="6"/>
        <v>1379.73</v>
      </c>
      <c r="P77" s="31">
        <f t="shared" si="7"/>
        <v>549.9</v>
      </c>
      <c r="Q77" s="31">
        <f t="shared" si="8"/>
        <v>1929.63</v>
      </c>
    </row>
    <row r="78" spans="1:17">
      <c r="A78" s="17">
        <v>75</v>
      </c>
      <c r="B78" s="40" t="s">
        <v>335</v>
      </c>
      <c r="C78" s="31" t="str">
        <f>VLOOKUP(B78,'2025.4新疆分公司'!B:C,2,FALSE)</f>
        <v>653101197802160039</v>
      </c>
      <c r="D78" s="31" t="s">
        <v>463</v>
      </c>
      <c r="E78" s="41">
        <v>4999</v>
      </c>
      <c r="F78" s="30">
        <v>799.84</v>
      </c>
      <c r="G78" s="30">
        <v>399.92</v>
      </c>
      <c r="H78" s="30">
        <v>64.99</v>
      </c>
      <c r="I78" s="30">
        <v>25</v>
      </c>
      <c r="J78" s="30">
        <v>25</v>
      </c>
      <c r="K78" s="30">
        <v>484.9</v>
      </c>
      <c r="L78" s="30">
        <v>99.98</v>
      </c>
      <c r="M78" s="30">
        <v>5</v>
      </c>
      <c r="N78" s="30">
        <v>25</v>
      </c>
      <c r="O78" s="31">
        <f t="shared" si="6"/>
        <v>1379.73</v>
      </c>
      <c r="P78" s="31">
        <f t="shared" si="7"/>
        <v>549.9</v>
      </c>
      <c r="Q78" s="31">
        <f t="shared" si="8"/>
        <v>1929.63</v>
      </c>
    </row>
    <row r="79" spans="1:17">
      <c r="A79" s="17">
        <v>76</v>
      </c>
      <c r="B79" s="40" t="s">
        <v>241</v>
      </c>
      <c r="C79" s="31" t="str">
        <f>VLOOKUP(B79,'2025.4新疆分公司'!B:C,2,FALSE)</f>
        <v>650102196901053326</v>
      </c>
      <c r="D79" s="31" t="s">
        <v>472</v>
      </c>
      <c r="E79" s="41">
        <v>4999</v>
      </c>
      <c r="F79" s="30">
        <v>799.84</v>
      </c>
      <c r="G79" s="30">
        <v>399.92</v>
      </c>
      <c r="H79" s="30">
        <v>64.99</v>
      </c>
      <c r="I79" s="30">
        <v>25</v>
      </c>
      <c r="J79" s="30">
        <v>25</v>
      </c>
      <c r="K79" s="30">
        <v>484.9</v>
      </c>
      <c r="L79" s="30">
        <v>99.98</v>
      </c>
      <c r="M79" s="30">
        <v>5</v>
      </c>
      <c r="N79" s="30">
        <v>25</v>
      </c>
      <c r="O79" s="31">
        <f t="shared" si="6"/>
        <v>1379.73</v>
      </c>
      <c r="P79" s="31">
        <f t="shared" si="7"/>
        <v>549.9</v>
      </c>
      <c r="Q79" s="31">
        <f t="shared" si="8"/>
        <v>1929.63</v>
      </c>
    </row>
    <row r="80" spans="1:17">
      <c r="A80" s="17">
        <v>77</v>
      </c>
      <c r="B80" s="40" t="s">
        <v>223</v>
      </c>
      <c r="C80" s="31" t="str">
        <f>VLOOKUP(B80,'2025.4新疆分公司'!B:C,2,FALSE)</f>
        <v>652122196709151417</v>
      </c>
      <c r="D80" s="31" t="s">
        <v>464</v>
      </c>
      <c r="E80" s="41">
        <v>4999</v>
      </c>
      <c r="F80" s="30">
        <v>799.84</v>
      </c>
      <c r="G80" s="30">
        <v>399.92</v>
      </c>
      <c r="H80" s="30">
        <v>64.99</v>
      </c>
      <c r="I80" s="30">
        <v>25</v>
      </c>
      <c r="J80" s="30">
        <v>25</v>
      </c>
      <c r="K80" s="30">
        <v>484.9</v>
      </c>
      <c r="L80" s="30">
        <v>99.98</v>
      </c>
      <c r="M80" s="30">
        <v>5</v>
      </c>
      <c r="N80" s="30">
        <v>25</v>
      </c>
      <c r="O80" s="31">
        <f t="shared" si="6"/>
        <v>1379.73</v>
      </c>
      <c r="P80" s="31">
        <f t="shared" si="7"/>
        <v>549.9</v>
      </c>
      <c r="Q80" s="31">
        <f t="shared" si="8"/>
        <v>1929.63</v>
      </c>
    </row>
    <row r="81" spans="1:17">
      <c r="A81" s="17">
        <v>78</v>
      </c>
      <c r="B81" s="40" t="s">
        <v>137</v>
      </c>
      <c r="C81" s="31" t="str">
        <f>VLOOKUP(B81,'2025.4新疆分公司'!B:C,2,FALSE)</f>
        <v>622101197009172310</v>
      </c>
      <c r="D81" s="31" t="s">
        <v>463</v>
      </c>
      <c r="E81" s="41">
        <v>4999</v>
      </c>
      <c r="F81" s="30">
        <v>799.84</v>
      </c>
      <c r="G81" s="30">
        <v>399.92</v>
      </c>
      <c r="H81" s="30">
        <v>64.99</v>
      </c>
      <c r="I81" s="30">
        <v>25</v>
      </c>
      <c r="J81" s="30">
        <v>25</v>
      </c>
      <c r="K81" s="30">
        <v>484.9</v>
      </c>
      <c r="L81" s="30">
        <v>99.98</v>
      </c>
      <c r="M81" s="30">
        <v>5</v>
      </c>
      <c r="N81" s="30">
        <v>25</v>
      </c>
      <c r="O81" s="31">
        <f t="shared" si="6"/>
        <v>1379.73</v>
      </c>
      <c r="P81" s="31">
        <f t="shared" si="7"/>
        <v>549.9</v>
      </c>
      <c r="Q81" s="31">
        <f t="shared" si="8"/>
        <v>1929.63</v>
      </c>
    </row>
    <row r="82" spans="1:17">
      <c r="A82" s="17">
        <v>79</v>
      </c>
      <c r="B82" s="40" t="s">
        <v>269</v>
      </c>
      <c r="C82" s="31" t="str">
        <f>VLOOKUP(B82,'2025.4新疆分公司'!B:C,2,FALSE)</f>
        <v>65012119711115242X</v>
      </c>
      <c r="D82" s="31" t="s">
        <v>464</v>
      </c>
      <c r="E82" s="41">
        <v>4999</v>
      </c>
      <c r="F82" s="30">
        <v>799.84</v>
      </c>
      <c r="G82" s="30">
        <v>399.92</v>
      </c>
      <c r="H82" s="30">
        <v>64.99</v>
      </c>
      <c r="I82" s="30">
        <v>25</v>
      </c>
      <c r="J82" s="30">
        <v>25</v>
      </c>
      <c r="K82" s="30">
        <v>484.9</v>
      </c>
      <c r="L82" s="30">
        <v>99.98</v>
      </c>
      <c r="M82" s="30">
        <v>5</v>
      </c>
      <c r="N82" s="30">
        <v>25</v>
      </c>
      <c r="O82" s="31">
        <f t="shared" si="6"/>
        <v>1379.73</v>
      </c>
      <c r="P82" s="31">
        <f t="shared" si="7"/>
        <v>549.9</v>
      </c>
      <c r="Q82" s="31">
        <f t="shared" si="8"/>
        <v>1929.63</v>
      </c>
    </row>
    <row r="83" spans="1:17">
      <c r="A83" s="17">
        <v>80</v>
      </c>
      <c r="B83" s="40" t="s">
        <v>260</v>
      </c>
      <c r="C83" s="31" t="str">
        <f>VLOOKUP(B83,'2025.4新疆分公司'!B:C,2,FALSE)</f>
        <v>652923198207303387</v>
      </c>
      <c r="D83" s="31" t="s">
        <v>472</v>
      </c>
      <c r="E83" s="41">
        <v>4999</v>
      </c>
      <c r="F83" s="30">
        <v>799.84</v>
      </c>
      <c r="G83" s="30">
        <v>399.92</v>
      </c>
      <c r="H83" s="30">
        <v>64.99</v>
      </c>
      <c r="I83" s="30">
        <v>25</v>
      </c>
      <c r="J83" s="30">
        <v>25</v>
      </c>
      <c r="K83" s="30">
        <v>484.9</v>
      </c>
      <c r="L83" s="30">
        <v>99.98</v>
      </c>
      <c r="M83" s="30">
        <v>5</v>
      </c>
      <c r="N83" s="30">
        <v>25</v>
      </c>
      <c r="O83" s="31">
        <f t="shared" si="6"/>
        <v>1379.73</v>
      </c>
      <c r="P83" s="31">
        <f t="shared" si="7"/>
        <v>549.9</v>
      </c>
      <c r="Q83" s="31">
        <f t="shared" si="8"/>
        <v>1929.63</v>
      </c>
    </row>
    <row r="84" spans="1:17">
      <c r="A84" s="17">
        <v>81</v>
      </c>
      <c r="B84" s="40" t="s">
        <v>169</v>
      </c>
      <c r="C84" s="31" t="str">
        <f>VLOOKUP(B84,'2025.4新疆分公司'!B:C,2,FALSE)</f>
        <v>650105198004031328</v>
      </c>
      <c r="D84" s="31" t="s">
        <v>472</v>
      </c>
      <c r="E84" s="41">
        <v>4999</v>
      </c>
      <c r="F84" s="30">
        <v>799.84</v>
      </c>
      <c r="G84" s="30">
        <v>399.92</v>
      </c>
      <c r="H84" s="30">
        <v>64.99</v>
      </c>
      <c r="I84" s="30">
        <v>25</v>
      </c>
      <c r="J84" s="30">
        <v>25</v>
      </c>
      <c r="K84" s="30">
        <v>484.9</v>
      </c>
      <c r="L84" s="30">
        <v>99.98</v>
      </c>
      <c r="M84" s="30">
        <v>5</v>
      </c>
      <c r="N84" s="30">
        <v>25</v>
      </c>
      <c r="O84" s="31">
        <f t="shared" si="6"/>
        <v>1379.73</v>
      </c>
      <c r="P84" s="31">
        <f t="shared" si="7"/>
        <v>549.9</v>
      </c>
      <c r="Q84" s="31">
        <f t="shared" si="8"/>
        <v>1929.63</v>
      </c>
    </row>
    <row r="85" spans="1:17">
      <c r="A85" s="17">
        <v>82</v>
      </c>
      <c r="B85" s="40" t="s">
        <v>232</v>
      </c>
      <c r="C85" s="31" t="str">
        <f>VLOOKUP(B85,'2025.4新疆分公司'!B:C,2,FALSE)</f>
        <v>652201197003033249</v>
      </c>
      <c r="D85" s="31" t="s">
        <v>472</v>
      </c>
      <c r="E85" s="41">
        <v>4999</v>
      </c>
      <c r="F85" s="30">
        <v>799.84</v>
      </c>
      <c r="G85" s="30">
        <v>399.92</v>
      </c>
      <c r="H85" s="30">
        <v>64.99</v>
      </c>
      <c r="I85" s="30">
        <v>25</v>
      </c>
      <c r="J85" s="30">
        <v>25</v>
      </c>
      <c r="K85" s="30">
        <v>484.9</v>
      </c>
      <c r="L85" s="30">
        <v>99.98</v>
      </c>
      <c r="M85" s="30">
        <v>5</v>
      </c>
      <c r="N85" s="30">
        <v>25</v>
      </c>
      <c r="O85" s="31">
        <f t="shared" si="6"/>
        <v>1379.73</v>
      </c>
      <c r="P85" s="31">
        <f t="shared" si="7"/>
        <v>549.9</v>
      </c>
      <c r="Q85" s="31">
        <f t="shared" si="8"/>
        <v>1929.63</v>
      </c>
    </row>
    <row r="86" spans="1:17">
      <c r="A86" s="17">
        <v>83</v>
      </c>
      <c r="B86" s="40" t="s">
        <v>41</v>
      </c>
      <c r="C86" s="31" t="str">
        <f>VLOOKUP(B86,'2025.4新疆分公司'!B:C,2,FALSE)</f>
        <v>622323196703103117</v>
      </c>
      <c r="D86" s="31" t="s">
        <v>463</v>
      </c>
      <c r="E86" s="41">
        <v>4999</v>
      </c>
      <c r="F86" s="30">
        <v>799.84</v>
      </c>
      <c r="G86" s="30">
        <v>399.92</v>
      </c>
      <c r="H86" s="30">
        <v>64.99</v>
      </c>
      <c r="I86" s="30">
        <v>25</v>
      </c>
      <c r="J86" s="30">
        <v>25</v>
      </c>
      <c r="K86" s="30">
        <v>484.9</v>
      </c>
      <c r="L86" s="30">
        <v>99.98</v>
      </c>
      <c r="M86" s="30">
        <v>5</v>
      </c>
      <c r="N86" s="30">
        <v>25</v>
      </c>
      <c r="O86" s="31">
        <f t="shared" si="6"/>
        <v>1379.73</v>
      </c>
      <c r="P86" s="31">
        <f t="shared" si="7"/>
        <v>549.9</v>
      </c>
      <c r="Q86" s="31">
        <f t="shared" si="8"/>
        <v>1929.63</v>
      </c>
    </row>
    <row r="87" spans="1:17">
      <c r="A87" s="17">
        <v>84</v>
      </c>
      <c r="B87" s="40" t="s">
        <v>105</v>
      </c>
      <c r="C87" s="31" t="str">
        <f>VLOOKUP(B87,'2025.4新疆分公司'!B:C,2,FALSE)</f>
        <v>652101196709070711</v>
      </c>
      <c r="D87" s="31" t="s">
        <v>463</v>
      </c>
      <c r="E87" s="41">
        <v>4999</v>
      </c>
      <c r="F87" s="30">
        <v>799.84</v>
      </c>
      <c r="G87" s="30">
        <v>399.92</v>
      </c>
      <c r="H87" s="30">
        <v>64.99</v>
      </c>
      <c r="I87" s="30">
        <v>25</v>
      </c>
      <c r="J87" s="30">
        <v>25</v>
      </c>
      <c r="K87" s="30">
        <v>484.9</v>
      </c>
      <c r="L87" s="30">
        <v>99.98</v>
      </c>
      <c r="M87" s="30">
        <v>5</v>
      </c>
      <c r="N87" s="30">
        <v>25</v>
      </c>
      <c r="O87" s="31">
        <f t="shared" si="6"/>
        <v>1379.73</v>
      </c>
      <c r="P87" s="31">
        <f t="shared" si="7"/>
        <v>549.9</v>
      </c>
      <c r="Q87" s="31">
        <f t="shared" si="8"/>
        <v>1929.63</v>
      </c>
    </row>
    <row r="88" spans="1:17">
      <c r="A88" s="17">
        <v>85</v>
      </c>
      <c r="B88" s="40" t="s">
        <v>257</v>
      </c>
      <c r="C88" s="31" t="str">
        <f>VLOOKUP(B88,'2025.4新疆分公司'!B:C,2,FALSE)</f>
        <v>653123198609101558</v>
      </c>
      <c r="D88" s="31" t="s">
        <v>463</v>
      </c>
      <c r="E88" s="41">
        <v>4999</v>
      </c>
      <c r="F88" s="30">
        <v>799.84</v>
      </c>
      <c r="G88" s="30">
        <v>399.92</v>
      </c>
      <c r="H88" s="30">
        <v>64.99</v>
      </c>
      <c r="I88" s="30">
        <v>25</v>
      </c>
      <c r="J88" s="30">
        <v>25</v>
      </c>
      <c r="K88" s="30">
        <v>484.9</v>
      </c>
      <c r="L88" s="30">
        <v>99.98</v>
      </c>
      <c r="M88" s="30">
        <v>5</v>
      </c>
      <c r="N88" s="30">
        <v>25</v>
      </c>
      <c r="O88" s="31">
        <f t="shared" si="6"/>
        <v>1379.73</v>
      </c>
      <c r="P88" s="31">
        <f t="shared" si="7"/>
        <v>549.9</v>
      </c>
      <c r="Q88" s="31">
        <f t="shared" si="8"/>
        <v>1929.63</v>
      </c>
    </row>
    <row r="89" spans="1:17">
      <c r="A89" s="17">
        <v>86</v>
      </c>
      <c r="B89" s="40" t="s">
        <v>211</v>
      </c>
      <c r="C89" s="31" t="str">
        <f>VLOOKUP(B89,'2025.4新疆分公司'!B:C,2,FALSE)</f>
        <v>65292319700717263X</v>
      </c>
      <c r="D89" s="31" t="s">
        <v>463</v>
      </c>
      <c r="E89" s="41">
        <v>4999</v>
      </c>
      <c r="F89" s="30">
        <v>799.84</v>
      </c>
      <c r="G89" s="30">
        <v>399.92</v>
      </c>
      <c r="H89" s="30">
        <v>64.99</v>
      </c>
      <c r="I89" s="30">
        <v>25</v>
      </c>
      <c r="J89" s="30">
        <v>25</v>
      </c>
      <c r="K89" s="30">
        <v>484.9</v>
      </c>
      <c r="L89" s="30">
        <v>99.98</v>
      </c>
      <c r="M89" s="30">
        <v>5</v>
      </c>
      <c r="N89" s="30">
        <v>25</v>
      </c>
      <c r="O89" s="31">
        <f t="shared" si="6"/>
        <v>1379.73</v>
      </c>
      <c r="P89" s="31">
        <f t="shared" si="7"/>
        <v>549.9</v>
      </c>
      <c r="Q89" s="31">
        <f t="shared" si="8"/>
        <v>1929.63</v>
      </c>
    </row>
    <row r="90" spans="1:17">
      <c r="A90" s="17">
        <v>87</v>
      </c>
      <c r="B90" s="40" t="s">
        <v>287</v>
      </c>
      <c r="C90" s="31" t="str">
        <f>VLOOKUP(B90,'2025.4新疆分公司'!B:C,2,FALSE)</f>
        <v>653123197505060080</v>
      </c>
      <c r="D90" s="31" t="s">
        <v>472</v>
      </c>
      <c r="E90" s="41">
        <v>4999</v>
      </c>
      <c r="F90" s="30">
        <v>799.84</v>
      </c>
      <c r="G90" s="30">
        <v>399.92</v>
      </c>
      <c r="H90" s="30">
        <v>64.99</v>
      </c>
      <c r="I90" s="30">
        <v>25</v>
      </c>
      <c r="J90" s="30">
        <v>25</v>
      </c>
      <c r="K90" s="30">
        <v>484.9</v>
      </c>
      <c r="L90" s="30">
        <v>99.98</v>
      </c>
      <c r="M90" s="30">
        <v>5</v>
      </c>
      <c r="N90" s="30">
        <v>25</v>
      </c>
      <c r="O90" s="31">
        <f t="shared" si="6"/>
        <v>1379.73</v>
      </c>
      <c r="P90" s="31">
        <f t="shared" si="7"/>
        <v>549.9</v>
      </c>
      <c r="Q90" s="31">
        <f t="shared" si="8"/>
        <v>1929.63</v>
      </c>
    </row>
    <row r="91" spans="1:17">
      <c r="A91" s="17">
        <v>88</v>
      </c>
      <c r="B91" s="40" t="s">
        <v>316</v>
      </c>
      <c r="C91" s="31" t="str">
        <f>VLOOKUP(B91,'2025.4新疆分公司'!B:C,2,FALSE)</f>
        <v>652701197501101563</v>
      </c>
      <c r="D91" s="31" t="s">
        <v>464</v>
      </c>
      <c r="E91" s="41">
        <v>4999</v>
      </c>
      <c r="F91" s="30">
        <v>799.84</v>
      </c>
      <c r="G91" s="30">
        <v>399.92</v>
      </c>
      <c r="H91" s="30">
        <v>64.99</v>
      </c>
      <c r="I91" s="30">
        <v>25</v>
      </c>
      <c r="J91" s="30">
        <v>25</v>
      </c>
      <c r="K91" s="30">
        <v>484.9</v>
      </c>
      <c r="L91" s="30">
        <v>99.98</v>
      </c>
      <c r="M91" s="30">
        <v>5</v>
      </c>
      <c r="N91" s="30">
        <v>25</v>
      </c>
      <c r="O91" s="31">
        <f t="shared" si="6"/>
        <v>1379.73</v>
      </c>
      <c r="P91" s="31">
        <f t="shared" si="7"/>
        <v>549.9</v>
      </c>
      <c r="Q91" s="31">
        <f t="shared" si="8"/>
        <v>1929.63</v>
      </c>
    </row>
    <row r="92" spans="1:17">
      <c r="A92" s="17">
        <v>89</v>
      </c>
      <c r="B92" s="40" t="s">
        <v>45</v>
      </c>
      <c r="C92" s="31" t="str">
        <f>VLOOKUP(B92,'2025.4新疆分公司'!B:C,2,FALSE)</f>
        <v>65230119720715534X</v>
      </c>
      <c r="D92" s="31" t="s">
        <v>473</v>
      </c>
      <c r="E92" s="41">
        <v>4999</v>
      </c>
      <c r="F92" s="30">
        <v>799.84</v>
      </c>
      <c r="G92" s="30">
        <v>399.92</v>
      </c>
      <c r="H92" s="30">
        <v>64.99</v>
      </c>
      <c r="I92" s="30">
        <v>25</v>
      </c>
      <c r="J92" s="30">
        <v>25</v>
      </c>
      <c r="K92" s="30">
        <v>484.9</v>
      </c>
      <c r="L92" s="30">
        <v>99.98</v>
      </c>
      <c r="M92" s="30">
        <v>5</v>
      </c>
      <c r="N92" s="30">
        <v>25</v>
      </c>
      <c r="O92" s="31">
        <f t="shared" si="6"/>
        <v>1379.73</v>
      </c>
      <c r="P92" s="31">
        <f t="shared" si="7"/>
        <v>549.9</v>
      </c>
      <c r="Q92" s="31">
        <f t="shared" si="8"/>
        <v>1929.63</v>
      </c>
    </row>
    <row r="93" spans="1:17">
      <c r="A93" s="17">
        <v>90</v>
      </c>
      <c r="B93" s="40" t="s">
        <v>14</v>
      </c>
      <c r="C93" s="31" t="str">
        <f>VLOOKUP(B93,'2025.4新疆分公司'!B:C,2,FALSE)</f>
        <v>650103197301101815</v>
      </c>
      <c r="D93" s="31" t="s">
        <v>472</v>
      </c>
      <c r="E93" s="41">
        <v>4999</v>
      </c>
      <c r="F93" s="30">
        <v>799.84</v>
      </c>
      <c r="G93" s="30">
        <v>399.92</v>
      </c>
      <c r="H93" s="30">
        <v>64.99</v>
      </c>
      <c r="I93" s="30">
        <v>25</v>
      </c>
      <c r="J93" s="30">
        <v>25</v>
      </c>
      <c r="K93" s="30">
        <v>484.9</v>
      </c>
      <c r="L93" s="30">
        <v>99.98</v>
      </c>
      <c r="M93" s="30">
        <v>5</v>
      </c>
      <c r="N93" s="30">
        <v>25</v>
      </c>
      <c r="O93" s="31">
        <f t="shared" si="6"/>
        <v>1379.73</v>
      </c>
      <c r="P93" s="31">
        <f t="shared" si="7"/>
        <v>549.9</v>
      </c>
      <c r="Q93" s="31">
        <f t="shared" si="8"/>
        <v>1929.63</v>
      </c>
    </row>
    <row r="94" spans="1:17">
      <c r="A94" s="17">
        <v>91</v>
      </c>
      <c r="B94" s="40" t="s">
        <v>21</v>
      </c>
      <c r="C94" s="31" t="str">
        <f>VLOOKUP(B94,'2025.4新疆分公司'!B:C,2,FALSE)</f>
        <v>650102197208051626</v>
      </c>
      <c r="D94" s="31" t="s">
        <v>472</v>
      </c>
      <c r="E94" s="41">
        <v>4999</v>
      </c>
      <c r="F94" s="30">
        <v>799.84</v>
      </c>
      <c r="G94" s="30">
        <v>399.92</v>
      </c>
      <c r="H94" s="30">
        <v>64.99</v>
      </c>
      <c r="I94" s="30">
        <v>25</v>
      </c>
      <c r="J94" s="30">
        <v>25</v>
      </c>
      <c r="K94" s="30">
        <v>484.9</v>
      </c>
      <c r="L94" s="30">
        <v>99.98</v>
      </c>
      <c r="M94" s="30">
        <v>5</v>
      </c>
      <c r="N94" s="30">
        <v>25</v>
      </c>
      <c r="O94" s="31">
        <f t="shared" si="6"/>
        <v>1379.73</v>
      </c>
      <c r="P94" s="31">
        <f t="shared" si="7"/>
        <v>549.9</v>
      </c>
      <c r="Q94" s="31">
        <f t="shared" si="8"/>
        <v>1929.63</v>
      </c>
    </row>
    <row r="95" spans="1:17">
      <c r="A95" s="17">
        <v>92</v>
      </c>
      <c r="B95" s="40" t="s">
        <v>207</v>
      </c>
      <c r="C95" s="31" t="str">
        <f>VLOOKUP(B95,'2025.4新疆分公司'!B:C,2,FALSE)</f>
        <v>652926197712151710</v>
      </c>
      <c r="D95" s="31" t="s">
        <v>474</v>
      </c>
      <c r="E95" s="41">
        <v>4999</v>
      </c>
      <c r="F95" s="30">
        <v>799.84</v>
      </c>
      <c r="G95" s="30">
        <v>399.92</v>
      </c>
      <c r="H95" s="30">
        <v>64.99</v>
      </c>
      <c r="I95" s="30">
        <v>25</v>
      </c>
      <c r="J95" s="30">
        <v>25</v>
      </c>
      <c r="K95" s="30">
        <v>484.9</v>
      </c>
      <c r="L95" s="30">
        <v>99.98</v>
      </c>
      <c r="M95" s="30">
        <v>5</v>
      </c>
      <c r="N95" s="30">
        <v>25</v>
      </c>
      <c r="O95" s="31">
        <f t="shared" si="6"/>
        <v>1379.73</v>
      </c>
      <c r="P95" s="31">
        <f t="shared" si="7"/>
        <v>549.9</v>
      </c>
      <c r="Q95" s="31">
        <f t="shared" si="8"/>
        <v>1929.63</v>
      </c>
    </row>
    <row r="96" spans="1:17">
      <c r="A96" s="17">
        <v>93</v>
      </c>
      <c r="B96" s="40" t="s">
        <v>221</v>
      </c>
      <c r="C96" s="31" t="str">
        <f>VLOOKUP(B96,'2025.4新疆分公司'!B:C,2,FALSE)</f>
        <v>652122196903131428</v>
      </c>
      <c r="D96" s="31" t="s">
        <v>464</v>
      </c>
      <c r="E96" s="41">
        <v>4999</v>
      </c>
      <c r="F96" s="30">
        <v>799.84</v>
      </c>
      <c r="G96" s="30">
        <v>399.92</v>
      </c>
      <c r="H96" s="30">
        <v>64.99</v>
      </c>
      <c r="I96" s="30">
        <v>25</v>
      </c>
      <c r="J96" s="30">
        <v>25</v>
      </c>
      <c r="K96" s="30">
        <v>484.9</v>
      </c>
      <c r="L96" s="30">
        <v>99.98</v>
      </c>
      <c r="M96" s="30">
        <v>5</v>
      </c>
      <c r="N96" s="30">
        <v>25</v>
      </c>
      <c r="O96" s="31">
        <f t="shared" si="6"/>
        <v>1379.73</v>
      </c>
      <c r="P96" s="31">
        <f t="shared" si="7"/>
        <v>549.9</v>
      </c>
      <c r="Q96" s="31">
        <f t="shared" si="8"/>
        <v>1929.63</v>
      </c>
    </row>
    <row r="97" spans="1:17">
      <c r="A97" s="17">
        <v>94</v>
      </c>
      <c r="B97" s="40" t="s">
        <v>299</v>
      </c>
      <c r="C97" s="31" t="str">
        <f>VLOOKUP(B97,'2025.4新疆分公司'!B:C,2,FALSE)</f>
        <v>653125197510050824</v>
      </c>
      <c r="D97" s="31" t="s">
        <v>464</v>
      </c>
      <c r="E97" s="41">
        <v>4999</v>
      </c>
      <c r="F97" s="30">
        <v>799.84</v>
      </c>
      <c r="G97" s="30">
        <v>399.92</v>
      </c>
      <c r="H97" s="30">
        <v>64.99</v>
      </c>
      <c r="I97" s="30">
        <v>25</v>
      </c>
      <c r="J97" s="30">
        <v>25</v>
      </c>
      <c r="K97" s="30">
        <v>484.9</v>
      </c>
      <c r="L97" s="30">
        <v>99.98</v>
      </c>
      <c r="M97" s="30">
        <v>5</v>
      </c>
      <c r="N97" s="30">
        <v>25</v>
      </c>
      <c r="O97" s="31">
        <f t="shared" si="6"/>
        <v>1379.73</v>
      </c>
      <c r="P97" s="31">
        <f t="shared" si="7"/>
        <v>549.9</v>
      </c>
      <c r="Q97" s="31">
        <f t="shared" si="8"/>
        <v>1929.63</v>
      </c>
    </row>
    <row r="98" spans="1:17">
      <c r="A98" s="17">
        <v>95</v>
      </c>
      <c r="B98" s="40" t="s">
        <v>291</v>
      </c>
      <c r="C98" s="31" t="str">
        <f>VLOOKUP(B98,'2025.4新疆分公司'!B:C,2,FALSE)</f>
        <v>653126197603062038</v>
      </c>
      <c r="D98" s="31" t="s">
        <v>463</v>
      </c>
      <c r="E98" s="41">
        <v>4999</v>
      </c>
      <c r="F98" s="30">
        <v>799.84</v>
      </c>
      <c r="G98" s="30">
        <v>399.92</v>
      </c>
      <c r="H98" s="30">
        <v>64.99</v>
      </c>
      <c r="I98" s="30">
        <v>25</v>
      </c>
      <c r="J98" s="30">
        <v>25</v>
      </c>
      <c r="K98" s="30">
        <v>484.9</v>
      </c>
      <c r="L98" s="30">
        <v>99.98</v>
      </c>
      <c r="M98" s="30">
        <v>5</v>
      </c>
      <c r="N98" s="30">
        <v>25</v>
      </c>
      <c r="O98" s="31">
        <f t="shared" si="6"/>
        <v>1379.73</v>
      </c>
      <c r="P98" s="31">
        <f t="shared" si="7"/>
        <v>549.9</v>
      </c>
      <c r="Q98" s="31">
        <f t="shared" si="8"/>
        <v>1929.63</v>
      </c>
    </row>
    <row r="99" spans="1:17">
      <c r="A99" s="17">
        <v>96</v>
      </c>
      <c r="B99" s="40" t="s">
        <v>85</v>
      </c>
      <c r="C99" s="31" t="str">
        <f>VLOOKUP(B99,'2025.4新疆分公司'!B:C,2,FALSE)</f>
        <v>654126196506192929</v>
      </c>
      <c r="D99" s="31" t="s">
        <v>472</v>
      </c>
      <c r="E99" s="41">
        <v>4999</v>
      </c>
      <c r="F99" s="30">
        <v>799.84</v>
      </c>
      <c r="G99" s="30">
        <v>399.92</v>
      </c>
      <c r="H99" s="30">
        <v>64.99</v>
      </c>
      <c r="I99" s="30">
        <v>25</v>
      </c>
      <c r="J99" s="30">
        <v>25</v>
      </c>
      <c r="K99" s="30">
        <v>484.9</v>
      </c>
      <c r="L99" s="30">
        <v>99.98</v>
      </c>
      <c r="M99" s="30">
        <v>5</v>
      </c>
      <c r="N99" s="30">
        <v>25</v>
      </c>
      <c r="O99" s="31">
        <f t="shared" si="6"/>
        <v>1379.73</v>
      </c>
      <c r="P99" s="31">
        <f t="shared" si="7"/>
        <v>549.9</v>
      </c>
      <c r="Q99" s="31">
        <f t="shared" si="8"/>
        <v>1929.63</v>
      </c>
    </row>
    <row r="100" spans="1:17">
      <c r="A100" s="17">
        <v>97</v>
      </c>
      <c r="B100" s="40" t="s">
        <v>31</v>
      </c>
      <c r="C100" s="31" t="str">
        <f>VLOOKUP(B100,'2025.4新疆分公司'!B:C,2,FALSE)</f>
        <v>372526197009061044</v>
      </c>
      <c r="D100" s="31" t="s">
        <v>473</v>
      </c>
      <c r="E100" s="41">
        <v>4999</v>
      </c>
      <c r="F100" s="30">
        <v>799.84</v>
      </c>
      <c r="G100" s="30">
        <v>399.92</v>
      </c>
      <c r="H100" s="30">
        <v>64.99</v>
      </c>
      <c r="I100" s="30">
        <v>25</v>
      </c>
      <c r="J100" s="30">
        <v>25</v>
      </c>
      <c r="K100" s="30">
        <v>484.9</v>
      </c>
      <c r="L100" s="30">
        <v>99.98</v>
      </c>
      <c r="M100" s="30">
        <v>5</v>
      </c>
      <c r="N100" s="30">
        <v>25</v>
      </c>
      <c r="O100" s="31">
        <f t="shared" si="6"/>
        <v>1379.73</v>
      </c>
      <c r="P100" s="31">
        <f t="shared" si="7"/>
        <v>549.9</v>
      </c>
      <c r="Q100" s="31">
        <f t="shared" si="8"/>
        <v>1929.63</v>
      </c>
    </row>
    <row r="101" spans="1:17">
      <c r="A101" s="17">
        <v>98</v>
      </c>
      <c r="B101" s="40" t="s">
        <v>80</v>
      </c>
      <c r="C101" s="31" t="str">
        <f>VLOOKUP(B101,'2025.4新疆分公司'!B:C,2,FALSE)</f>
        <v>341222196701267687</v>
      </c>
      <c r="D101" s="31" t="s">
        <v>464</v>
      </c>
      <c r="E101" s="41">
        <v>4999</v>
      </c>
      <c r="F101" s="30">
        <v>799.84</v>
      </c>
      <c r="G101" s="30">
        <v>399.92</v>
      </c>
      <c r="H101" s="30">
        <v>64.99</v>
      </c>
      <c r="I101" s="30">
        <v>25</v>
      </c>
      <c r="J101" s="30">
        <v>25</v>
      </c>
      <c r="K101" s="30">
        <v>484.9</v>
      </c>
      <c r="L101" s="30">
        <v>99.98</v>
      </c>
      <c r="M101" s="30">
        <v>5</v>
      </c>
      <c r="N101" s="30">
        <v>25</v>
      </c>
      <c r="O101" s="31">
        <f t="shared" si="6"/>
        <v>1379.73</v>
      </c>
      <c r="P101" s="31">
        <f t="shared" si="7"/>
        <v>549.9</v>
      </c>
      <c r="Q101" s="31">
        <f t="shared" si="8"/>
        <v>1929.63</v>
      </c>
    </row>
    <row r="102" spans="1:17">
      <c r="A102" s="17">
        <v>99</v>
      </c>
      <c r="B102" s="40" t="s">
        <v>90</v>
      </c>
      <c r="C102" s="31" t="str">
        <f>VLOOKUP(B102,'2025.4新疆分公司'!B:C,2,FALSE)</f>
        <v>34122719741217566X</v>
      </c>
      <c r="D102" s="31" t="s">
        <v>473</v>
      </c>
      <c r="E102" s="41">
        <v>4999</v>
      </c>
      <c r="F102" s="30">
        <v>799.84</v>
      </c>
      <c r="G102" s="30">
        <v>399.92</v>
      </c>
      <c r="H102" s="30">
        <v>64.99</v>
      </c>
      <c r="I102" s="30">
        <v>25</v>
      </c>
      <c r="J102" s="30">
        <v>25</v>
      </c>
      <c r="K102" s="30">
        <v>484.9</v>
      </c>
      <c r="L102" s="30">
        <v>99.98</v>
      </c>
      <c r="M102" s="30">
        <v>5</v>
      </c>
      <c r="N102" s="30">
        <v>25</v>
      </c>
      <c r="O102" s="31">
        <f t="shared" ref="O102:O137" si="9">SUM(F102+H102+I102+K102+M102)</f>
        <v>1379.73</v>
      </c>
      <c r="P102" s="31">
        <f t="shared" ref="P102:P137" si="10">SUM(G102+J102+L102+N102)</f>
        <v>549.9</v>
      </c>
      <c r="Q102" s="31">
        <f t="shared" si="8"/>
        <v>1929.63</v>
      </c>
    </row>
    <row r="103" spans="1:17">
      <c r="A103" s="17">
        <v>100</v>
      </c>
      <c r="B103" s="40" t="s">
        <v>453</v>
      </c>
      <c r="C103" s="31" t="str">
        <f>VLOOKUP(B103,'2025.4新疆分公司'!B:C,2,FALSE)</f>
        <v>610124197907132741</v>
      </c>
      <c r="D103" s="31" t="s">
        <v>464</v>
      </c>
      <c r="E103" s="41">
        <v>4999</v>
      </c>
      <c r="F103" s="30">
        <v>799.84</v>
      </c>
      <c r="G103" s="30">
        <v>399.92</v>
      </c>
      <c r="H103" s="30">
        <v>64.99</v>
      </c>
      <c r="I103" s="30">
        <v>25</v>
      </c>
      <c r="J103" s="30">
        <v>25</v>
      </c>
      <c r="K103" s="30">
        <v>484.9</v>
      </c>
      <c r="L103" s="30">
        <v>99.98</v>
      </c>
      <c r="M103" s="30">
        <v>5</v>
      </c>
      <c r="N103" s="30">
        <v>25</v>
      </c>
      <c r="O103" s="31">
        <f t="shared" si="9"/>
        <v>1379.73</v>
      </c>
      <c r="P103" s="31">
        <f t="shared" si="10"/>
        <v>549.9</v>
      </c>
      <c r="Q103" s="31">
        <f t="shared" si="8"/>
        <v>1929.63</v>
      </c>
    </row>
    <row r="104" spans="1:17">
      <c r="A104" s="17">
        <v>101</v>
      </c>
      <c r="B104" s="40" t="s">
        <v>23</v>
      </c>
      <c r="C104" s="31" t="str">
        <f>VLOOKUP(B104,'2025.4新疆分公司'!B:C,2,FALSE)</f>
        <v>650106196703260012</v>
      </c>
      <c r="D104" s="31" t="s">
        <v>474</v>
      </c>
      <c r="E104" s="41">
        <v>4999</v>
      </c>
      <c r="F104" s="30">
        <v>799.84</v>
      </c>
      <c r="G104" s="30">
        <v>399.92</v>
      </c>
      <c r="H104" s="30">
        <v>64.99</v>
      </c>
      <c r="I104" s="30">
        <v>25</v>
      </c>
      <c r="J104" s="30">
        <v>25</v>
      </c>
      <c r="K104" s="30">
        <v>484.9</v>
      </c>
      <c r="L104" s="30">
        <v>99.98</v>
      </c>
      <c r="M104" s="30">
        <v>5</v>
      </c>
      <c r="N104" s="30">
        <v>25</v>
      </c>
      <c r="O104" s="31">
        <f t="shared" si="9"/>
        <v>1379.73</v>
      </c>
      <c r="P104" s="31">
        <f t="shared" si="10"/>
        <v>549.9</v>
      </c>
      <c r="Q104" s="31">
        <f t="shared" ref="Q104:Q137" si="11">SUM(O104+P104)</f>
        <v>1929.63</v>
      </c>
    </row>
    <row r="105" spans="1:17">
      <c r="A105" s="17">
        <v>102</v>
      </c>
      <c r="B105" s="40" t="s">
        <v>18</v>
      </c>
      <c r="C105" s="31" t="str">
        <f>VLOOKUP(B105,'2025.4新疆分公司'!B:C,2,FALSE)</f>
        <v>650104196511050034</v>
      </c>
      <c r="D105" s="31" t="s">
        <v>463</v>
      </c>
      <c r="E105" s="41">
        <v>4999</v>
      </c>
      <c r="F105" s="30">
        <v>799.84</v>
      </c>
      <c r="G105" s="30">
        <v>399.92</v>
      </c>
      <c r="H105" s="30">
        <v>64.99</v>
      </c>
      <c r="I105" s="30">
        <v>25</v>
      </c>
      <c r="J105" s="30">
        <v>25</v>
      </c>
      <c r="K105" s="30">
        <v>484.9</v>
      </c>
      <c r="L105" s="30">
        <v>99.98</v>
      </c>
      <c r="M105" s="30">
        <v>5</v>
      </c>
      <c r="N105" s="30">
        <v>25</v>
      </c>
      <c r="O105" s="31">
        <f t="shared" si="9"/>
        <v>1379.73</v>
      </c>
      <c r="P105" s="31">
        <f t="shared" si="10"/>
        <v>549.9</v>
      </c>
      <c r="Q105" s="31">
        <f t="shared" si="11"/>
        <v>1929.63</v>
      </c>
    </row>
    <row r="106" spans="1:17">
      <c r="A106" s="17">
        <v>103</v>
      </c>
      <c r="B106" s="40" t="s">
        <v>44</v>
      </c>
      <c r="C106" s="31" t="str">
        <f>VLOOKUP(B106,'2025.4新疆分公司'!B:C,2,FALSE)</f>
        <v>413022198205130049</v>
      </c>
      <c r="D106" s="31" t="s">
        <v>463</v>
      </c>
      <c r="E106" s="41">
        <v>4999</v>
      </c>
      <c r="F106" s="30">
        <v>799.84</v>
      </c>
      <c r="G106" s="30">
        <v>399.92</v>
      </c>
      <c r="H106" s="30">
        <v>64.99</v>
      </c>
      <c r="I106" s="30">
        <v>25</v>
      </c>
      <c r="J106" s="30">
        <v>25</v>
      </c>
      <c r="K106" s="30">
        <v>484.9</v>
      </c>
      <c r="L106" s="30">
        <v>99.98</v>
      </c>
      <c r="M106" s="30">
        <v>5</v>
      </c>
      <c r="N106" s="30">
        <v>25</v>
      </c>
      <c r="O106" s="31">
        <f t="shared" si="9"/>
        <v>1379.73</v>
      </c>
      <c r="P106" s="31">
        <f t="shared" si="10"/>
        <v>549.9</v>
      </c>
      <c r="Q106" s="31">
        <f t="shared" si="11"/>
        <v>1929.63</v>
      </c>
    </row>
    <row r="107" spans="1:17">
      <c r="A107" s="17">
        <v>104</v>
      </c>
      <c r="B107" s="40" t="s">
        <v>32</v>
      </c>
      <c r="C107" s="31" t="str">
        <f>VLOOKUP(B107,'2025.4新疆分公司'!B:C,2,FALSE)</f>
        <v>650102197501256217</v>
      </c>
      <c r="D107" s="31" t="s">
        <v>463</v>
      </c>
      <c r="E107" s="41">
        <v>4999</v>
      </c>
      <c r="F107" s="30">
        <v>799.84</v>
      </c>
      <c r="G107" s="30">
        <v>399.92</v>
      </c>
      <c r="H107" s="30">
        <v>64.99</v>
      </c>
      <c r="I107" s="30">
        <v>25</v>
      </c>
      <c r="J107" s="30">
        <v>25</v>
      </c>
      <c r="K107" s="30">
        <v>484.9</v>
      </c>
      <c r="L107" s="30">
        <v>99.98</v>
      </c>
      <c r="M107" s="30">
        <v>5</v>
      </c>
      <c r="N107" s="30">
        <v>25</v>
      </c>
      <c r="O107" s="31">
        <f t="shared" si="9"/>
        <v>1379.73</v>
      </c>
      <c r="P107" s="31">
        <f t="shared" si="10"/>
        <v>549.9</v>
      </c>
      <c r="Q107" s="31">
        <f t="shared" si="11"/>
        <v>1929.63</v>
      </c>
    </row>
    <row r="108" spans="1:17">
      <c r="A108" s="17">
        <v>105</v>
      </c>
      <c r="B108" s="40" t="s">
        <v>337</v>
      </c>
      <c r="C108" s="31" t="str">
        <f>VLOOKUP(B108,'2025.4新疆分公司'!B:C,2,FALSE)</f>
        <v>23262319780101102X</v>
      </c>
      <c r="D108" s="31" t="s">
        <v>472</v>
      </c>
      <c r="E108" s="41">
        <v>4999</v>
      </c>
      <c r="F108" s="30">
        <v>799.84</v>
      </c>
      <c r="G108" s="30">
        <v>399.92</v>
      </c>
      <c r="H108" s="30">
        <v>64.99</v>
      </c>
      <c r="I108" s="30">
        <v>25</v>
      </c>
      <c r="J108" s="30">
        <v>25</v>
      </c>
      <c r="K108" s="30">
        <v>484.9</v>
      </c>
      <c r="L108" s="30">
        <v>99.98</v>
      </c>
      <c r="M108" s="30">
        <v>5</v>
      </c>
      <c r="N108" s="30">
        <v>25</v>
      </c>
      <c r="O108" s="31">
        <f t="shared" si="9"/>
        <v>1379.73</v>
      </c>
      <c r="P108" s="31">
        <f t="shared" si="10"/>
        <v>549.9</v>
      </c>
      <c r="Q108" s="31">
        <f t="shared" si="11"/>
        <v>1929.63</v>
      </c>
    </row>
    <row r="109" spans="1:17">
      <c r="A109" s="17">
        <v>106</v>
      </c>
      <c r="B109" s="40" t="s">
        <v>134</v>
      </c>
      <c r="C109" s="31" t="str">
        <f>VLOOKUP(B109,'2025.4新疆分公司'!B:C,2,FALSE)</f>
        <v>622301197912105932</v>
      </c>
      <c r="D109" s="31" t="s">
        <v>463</v>
      </c>
      <c r="E109" s="41">
        <v>4999</v>
      </c>
      <c r="F109" s="30">
        <v>799.84</v>
      </c>
      <c r="G109" s="30">
        <v>399.92</v>
      </c>
      <c r="H109" s="30">
        <v>64.99</v>
      </c>
      <c r="I109" s="30">
        <v>25</v>
      </c>
      <c r="J109" s="30">
        <v>25</v>
      </c>
      <c r="K109" s="30">
        <v>484.9</v>
      </c>
      <c r="L109" s="30">
        <v>99.98</v>
      </c>
      <c r="M109" s="30">
        <v>5</v>
      </c>
      <c r="N109" s="30">
        <v>25</v>
      </c>
      <c r="O109" s="31">
        <f t="shared" si="9"/>
        <v>1379.73</v>
      </c>
      <c r="P109" s="31">
        <f t="shared" si="10"/>
        <v>549.9</v>
      </c>
      <c r="Q109" s="31">
        <f t="shared" si="11"/>
        <v>1929.63</v>
      </c>
    </row>
    <row r="110" spans="1:17">
      <c r="A110" s="17">
        <v>107</v>
      </c>
      <c r="B110" s="40" t="s">
        <v>91</v>
      </c>
      <c r="C110" s="31" t="str">
        <f>VLOOKUP(B110,'2025.4新疆分公司'!B:C,2,FALSE)</f>
        <v>62040219881005311X</v>
      </c>
      <c r="D110" s="31" t="s">
        <v>463</v>
      </c>
      <c r="E110" s="41">
        <v>5700</v>
      </c>
      <c r="F110" s="30">
        <v>912</v>
      </c>
      <c r="G110" s="30">
        <v>456</v>
      </c>
      <c r="H110" s="30">
        <v>74.1</v>
      </c>
      <c r="I110" s="30">
        <v>28.5</v>
      </c>
      <c r="J110" s="30">
        <v>28.5</v>
      </c>
      <c r="K110" s="30">
        <v>552.9</v>
      </c>
      <c r="L110" s="30">
        <v>114</v>
      </c>
      <c r="M110" s="30">
        <v>5.7</v>
      </c>
      <c r="N110" s="30">
        <v>28.5</v>
      </c>
      <c r="O110" s="31">
        <f t="shared" si="9"/>
        <v>1573.2</v>
      </c>
      <c r="P110" s="31">
        <f t="shared" si="10"/>
        <v>627</v>
      </c>
      <c r="Q110" s="31">
        <f t="shared" si="11"/>
        <v>2200.2</v>
      </c>
    </row>
    <row r="111" spans="1:17">
      <c r="A111" s="17">
        <v>108</v>
      </c>
      <c r="B111" s="40" t="s">
        <v>278</v>
      </c>
      <c r="C111" s="31" t="str">
        <f>VLOOKUP(B111,'2025.4新疆分公司'!B:C,2,FALSE)</f>
        <v>653126197507100348</v>
      </c>
      <c r="D111" s="31" t="s">
        <v>464</v>
      </c>
      <c r="E111" s="41">
        <v>4999</v>
      </c>
      <c r="F111" s="30">
        <v>799.84</v>
      </c>
      <c r="G111" s="30">
        <v>399.92</v>
      </c>
      <c r="H111" s="30">
        <v>64.99</v>
      </c>
      <c r="I111" s="30">
        <v>25</v>
      </c>
      <c r="J111" s="30">
        <v>25</v>
      </c>
      <c r="K111" s="30">
        <v>484.9</v>
      </c>
      <c r="L111" s="30">
        <v>99.98</v>
      </c>
      <c r="M111" s="30">
        <v>5</v>
      </c>
      <c r="N111" s="30">
        <v>25</v>
      </c>
      <c r="O111" s="31">
        <f t="shared" si="9"/>
        <v>1379.73</v>
      </c>
      <c r="P111" s="31">
        <f t="shared" si="10"/>
        <v>549.9</v>
      </c>
      <c r="Q111" s="31">
        <f t="shared" si="11"/>
        <v>1929.63</v>
      </c>
    </row>
    <row r="112" spans="1:17">
      <c r="A112" s="17">
        <v>109</v>
      </c>
      <c r="B112" s="40" t="s">
        <v>219</v>
      </c>
      <c r="C112" s="31" t="str">
        <f>VLOOKUP(B112,'2025.4新疆分公司'!B:C,2,FALSE)</f>
        <v>65212219670205143X</v>
      </c>
      <c r="D112" s="31" t="s">
        <v>464</v>
      </c>
      <c r="E112" s="41">
        <v>4999</v>
      </c>
      <c r="F112" s="30">
        <v>799.84</v>
      </c>
      <c r="G112" s="30">
        <v>399.92</v>
      </c>
      <c r="H112" s="30">
        <v>64.99</v>
      </c>
      <c r="I112" s="30">
        <v>25</v>
      </c>
      <c r="J112" s="30">
        <v>25</v>
      </c>
      <c r="K112" s="30">
        <v>484.9</v>
      </c>
      <c r="L112" s="30">
        <v>99.98</v>
      </c>
      <c r="M112" s="30">
        <v>5</v>
      </c>
      <c r="N112" s="30">
        <v>25</v>
      </c>
      <c r="O112" s="31">
        <f t="shared" si="9"/>
        <v>1379.73</v>
      </c>
      <c r="P112" s="31">
        <f t="shared" si="10"/>
        <v>549.9</v>
      </c>
      <c r="Q112" s="31">
        <f t="shared" si="11"/>
        <v>1929.63</v>
      </c>
    </row>
    <row r="113" spans="1:17">
      <c r="A113" s="17">
        <v>110</v>
      </c>
      <c r="B113" s="40" t="s">
        <v>95</v>
      </c>
      <c r="C113" s="31" t="str">
        <f>VLOOKUP(B113,'2025.4新疆分公司'!B:C,2,FALSE)</f>
        <v>410321197009075049</v>
      </c>
      <c r="D113" s="31" t="s">
        <v>464</v>
      </c>
      <c r="E113" s="41">
        <v>4999</v>
      </c>
      <c r="F113" s="30">
        <v>799.84</v>
      </c>
      <c r="G113" s="30">
        <v>399.92</v>
      </c>
      <c r="H113" s="30">
        <v>64.99</v>
      </c>
      <c r="I113" s="30">
        <v>25</v>
      </c>
      <c r="J113" s="30">
        <v>25</v>
      </c>
      <c r="K113" s="30">
        <v>484.9</v>
      </c>
      <c r="L113" s="30">
        <v>99.98</v>
      </c>
      <c r="M113" s="30">
        <v>5</v>
      </c>
      <c r="N113" s="30">
        <v>25</v>
      </c>
      <c r="O113" s="31">
        <f t="shared" si="9"/>
        <v>1379.73</v>
      </c>
      <c r="P113" s="31">
        <f t="shared" si="10"/>
        <v>549.9</v>
      </c>
      <c r="Q113" s="31">
        <f t="shared" si="11"/>
        <v>1929.63</v>
      </c>
    </row>
    <row r="114" spans="1:17">
      <c r="A114" s="17">
        <v>111</v>
      </c>
      <c r="B114" s="40" t="s">
        <v>430</v>
      </c>
      <c r="C114" s="31" t="str">
        <f>VLOOKUP(B114,'2025.4新疆分公司'!B:C,2,FALSE)</f>
        <v>512923197205175689</v>
      </c>
      <c r="D114" s="31" t="s">
        <v>463</v>
      </c>
      <c r="E114" s="41">
        <v>4999</v>
      </c>
      <c r="F114" s="30">
        <v>799.84</v>
      </c>
      <c r="G114" s="30">
        <v>399.92</v>
      </c>
      <c r="H114" s="30">
        <v>64.99</v>
      </c>
      <c r="I114" s="30">
        <v>25</v>
      </c>
      <c r="J114" s="30">
        <v>25</v>
      </c>
      <c r="K114" s="30">
        <v>484.9</v>
      </c>
      <c r="L114" s="30">
        <v>99.98</v>
      </c>
      <c r="M114" s="30">
        <v>5</v>
      </c>
      <c r="N114" s="30">
        <v>25</v>
      </c>
      <c r="O114" s="31">
        <f t="shared" si="9"/>
        <v>1379.73</v>
      </c>
      <c r="P114" s="31">
        <f t="shared" si="10"/>
        <v>549.9</v>
      </c>
      <c r="Q114" s="31">
        <f t="shared" si="11"/>
        <v>1929.63</v>
      </c>
    </row>
    <row r="115" spans="1:17">
      <c r="A115" s="17">
        <v>112</v>
      </c>
      <c r="B115" s="40" t="s">
        <v>48</v>
      </c>
      <c r="C115" s="31" t="str">
        <f>VLOOKUP(B115,'2025.4新疆分公司'!B:C,2,FALSE)</f>
        <v>51062319770806670X</v>
      </c>
      <c r="D115" s="31" t="s">
        <v>473</v>
      </c>
      <c r="E115" s="41">
        <v>4999</v>
      </c>
      <c r="F115" s="30">
        <v>799.84</v>
      </c>
      <c r="G115" s="30">
        <v>399.92</v>
      </c>
      <c r="H115" s="30">
        <v>64.99</v>
      </c>
      <c r="I115" s="30">
        <v>25</v>
      </c>
      <c r="J115" s="30">
        <v>25</v>
      </c>
      <c r="K115" s="30">
        <v>484.9</v>
      </c>
      <c r="L115" s="30">
        <v>99.98</v>
      </c>
      <c r="M115" s="30">
        <v>5</v>
      </c>
      <c r="N115" s="30">
        <v>25</v>
      </c>
      <c r="O115" s="31">
        <f t="shared" si="9"/>
        <v>1379.73</v>
      </c>
      <c r="P115" s="31">
        <f t="shared" si="10"/>
        <v>549.9</v>
      </c>
      <c r="Q115" s="31">
        <f t="shared" si="11"/>
        <v>1929.63</v>
      </c>
    </row>
    <row r="116" spans="1:17">
      <c r="A116" s="17">
        <v>113</v>
      </c>
      <c r="B116" s="40" t="s">
        <v>432</v>
      </c>
      <c r="C116" s="31" t="str">
        <f>VLOOKUP(B116,'2025.4新疆分公司'!B:C,2,FALSE)</f>
        <v>652201199107021647</v>
      </c>
      <c r="D116" s="31" t="s">
        <v>463</v>
      </c>
      <c r="E116" s="41">
        <v>4999</v>
      </c>
      <c r="F116" s="30">
        <v>799.84</v>
      </c>
      <c r="G116" s="30">
        <v>399.92</v>
      </c>
      <c r="H116" s="30">
        <v>64.99</v>
      </c>
      <c r="I116" s="30">
        <v>25</v>
      </c>
      <c r="J116" s="30">
        <v>25</v>
      </c>
      <c r="K116" s="30">
        <v>484.9</v>
      </c>
      <c r="L116" s="30">
        <v>99.98</v>
      </c>
      <c r="M116" s="30">
        <v>5</v>
      </c>
      <c r="N116" s="30">
        <v>25</v>
      </c>
      <c r="O116" s="31">
        <f t="shared" si="9"/>
        <v>1379.73</v>
      </c>
      <c r="P116" s="31">
        <f t="shared" si="10"/>
        <v>549.9</v>
      </c>
      <c r="Q116" s="31">
        <f t="shared" si="11"/>
        <v>1929.63</v>
      </c>
    </row>
    <row r="117" spans="1:17">
      <c r="A117" s="17">
        <v>114</v>
      </c>
      <c r="B117" s="40" t="s">
        <v>25</v>
      </c>
      <c r="C117" s="31" t="str">
        <f>VLOOKUP(B117,'2025.4新疆分公司'!B:C,2,FALSE)</f>
        <v>65010319760906183X</v>
      </c>
      <c r="D117" s="31" t="s">
        <v>463</v>
      </c>
      <c r="E117" s="41">
        <v>4999</v>
      </c>
      <c r="F117" s="30">
        <v>799.84</v>
      </c>
      <c r="G117" s="30">
        <v>399.92</v>
      </c>
      <c r="H117" s="30">
        <v>64.99</v>
      </c>
      <c r="I117" s="30">
        <v>25</v>
      </c>
      <c r="J117" s="30">
        <v>25</v>
      </c>
      <c r="K117" s="30">
        <v>484.9</v>
      </c>
      <c r="L117" s="30">
        <v>99.98</v>
      </c>
      <c r="M117" s="30">
        <v>5</v>
      </c>
      <c r="N117" s="30">
        <v>25</v>
      </c>
      <c r="O117" s="31">
        <f t="shared" si="9"/>
        <v>1379.73</v>
      </c>
      <c r="P117" s="31">
        <f t="shared" si="10"/>
        <v>549.9</v>
      </c>
      <c r="Q117" s="31">
        <f t="shared" si="11"/>
        <v>1929.63</v>
      </c>
    </row>
    <row r="118" spans="1:17">
      <c r="A118" s="17">
        <v>115</v>
      </c>
      <c r="B118" s="40" t="s">
        <v>42</v>
      </c>
      <c r="C118" s="31" t="str">
        <f>VLOOKUP(B118,'2025.4新疆分公司'!B:C,2,FALSE)</f>
        <v>620121197212066349</v>
      </c>
      <c r="D118" s="31" t="s">
        <v>473</v>
      </c>
      <c r="E118" s="41">
        <v>4999</v>
      </c>
      <c r="F118" s="30">
        <v>799.84</v>
      </c>
      <c r="G118" s="30">
        <v>399.92</v>
      </c>
      <c r="H118" s="30">
        <v>64.99</v>
      </c>
      <c r="I118" s="30">
        <v>25</v>
      </c>
      <c r="J118" s="30">
        <v>25</v>
      </c>
      <c r="K118" s="30">
        <v>484.9</v>
      </c>
      <c r="L118" s="30">
        <v>99.98</v>
      </c>
      <c r="M118" s="30">
        <v>5</v>
      </c>
      <c r="N118" s="30">
        <v>25</v>
      </c>
      <c r="O118" s="31">
        <f t="shared" si="9"/>
        <v>1379.73</v>
      </c>
      <c r="P118" s="31">
        <f t="shared" si="10"/>
        <v>549.9</v>
      </c>
      <c r="Q118" s="31">
        <f t="shared" si="11"/>
        <v>1929.63</v>
      </c>
    </row>
    <row r="119" spans="1:17">
      <c r="A119" s="17">
        <v>116</v>
      </c>
      <c r="B119" s="40" t="s">
        <v>53</v>
      </c>
      <c r="C119" s="31" t="str">
        <f>VLOOKUP(B119,'2025.4新疆分公司'!B:C,2,FALSE)</f>
        <v>65232719760929352X</v>
      </c>
      <c r="D119" s="31" t="s">
        <v>463</v>
      </c>
      <c r="E119" s="41">
        <v>4999</v>
      </c>
      <c r="F119" s="30">
        <v>799.84</v>
      </c>
      <c r="G119" s="30">
        <v>399.92</v>
      </c>
      <c r="H119" s="30">
        <v>64.99</v>
      </c>
      <c r="I119" s="30">
        <v>25</v>
      </c>
      <c r="J119" s="30">
        <v>25</v>
      </c>
      <c r="K119" s="30">
        <v>484.9</v>
      </c>
      <c r="L119" s="30">
        <v>99.98</v>
      </c>
      <c r="M119" s="30">
        <v>5</v>
      </c>
      <c r="N119" s="30">
        <v>25</v>
      </c>
      <c r="O119" s="31">
        <f t="shared" si="9"/>
        <v>1379.73</v>
      </c>
      <c r="P119" s="31">
        <f t="shared" si="10"/>
        <v>549.9</v>
      </c>
      <c r="Q119" s="31">
        <f t="shared" si="11"/>
        <v>1929.63</v>
      </c>
    </row>
    <row r="120" spans="1:17">
      <c r="A120" s="17">
        <v>117</v>
      </c>
      <c r="B120" s="40" t="s">
        <v>78</v>
      </c>
      <c r="C120" s="31" t="str">
        <f>VLOOKUP(B120,'2025.4新疆分公司'!B:C,2,FALSE)</f>
        <v>654124197201102664</v>
      </c>
      <c r="D120" s="31" t="s">
        <v>472</v>
      </c>
      <c r="E120" s="41">
        <v>4999</v>
      </c>
      <c r="F120" s="30">
        <v>799.84</v>
      </c>
      <c r="G120" s="30">
        <v>399.92</v>
      </c>
      <c r="H120" s="30">
        <v>64.99</v>
      </c>
      <c r="I120" s="30">
        <v>25</v>
      </c>
      <c r="J120" s="30">
        <v>25</v>
      </c>
      <c r="K120" s="30">
        <v>484.9</v>
      </c>
      <c r="L120" s="30">
        <v>99.98</v>
      </c>
      <c r="M120" s="30">
        <v>5</v>
      </c>
      <c r="N120" s="30">
        <v>25</v>
      </c>
      <c r="O120" s="31">
        <f t="shared" si="9"/>
        <v>1379.73</v>
      </c>
      <c r="P120" s="31">
        <f t="shared" si="10"/>
        <v>549.9</v>
      </c>
      <c r="Q120" s="31">
        <f t="shared" si="11"/>
        <v>1929.63</v>
      </c>
    </row>
    <row r="121" spans="1:17">
      <c r="A121" s="17">
        <v>118</v>
      </c>
      <c r="B121" s="40" t="s">
        <v>20</v>
      </c>
      <c r="C121" s="31" t="str">
        <f>VLOOKUP(B121,'2025.4新疆分公司'!B:C,2,FALSE)</f>
        <v>650102196911156513</v>
      </c>
      <c r="D121" s="31" t="s">
        <v>463</v>
      </c>
      <c r="E121" s="41">
        <v>4999</v>
      </c>
      <c r="F121" s="30">
        <v>799.84</v>
      </c>
      <c r="G121" s="30">
        <v>399.92</v>
      </c>
      <c r="H121" s="30">
        <v>64.99</v>
      </c>
      <c r="I121" s="30">
        <v>25</v>
      </c>
      <c r="J121" s="30">
        <v>25</v>
      </c>
      <c r="K121" s="30">
        <v>484.9</v>
      </c>
      <c r="L121" s="30">
        <v>99.98</v>
      </c>
      <c r="M121" s="30">
        <v>5</v>
      </c>
      <c r="N121" s="30">
        <v>25</v>
      </c>
      <c r="O121" s="31">
        <f t="shared" si="9"/>
        <v>1379.73</v>
      </c>
      <c r="P121" s="31">
        <f t="shared" si="10"/>
        <v>549.9</v>
      </c>
      <c r="Q121" s="31">
        <f t="shared" si="11"/>
        <v>1929.63</v>
      </c>
    </row>
    <row r="122" spans="1:17">
      <c r="A122" s="17">
        <v>119</v>
      </c>
      <c r="B122" s="40" t="s">
        <v>282</v>
      </c>
      <c r="C122" s="31" t="str">
        <f>VLOOKUP(B122,'2025.4新疆分公司'!B:C,2,FALSE)</f>
        <v>652923199103192613</v>
      </c>
      <c r="D122" s="31" t="s">
        <v>463</v>
      </c>
      <c r="E122" s="41">
        <v>4999</v>
      </c>
      <c r="F122" s="30">
        <v>799.84</v>
      </c>
      <c r="G122" s="30">
        <v>399.92</v>
      </c>
      <c r="H122" s="30">
        <v>64.99</v>
      </c>
      <c r="I122" s="30">
        <v>25</v>
      </c>
      <c r="J122" s="30">
        <v>25</v>
      </c>
      <c r="K122" s="30">
        <v>484.9</v>
      </c>
      <c r="L122" s="30">
        <v>99.98</v>
      </c>
      <c r="M122" s="30">
        <v>5</v>
      </c>
      <c r="N122" s="30">
        <v>25</v>
      </c>
      <c r="O122" s="31">
        <f t="shared" si="9"/>
        <v>1379.73</v>
      </c>
      <c r="P122" s="31">
        <f t="shared" si="10"/>
        <v>549.9</v>
      </c>
      <c r="Q122" s="31">
        <f t="shared" si="11"/>
        <v>1929.63</v>
      </c>
    </row>
    <row r="123" spans="1:17">
      <c r="A123" s="17">
        <v>120</v>
      </c>
      <c r="B123" s="40" t="s">
        <v>43</v>
      </c>
      <c r="C123" s="31" t="str">
        <f>VLOOKUP(B123,'2025.4新疆分公司'!B:C,2,FALSE)</f>
        <v>372522198306071010</v>
      </c>
      <c r="D123" s="31" t="s">
        <v>463</v>
      </c>
      <c r="E123" s="41">
        <v>4999</v>
      </c>
      <c r="F123" s="30">
        <v>799.84</v>
      </c>
      <c r="G123" s="30">
        <v>399.92</v>
      </c>
      <c r="H123" s="30">
        <v>64.99</v>
      </c>
      <c r="I123" s="30">
        <v>25</v>
      </c>
      <c r="J123" s="30">
        <v>25</v>
      </c>
      <c r="K123" s="30">
        <v>484.9</v>
      </c>
      <c r="L123" s="30">
        <v>99.98</v>
      </c>
      <c r="M123" s="30">
        <v>5</v>
      </c>
      <c r="N123" s="30">
        <v>25</v>
      </c>
      <c r="O123" s="31">
        <f t="shared" si="9"/>
        <v>1379.73</v>
      </c>
      <c r="P123" s="31">
        <f t="shared" si="10"/>
        <v>549.9</v>
      </c>
      <c r="Q123" s="31">
        <f t="shared" si="11"/>
        <v>1929.63</v>
      </c>
    </row>
    <row r="124" spans="1:17">
      <c r="A124" s="17">
        <v>121</v>
      </c>
      <c r="B124" s="40" t="s">
        <v>113</v>
      </c>
      <c r="C124" s="31" t="str">
        <f>VLOOKUP(B124,'2025.4新疆分公司'!B:C,2,FALSE)</f>
        <v>511022197306171883</v>
      </c>
      <c r="D124" s="31" t="s">
        <v>464</v>
      </c>
      <c r="E124" s="41">
        <v>4999</v>
      </c>
      <c r="F124" s="30">
        <v>799.84</v>
      </c>
      <c r="G124" s="30">
        <v>399.92</v>
      </c>
      <c r="H124" s="30">
        <v>64.99</v>
      </c>
      <c r="I124" s="30">
        <v>25</v>
      </c>
      <c r="J124" s="30">
        <v>25</v>
      </c>
      <c r="K124" s="30">
        <v>484.9</v>
      </c>
      <c r="L124" s="30">
        <v>99.98</v>
      </c>
      <c r="M124" s="30">
        <v>5</v>
      </c>
      <c r="N124" s="30">
        <v>25</v>
      </c>
      <c r="O124" s="31">
        <f t="shared" si="9"/>
        <v>1379.73</v>
      </c>
      <c r="P124" s="31">
        <f t="shared" si="10"/>
        <v>549.9</v>
      </c>
      <c r="Q124" s="31">
        <f t="shared" si="11"/>
        <v>1929.63</v>
      </c>
    </row>
    <row r="125" spans="1:17">
      <c r="A125" s="17">
        <v>122</v>
      </c>
      <c r="B125" s="40" t="s">
        <v>385</v>
      </c>
      <c r="C125" s="31" t="str">
        <f>VLOOKUP(B125,'2025.4新疆分公司'!B:C,2,FALSE)</f>
        <v>650121198109261330</v>
      </c>
      <c r="D125" s="31" t="s">
        <v>463</v>
      </c>
      <c r="E125" s="41">
        <v>4999</v>
      </c>
      <c r="F125" s="30">
        <v>799.84</v>
      </c>
      <c r="G125" s="30">
        <v>399.92</v>
      </c>
      <c r="H125" s="30">
        <v>64.99</v>
      </c>
      <c r="I125" s="30">
        <v>25</v>
      </c>
      <c r="J125" s="30">
        <v>25</v>
      </c>
      <c r="K125" s="30">
        <v>484.9</v>
      </c>
      <c r="L125" s="30">
        <v>99.98</v>
      </c>
      <c r="M125" s="30">
        <v>5</v>
      </c>
      <c r="N125" s="30">
        <v>25</v>
      </c>
      <c r="O125" s="31">
        <f t="shared" si="9"/>
        <v>1379.73</v>
      </c>
      <c r="P125" s="31">
        <f t="shared" si="10"/>
        <v>549.9</v>
      </c>
      <c r="Q125" s="31">
        <f t="shared" si="11"/>
        <v>1929.63</v>
      </c>
    </row>
    <row r="126" spans="1:17">
      <c r="A126" s="17">
        <v>124</v>
      </c>
      <c r="B126" s="40" t="s">
        <v>109</v>
      </c>
      <c r="C126" s="31" t="str">
        <f>VLOOKUP(B126,'2025.4新疆分公司'!B:C,2,FALSE)</f>
        <v>341222197611017961</v>
      </c>
      <c r="D126" s="31" t="s">
        <v>473</v>
      </c>
      <c r="E126" s="41">
        <v>4999</v>
      </c>
      <c r="F126" s="30">
        <v>799.84</v>
      </c>
      <c r="G126" s="30">
        <v>399.92</v>
      </c>
      <c r="H126" s="30">
        <v>64.99</v>
      </c>
      <c r="I126" s="30">
        <v>25</v>
      </c>
      <c r="J126" s="30">
        <v>25</v>
      </c>
      <c r="K126" s="30">
        <v>484.9</v>
      </c>
      <c r="L126" s="30">
        <v>99.98</v>
      </c>
      <c r="M126" s="30">
        <v>5</v>
      </c>
      <c r="N126" s="30">
        <v>25</v>
      </c>
      <c r="O126" s="31">
        <f t="shared" si="9"/>
        <v>1379.73</v>
      </c>
      <c r="P126" s="31">
        <f t="shared" si="10"/>
        <v>549.9</v>
      </c>
      <c r="Q126" s="31">
        <f t="shared" si="11"/>
        <v>1929.63</v>
      </c>
    </row>
    <row r="127" spans="1:17">
      <c r="A127" s="17">
        <v>125</v>
      </c>
      <c r="B127" s="40" t="s">
        <v>101</v>
      </c>
      <c r="C127" s="31" t="str">
        <f>VLOOKUP(B127,'2025.4新疆分公司'!B:C,2,FALSE)</f>
        <v>622201196803153046</v>
      </c>
      <c r="D127" s="31" t="s">
        <v>464</v>
      </c>
      <c r="E127" s="41">
        <v>4999</v>
      </c>
      <c r="F127" s="30">
        <v>799.84</v>
      </c>
      <c r="G127" s="30">
        <v>399.92</v>
      </c>
      <c r="H127" s="30">
        <v>64.99</v>
      </c>
      <c r="I127" s="30">
        <v>25</v>
      </c>
      <c r="J127" s="30">
        <v>25</v>
      </c>
      <c r="K127" s="30">
        <v>484.9</v>
      </c>
      <c r="L127" s="30">
        <v>99.98</v>
      </c>
      <c r="M127" s="30">
        <v>5</v>
      </c>
      <c r="N127" s="30">
        <v>25</v>
      </c>
      <c r="O127" s="31">
        <f t="shared" si="9"/>
        <v>1379.73</v>
      </c>
      <c r="P127" s="31">
        <f t="shared" si="10"/>
        <v>549.9</v>
      </c>
      <c r="Q127" s="31">
        <f t="shared" si="11"/>
        <v>1929.63</v>
      </c>
    </row>
    <row r="128" spans="1:17">
      <c r="A128" s="17">
        <v>126</v>
      </c>
      <c r="B128" s="40" t="s">
        <v>387</v>
      </c>
      <c r="C128" s="31" t="str">
        <f>VLOOKUP(B128,'2025.4新疆分公司'!B:C,2,FALSE)</f>
        <v>410321197001084039</v>
      </c>
      <c r="D128" s="31" t="s">
        <v>463</v>
      </c>
      <c r="E128" s="41">
        <v>4999</v>
      </c>
      <c r="F128" s="30">
        <v>799.84</v>
      </c>
      <c r="G128" s="30">
        <v>399.92</v>
      </c>
      <c r="H128" s="30">
        <v>64.99</v>
      </c>
      <c r="I128" s="30">
        <v>25</v>
      </c>
      <c r="J128" s="30">
        <v>25</v>
      </c>
      <c r="K128" s="30">
        <v>484.9</v>
      </c>
      <c r="L128" s="30">
        <v>99.98</v>
      </c>
      <c r="M128" s="30">
        <v>5</v>
      </c>
      <c r="N128" s="30">
        <v>25</v>
      </c>
      <c r="O128" s="31">
        <f t="shared" si="9"/>
        <v>1379.73</v>
      </c>
      <c r="P128" s="31">
        <f t="shared" si="10"/>
        <v>549.9</v>
      </c>
      <c r="Q128" s="31">
        <f t="shared" si="11"/>
        <v>1929.63</v>
      </c>
    </row>
    <row r="129" spans="1:17">
      <c r="A129" s="17">
        <v>127</v>
      </c>
      <c r="B129" s="40" t="s">
        <v>132</v>
      </c>
      <c r="C129" s="31" t="str">
        <f>VLOOKUP(B129,'2025.4新疆分公司'!B:C,2,FALSE)</f>
        <v>513028197305187138</v>
      </c>
      <c r="D129" s="31" t="s">
        <v>464</v>
      </c>
      <c r="E129" s="41">
        <v>4999</v>
      </c>
      <c r="F129" s="30">
        <v>799.84</v>
      </c>
      <c r="G129" s="30">
        <v>399.92</v>
      </c>
      <c r="H129" s="30">
        <v>64.99</v>
      </c>
      <c r="I129" s="30">
        <v>25</v>
      </c>
      <c r="J129" s="30">
        <v>25</v>
      </c>
      <c r="K129" s="30">
        <v>484.9</v>
      </c>
      <c r="L129" s="30">
        <v>99.98</v>
      </c>
      <c r="M129" s="30">
        <v>5</v>
      </c>
      <c r="N129" s="30">
        <v>25</v>
      </c>
      <c r="O129" s="31">
        <f t="shared" si="9"/>
        <v>1379.73</v>
      </c>
      <c r="P129" s="31">
        <f t="shared" si="10"/>
        <v>549.9</v>
      </c>
      <c r="Q129" s="31">
        <f t="shared" si="11"/>
        <v>1929.63</v>
      </c>
    </row>
    <row r="130" spans="1:17">
      <c r="A130" s="17">
        <v>128</v>
      </c>
      <c r="B130" s="40" t="s">
        <v>460</v>
      </c>
      <c r="C130" s="31" t="str">
        <f>VLOOKUP(B130,'2025.4新疆分公司'!B:C,2,FALSE)</f>
        <v>650103197312175510</v>
      </c>
      <c r="D130" s="31" t="s">
        <v>463</v>
      </c>
      <c r="E130" s="41">
        <v>4999</v>
      </c>
      <c r="F130" s="30">
        <v>799.84</v>
      </c>
      <c r="G130" s="30">
        <v>399.92</v>
      </c>
      <c r="H130" s="30">
        <v>64.99</v>
      </c>
      <c r="I130" s="30">
        <v>25</v>
      </c>
      <c r="J130" s="30">
        <v>25</v>
      </c>
      <c r="K130" s="30">
        <v>484.9</v>
      </c>
      <c r="L130" s="30">
        <v>99.98</v>
      </c>
      <c r="M130" s="30">
        <v>5</v>
      </c>
      <c r="N130" s="30">
        <v>25</v>
      </c>
      <c r="O130" s="31">
        <f t="shared" si="9"/>
        <v>1379.73</v>
      </c>
      <c r="P130" s="31">
        <f t="shared" si="10"/>
        <v>549.9</v>
      </c>
      <c r="Q130" s="31">
        <f t="shared" si="11"/>
        <v>1929.63</v>
      </c>
    </row>
    <row r="131" spans="1:17">
      <c r="A131" s="17">
        <v>129</v>
      </c>
      <c r="B131" s="40" t="s">
        <v>465</v>
      </c>
      <c r="C131" s="31" t="str">
        <f>VLOOKUP(B131,'2025.4新疆分公司'!B:C,2,FALSE)</f>
        <v>650104197401051639</v>
      </c>
      <c r="D131" s="31" t="s">
        <v>463</v>
      </c>
      <c r="E131" s="41">
        <v>4999</v>
      </c>
      <c r="F131" s="30">
        <v>799.84</v>
      </c>
      <c r="G131" s="30">
        <v>399.92</v>
      </c>
      <c r="H131" s="30">
        <v>64.99</v>
      </c>
      <c r="I131" s="30">
        <v>25</v>
      </c>
      <c r="J131" s="30">
        <v>25</v>
      </c>
      <c r="K131" s="30">
        <v>484.9</v>
      </c>
      <c r="L131" s="30">
        <v>99.98</v>
      </c>
      <c r="M131" s="30">
        <v>5</v>
      </c>
      <c r="N131" s="30">
        <v>25</v>
      </c>
      <c r="O131" s="31">
        <f t="shared" si="9"/>
        <v>1379.73</v>
      </c>
      <c r="P131" s="31">
        <f t="shared" si="10"/>
        <v>549.9</v>
      </c>
      <c r="Q131" s="31">
        <f t="shared" si="11"/>
        <v>1929.63</v>
      </c>
    </row>
    <row r="132" spans="1:17">
      <c r="A132" s="17">
        <v>130</v>
      </c>
      <c r="B132" s="40" t="s">
        <v>467</v>
      </c>
      <c r="C132" s="31" t="str">
        <f>VLOOKUP(B132,'2025.4新疆分公司'!B:C,2,FALSE)</f>
        <v>512930197111112904</v>
      </c>
      <c r="D132" s="31" t="s">
        <v>464</v>
      </c>
      <c r="E132" s="41">
        <v>4999</v>
      </c>
      <c r="F132" s="30">
        <v>799.84</v>
      </c>
      <c r="G132" s="30">
        <v>399.92</v>
      </c>
      <c r="H132" s="30">
        <v>64.99</v>
      </c>
      <c r="I132" s="30">
        <v>25</v>
      </c>
      <c r="J132" s="30">
        <v>25</v>
      </c>
      <c r="K132" s="30">
        <v>484.9</v>
      </c>
      <c r="L132" s="30">
        <v>99.98</v>
      </c>
      <c r="M132" s="30">
        <v>5</v>
      </c>
      <c r="N132" s="30">
        <v>25</v>
      </c>
      <c r="O132" s="31">
        <f t="shared" si="9"/>
        <v>1379.73</v>
      </c>
      <c r="P132" s="31">
        <f t="shared" si="10"/>
        <v>549.9</v>
      </c>
      <c r="Q132" s="31">
        <f t="shared" si="11"/>
        <v>1929.63</v>
      </c>
    </row>
    <row r="133" spans="1:17">
      <c r="A133" s="17">
        <v>131</v>
      </c>
      <c r="B133" s="40" t="s">
        <v>469</v>
      </c>
      <c r="C133" s="31" t="str">
        <f>VLOOKUP(B133,'2025.4新疆分公司'!B:C,2,FALSE)</f>
        <v>410326197008045528</v>
      </c>
      <c r="D133" s="31" t="s">
        <v>472</v>
      </c>
      <c r="E133" s="41">
        <v>4999</v>
      </c>
      <c r="F133" s="30">
        <v>799.84</v>
      </c>
      <c r="G133" s="30">
        <v>399.92</v>
      </c>
      <c r="H133" s="30">
        <v>64.99</v>
      </c>
      <c r="I133" s="30">
        <v>25</v>
      </c>
      <c r="J133" s="30">
        <v>25</v>
      </c>
      <c r="K133" s="30">
        <v>484.9</v>
      </c>
      <c r="L133" s="30">
        <v>99.98</v>
      </c>
      <c r="M133" s="30">
        <v>5</v>
      </c>
      <c r="N133" s="30">
        <v>25</v>
      </c>
      <c r="O133" s="31">
        <f t="shared" si="9"/>
        <v>1379.73</v>
      </c>
      <c r="P133" s="31">
        <f t="shared" si="10"/>
        <v>549.9</v>
      </c>
      <c r="Q133" s="31">
        <f t="shared" si="11"/>
        <v>1929.63</v>
      </c>
    </row>
    <row r="134" spans="1:17">
      <c r="A134" s="17">
        <v>132</v>
      </c>
      <c r="B134" s="42" t="s">
        <v>475</v>
      </c>
      <c r="C134" s="42" t="s">
        <v>476</v>
      </c>
      <c r="D134" s="31" t="s">
        <v>464</v>
      </c>
      <c r="E134" s="43">
        <v>4999</v>
      </c>
      <c r="F134" s="30">
        <v>799.84</v>
      </c>
      <c r="G134" s="30">
        <v>399.92</v>
      </c>
      <c r="H134" s="44">
        <v>64.99</v>
      </c>
      <c r="I134" s="32">
        <v>25</v>
      </c>
      <c r="J134" s="32">
        <v>25</v>
      </c>
      <c r="K134" s="30">
        <v>484.9</v>
      </c>
      <c r="L134" s="30">
        <v>99.98</v>
      </c>
      <c r="M134" s="30">
        <v>5</v>
      </c>
      <c r="N134" s="30">
        <v>25</v>
      </c>
      <c r="O134" s="31">
        <f t="shared" si="9"/>
        <v>1379.73</v>
      </c>
      <c r="P134" s="31">
        <f t="shared" si="10"/>
        <v>549.9</v>
      </c>
      <c r="Q134" s="31">
        <f t="shared" si="11"/>
        <v>1929.63</v>
      </c>
    </row>
    <row r="135" spans="1:17">
      <c r="A135" s="17">
        <v>133</v>
      </c>
      <c r="B135" s="42" t="s">
        <v>477</v>
      </c>
      <c r="C135" s="42" t="s">
        <v>478</v>
      </c>
      <c r="D135" s="31" t="s">
        <v>463</v>
      </c>
      <c r="E135" s="43">
        <v>4999</v>
      </c>
      <c r="F135" s="30">
        <v>799.84</v>
      </c>
      <c r="G135" s="30">
        <v>399.92</v>
      </c>
      <c r="H135" s="44">
        <v>64.99</v>
      </c>
      <c r="I135" s="32">
        <v>25</v>
      </c>
      <c r="J135" s="32">
        <v>25</v>
      </c>
      <c r="K135" s="30">
        <v>484.9</v>
      </c>
      <c r="L135" s="30">
        <v>99.98</v>
      </c>
      <c r="M135" s="30">
        <v>5</v>
      </c>
      <c r="N135" s="30">
        <v>25</v>
      </c>
      <c r="O135" s="31">
        <f t="shared" si="9"/>
        <v>1379.73</v>
      </c>
      <c r="P135" s="31">
        <f t="shared" si="10"/>
        <v>549.9</v>
      </c>
      <c r="Q135" s="31">
        <f t="shared" si="11"/>
        <v>1929.63</v>
      </c>
    </row>
    <row r="136" spans="1:17">
      <c r="A136" s="17">
        <v>134</v>
      </c>
      <c r="B136" s="42" t="s">
        <v>479</v>
      </c>
      <c r="C136" s="42" t="s">
        <v>480</v>
      </c>
      <c r="D136" s="31" t="s">
        <v>464</v>
      </c>
      <c r="E136" s="43">
        <v>4999</v>
      </c>
      <c r="F136" s="30">
        <v>799.84</v>
      </c>
      <c r="G136" s="30">
        <v>399.92</v>
      </c>
      <c r="H136" s="44">
        <v>64.99</v>
      </c>
      <c r="I136" s="32">
        <v>25</v>
      </c>
      <c r="J136" s="32">
        <v>25</v>
      </c>
      <c r="K136" s="30">
        <v>484.9</v>
      </c>
      <c r="L136" s="30">
        <v>99.98</v>
      </c>
      <c r="M136" s="30">
        <v>5</v>
      </c>
      <c r="N136" s="30">
        <v>25</v>
      </c>
      <c r="O136" s="31">
        <f t="shared" si="9"/>
        <v>1379.73</v>
      </c>
      <c r="P136" s="31">
        <f t="shared" si="10"/>
        <v>549.9</v>
      </c>
      <c r="Q136" s="31">
        <f t="shared" si="11"/>
        <v>1929.63</v>
      </c>
    </row>
    <row r="137" spans="1:17">
      <c r="A137" s="17">
        <v>135</v>
      </c>
      <c r="B137" s="42" t="s">
        <v>481</v>
      </c>
      <c r="C137" s="42" t="s">
        <v>482</v>
      </c>
      <c r="D137" s="31" t="s">
        <v>464</v>
      </c>
      <c r="E137" s="43" t="s">
        <v>483</v>
      </c>
      <c r="F137" s="30">
        <v>799.84</v>
      </c>
      <c r="G137" s="30">
        <v>399.92</v>
      </c>
      <c r="H137" s="44">
        <v>64.99</v>
      </c>
      <c r="I137" s="32">
        <v>25</v>
      </c>
      <c r="J137" s="32">
        <v>25</v>
      </c>
      <c r="K137" s="30">
        <v>484.9</v>
      </c>
      <c r="L137" s="30">
        <v>99.98</v>
      </c>
      <c r="M137" s="30">
        <v>5</v>
      </c>
      <c r="N137" s="30">
        <v>25</v>
      </c>
      <c r="O137" s="31">
        <f t="shared" si="9"/>
        <v>1379.73</v>
      </c>
      <c r="P137" s="31">
        <f t="shared" si="10"/>
        <v>549.9</v>
      </c>
      <c r="Q137" s="31">
        <f t="shared" si="11"/>
        <v>1929.63</v>
      </c>
    </row>
    <row r="138" ht="24" customHeight="1" spans="1:17">
      <c r="A138" s="33" t="s">
        <v>144</v>
      </c>
      <c r="B138" s="33"/>
      <c r="C138" s="33"/>
      <c r="D138" s="33"/>
      <c r="E138" s="45">
        <f>SUM(E5:E137)</f>
        <v>660569</v>
      </c>
      <c r="F138" s="46">
        <f t="shared" ref="F138:Q138" si="12">SUM(F5:F137)</f>
        <v>106490.88</v>
      </c>
      <c r="G138" s="46">
        <f t="shared" si="12"/>
        <v>53245.4399999998</v>
      </c>
      <c r="H138" s="46">
        <f t="shared" si="12"/>
        <v>8652.77999999998</v>
      </c>
      <c r="I138" s="46">
        <f t="shared" si="12"/>
        <v>3328.5</v>
      </c>
      <c r="J138" s="46">
        <f t="shared" si="12"/>
        <v>3328.5</v>
      </c>
      <c r="K138" s="46">
        <f t="shared" si="12"/>
        <v>64074.8000000001</v>
      </c>
      <c r="L138" s="46">
        <f t="shared" si="12"/>
        <v>13211.38</v>
      </c>
      <c r="M138" s="46">
        <f t="shared" si="12"/>
        <v>660.7</v>
      </c>
      <c r="N138" s="46">
        <f t="shared" si="12"/>
        <v>3303.5</v>
      </c>
      <c r="O138" s="46">
        <f t="shared" si="12"/>
        <v>183207.66</v>
      </c>
      <c r="P138" s="46">
        <f t="shared" si="12"/>
        <v>73088.82</v>
      </c>
      <c r="Q138" s="46">
        <f t="shared" si="12"/>
        <v>256296.48</v>
      </c>
    </row>
    <row r="140" spans="4:4">
      <c r="D140" s="47"/>
    </row>
  </sheetData>
  <mergeCells count="13">
    <mergeCell ref="A1:Q1"/>
    <mergeCell ref="A2:Q2"/>
    <mergeCell ref="F3:G3"/>
    <mergeCell ref="I3:J3"/>
    <mergeCell ref="K3:L3"/>
    <mergeCell ref="O3:P3"/>
    <mergeCell ref="A138:D138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"/>
  <sheetViews>
    <sheetView topLeftCell="D135" workbookViewId="0">
      <selection activeCell="K139" sqref="K139"/>
    </sheetView>
  </sheetViews>
  <sheetFormatPr defaultColWidth="8.66666666666667" defaultRowHeight="15"/>
  <cols>
    <col min="2" max="2" width="21.25" style="29" customWidth="1"/>
    <col min="3" max="4" width="23.25" style="29" customWidth="1"/>
    <col min="6" max="6" width="10.5"/>
    <col min="7" max="7" width="9.41666666666667"/>
    <col min="12" max="12" width="9.41666666666667"/>
    <col min="15" max="15" width="10.5"/>
    <col min="16" max="16" width="9.41666666666667"/>
    <col min="17" max="17" width="10.5"/>
  </cols>
  <sheetData>
    <row r="1" ht="25.5" spans="1:17">
      <c r="A1" s="1" t="s">
        <v>484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 t="s">
        <v>403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2" spans="1:17">
      <c r="A3" s="5" t="s">
        <v>378</v>
      </c>
      <c r="B3" s="6" t="s">
        <v>379</v>
      </c>
      <c r="C3" s="7" t="s">
        <v>146</v>
      </c>
      <c r="D3" s="8" t="s">
        <v>404</v>
      </c>
      <c r="E3" s="6" t="s">
        <v>405</v>
      </c>
      <c r="F3" s="9" t="s">
        <v>406</v>
      </c>
      <c r="G3" s="10"/>
      <c r="H3" s="5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9" t="s">
        <v>144</v>
      </c>
      <c r="P3" s="9"/>
      <c r="Q3" s="21" t="s">
        <v>414</v>
      </c>
    </row>
    <row r="4" ht="19" spans="1:17">
      <c r="A4" s="11"/>
      <c r="B4" s="12"/>
      <c r="C4" s="13"/>
      <c r="D4" s="14"/>
      <c r="E4" s="12"/>
      <c r="F4" s="15" t="s">
        <v>415</v>
      </c>
      <c r="G4" s="11" t="s">
        <v>416</v>
      </c>
      <c r="H4" s="16" t="s">
        <v>417</v>
      </c>
      <c r="I4" s="15" t="s">
        <v>418</v>
      </c>
      <c r="J4" s="22" t="s">
        <v>419</v>
      </c>
      <c r="K4" s="15" t="s">
        <v>457</v>
      </c>
      <c r="L4" s="22" t="s">
        <v>421</v>
      </c>
      <c r="M4" s="15" t="s">
        <v>422</v>
      </c>
      <c r="N4" s="22" t="s">
        <v>423</v>
      </c>
      <c r="O4" s="22" t="s">
        <v>424</v>
      </c>
      <c r="P4" s="22" t="s">
        <v>425</v>
      </c>
      <c r="Q4" s="22"/>
    </row>
    <row r="5" spans="1:17">
      <c r="A5" s="17">
        <v>1</v>
      </c>
      <c r="B5" s="18" t="s">
        <v>176</v>
      </c>
      <c r="C5" s="17" t="str">
        <f>VLOOKUP(B5,'2025.4新疆分公司'!B:C,2,FALSE)</f>
        <v>650104197407121634</v>
      </c>
      <c r="D5" s="17" t="s">
        <v>463</v>
      </c>
      <c r="E5" s="17">
        <v>4999</v>
      </c>
      <c r="F5" s="30">
        <v>799.84</v>
      </c>
      <c r="G5" s="30">
        <v>399.92</v>
      </c>
      <c r="H5" s="30">
        <v>64.99</v>
      </c>
      <c r="I5" s="30">
        <v>25</v>
      </c>
      <c r="J5" s="30">
        <v>25</v>
      </c>
      <c r="K5" s="30">
        <v>484.9</v>
      </c>
      <c r="L5" s="30">
        <v>99.98</v>
      </c>
      <c r="M5" s="30">
        <v>5</v>
      </c>
      <c r="N5" s="30">
        <v>25</v>
      </c>
      <c r="O5" s="31">
        <f>SUM(F5+H5+I5+K5+M5)</f>
        <v>1379.73</v>
      </c>
      <c r="P5" s="31">
        <f>SUM(G5+J5+L5+N5)</f>
        <v>549.9</v>
      </c>
      <c r="Q5" s="31">
        <f>SUM(O5:P5)</f>
        <v>1929.63</v>
      </c>
    </row>
    <row r="6" spans="1:17">
      <c r="A6" s="17">
        <v>2</v>
      </c>
      <c r="B6" s="18" t="s">
        <v>295</v>
      </c>
      <c r="C6" s="17" t="str">
        <f>VLOOKUP(B6,'2025.4新疆分公司'!B:C,2,FALSE)</f>
        <v>65292519851215101X</v>
      </c>
      <c r="D6" s="17" t="s">
        <v>463</v>
      </c>
      <c r="E6" s="17">
        <v>4999</v>
      </c>
      <c r="F6" s="30">
        <v>799.84</v>
      </c>
      <c r="G6" s="30">
        <v>399.92</v>
      </c>
      <c r="H6" s="30">
        <v>64.99</v>
      </c>
      <c r="I6" s="30">
        <v>25</v>
      </c>
      <c r="J6" s="30">
        <v>25</v>
      </c>
      <c r="K6" s="30">
        <v>484.9</v>
      </c>
      <c r="L6" s="30">
        <v>99.98</v>
      </c>
      <c r="M6" s="30">
        <v>5</v>
      </c>
      <c r="N6" s="30">
        <v>25</v>
      </c>
      <c r="O6" s="31">
        <f t="shared" ref="O6:O37" si="0">SUM(F6+H6+I6+K6+M6)</f>
        <v>1379.73</v>
      </c>
      <c r="P6" s="31">
        <f t="shared" ref="P6:P37" si="1">SUM(G6+J6+L6+N6)</f>
        <v>549.9</v>
      </c>
      <c r="Q6" s="31">
        <f t="shared" ref="Q6:Q37" si="2">SUM(O6:P6)</f>
        <v>1929.63</v>
      </c>
    </row>
    <row r="7" spans="1:17">
      <c r="A7" s="17">
        <v>3</v>
      </c>
      <c r="B7" s="18" t="s">
        <v>262</v>
      </c>
      <c r="C7" s="17" t="str">
        <f>VLOOKUP(B7,'2025.4新疆分公司'!B:C,2,FALSE)</f>
        <v>653121199509183519</v>
      </c>
      <c r="D7" s="17" t="s">
        <v>463</v>
      </c>
      <c r="E7" s="17">
        <v>4999</v>
      </c>
      <c r="F7" s="30">
        <v>799.84</v>
      </c>
      <c r="G7" s="30">
        <v>399.92</v>
      </c>
      <c r="H7" s="30">
        <v>64.99</v>
      </c>
      <c r="I7" s="30">
        <v>25</v>
      </c>
      <c r="J7" s="30">
        <v>25</v>
      </c>
      <c r="K7" s="30">
        <v>484.9</v>
      </c>
      <c r="L7" s="30">
        <v>99.98</v>
      </c>
      <c r="M7" s="30">
        <v>5</v>
      </c>
      <c r="N7" s="30">
        <v>25</v>
      </c>
      <c r="O7" s="31">
        <f t="shared" si="0"/>
        <v>1379.73</v>
      </c>
      <c r="P7" s="31">
        <f t="shared" si="1"/>
        <v>549.9</v>
      </c>
      <c r="Q7" s="31">
        <f t="shared" si="2"/>
        <v>1929.63</v>
      </c>
    </row>
    <row r="8" spans="1:17">
      <c r="A8" s="17">
        <v>4</v>
      </c>
      <c r="B8" s="18" t="s">
        <v>382</v>
      </c>
      <c r="C8" s="17" t="str">
        <f>VLOOKUP(B8,'2025.4新疆分公司'!B:C,2,FALSE)</f>
        <v>650121198102072422</v>
      </c>
      <c r="D8" s="17" t="s">
        <v>464</v>
      </c>
      <c r="E8" s="17">
        <v>4999</v>
      </c>
      <c r="F8" s="30">
        <v>799.84</v>
      </c>
      <c r="G8" s="30">
        <v>399.92</v>
      </c>
      <c r="H8" s="30">
        <v>64.99</v>
      </c>
      <c r="I8" s="30">
        <v>25</v>
      </c>
      <c r="J8" s="30">
        <v>25</v>
      </c>
      <c r="K8" s="30">
        <v>484.9</v>
      </c>
      <c r="L8" s="30">
        <v>99.98</v>
      </c>
      <c r="M8" s="30">
        <v>5</v>
      </c>
      <c r="N8" s="30">
        <v>25</v>
      </c>
      <c r="O8" s="31">
        <f t="shared" si="0"/>
        <v>1379.73</v>
      </c>
      <c r="P8" s="31">
        <f t="shared" si="1"/>
        <v>549.9</v>
      </c>
      <c r="Q8" s="31">
        <f t="shared" si="2"/>
        <v>1929.63</v>
      </c>
    </row>
    <row r="9" spans="1:17">
      <c r="A9" s="17">
        <v>5</v>
      </c>
      <c r="B9" s="18" t="s">
        <v>157</v>
      </c>
      <c r="C9" s="17" t="str">
        <f>VLOOKUP(B9,'2025.4新疆分公司'!B:C,2,FALSE)</f>
        <v>650104197505304426</v>
      </c>
      <c r="D9" s="17" t="s">
        <v>472</v>
      </c>
      <c r="E9" s="17">
        <v>4999</v>
      </c>
      <c r="F9" s="30">
        <v>799.84</v>
      </c>
      <c r="G9" s="30">
        <v>399.92</v>
      </c>
      <c r="H9" s="30">
        <v>64.99</v>
      </c>
      <c r="I9" s="30">
        <v>25</v>
      </c>
      <c r="J9" s="30">
        <v>25</v>
      </c>
      <c r="K9" s="30">
        <v>484.9</v>
      </c>
      <c r="L9" s="30">
        <v>99.98</v>
      </c>
      <c r="M9" s="30">
        <v>5</v>
      </c>
      <c r="N9" s="30">
        <v>25</v>
      </c>
      <c r="O9" s="31">
        <f t="shared" si="0"/>
        <v>1379.73</v>
      </c>
      <c r="P9" s="31">
        <f t="shared" si="1"/>
        <v>549.9</v>
      </c>
      <c r="Q9" s="31">
        <f t="shared" si="2"/>
        <v>1929.63</v>
      </c>
    </row>
    <row r="10" spans="1:17">
      <c r="A10" s="17">
        <v>6</v>
      </c>
      <c r="B10" s="18" t="s">
        <v>203</v>
      </c>
      <c r="C10" s="17" t="str">
        <f>VLOOKUP(B10,'2025.4新疆分公司'!B:C,2,FALSE)</f>
        <v>650102198109254019</v>
      </c>
      <c r="D10" s="17" t="s">
        <v>463</v>
      </c>
      <c r="E10" s="17">
        <v>4999</v>
      </c>
      <c r="F10" s="30">
        <v>799.84</v>
      </c>
      <c r="G10" s="30">
        <v>399.92</v>
      </c>
      <c r="H10" s="30">
        <v>64.99</v>
      </c>
      <c r="I10" s="30">
        <v>25</v>
      </c>
      <c r="J10" s="30">
        <v>25</v>
      </c>
      <c r="K10" s="30">
        <v>484.9</v>
      </c>
      <c r="L10" s="30">
        <v>99.98</v>
      </c>
      <c r="M10" s="30">
        <v>5</v>
      </c>
      <c r="N10" s="30">
        <v>25</v>
      </c>
      <c r="O10" s="31">
        <f t="shared" si="0"/>
        <v>1379.73</v>
      </c>
      <c r="P10" s="31">
        <f t="shared" si="1"/>
        <v>549.9</v>
      </c>
      <c r="Q10" s="31">
        <f t="shared" si="2"/>
        <v>1929.63</v>
      </c>
    </row>
    <row r="11" spans="1:17">
      <c r="A11" s="17">
        <v>7</v>
      </c>
      <c r="B11" s="18" t="s">
        <v>293</v>
      </c>
      <c r="C11" s="17" t="str">
        <f>VLOOKUP(B11,'2025.4新疆分公司'!B:C,2,FALSE)</f>
        <v>653123197306100019</v>
      </c>
      <c r="D11" s="17" t="s">
        <v>472</v>
      </c>
      <c r="E11" s="17">
        <v>4999</v>
      </c>
      <c r="F11" s="30">
        <v>799.84</v>
      </c>
      <c r="G11" s="30">
        <v>399.92</v>
      </c>
      <c r="H11" s="30">
        <v>64.99</v>
      </c>
      <c r="I11" s="30">
        <v>25</v>
      </c>
      <c r="J11" s="30">
        <v>25</v>
      </c>
      <c r="K11" s="30">
        <v>484.9</v>
      </c>
      <c r="L11" s="30">
        <v>99.98</v>
      </c>
      <c r="M11" s="30">
        <v>5</v>
      </c>
      <c r="N11" s="30">
        <v>25</v>
      </c>
      <c r="O11" s="31">
        <f t="shared" si="0"/>
        <v>1379.73</v>
      </c>
      <c r="P11" s="31">
        <f t="shared" si="1"/>
        <v>549.9</v>
      </c>
      <c r="Q11" s="31">
        <f t="shared" si="2"/>
        <v>1929.63</v>
      </c>
    </row>
    <row r="12" spans="1:17">
      <c r="A12" s="17">
        <v>8</v>
      </c>
      <c r="B12" s="18" t="s">
        <v>329</v>
      </c>
      <c r="C12" s="17" t="str">
        <f>VLOOKUP(B12,'2025.4新疆分公司'!B:C,2,FALSE)</f>
        <v>650104197210190046</v>
      </c>
      <c r="D12" s="17" t="s">
        <v>472</v>
      </c>
      <c r="E12" s="17">
        <v>4999</v>
      </c>
      <c r="F12" s="30">
        <v>799.84</v>
      </c>
      <c r="G12" s="30">
        <v>399.92</v>
      </c>
      <c r="H12" s="30">
        <v>64.99</v>
      </c>
      <c r="I12" s="30">
        <v>25</v>
      </c>
      <c r="J12" s="30">
        <v>25</v>
      </c>
      <c r="K12" s="30">
        <v>484.9</v>
      </c>
      <c r="L12" s="30">
        <v>99.98</v>
      </c>
      <c r="M12" s="30">
        <v>5</v>
      </c>
      <c r="N12" s="30">
        <v>25</v>
      </c>
      <c r="O12" s="31">
        <f t="shared" si="0"/>
        <v>1379.73</v>
      </c>
      <c r="P12" s="31">
        <f t="shared" si="1"/>
        <v>549.9</v>
      </c>
      <c r="Q12" s="31">
        <f t="shared" si="2"/>
        <v>1929.63</v>
      </c>
    </row>
    <row r="13" spans="1:17">
      <c r="A13" s="17">
        <v>9</v>
      </c>
      <c r="B13" s="18" t="s">
        <v>321</v>
      </c>
      <c r="C13" s="17" t="str">
        <f>VLOOKUP(B13,'2025.4新疆分公司'!B:C,2,FALSE)</f>
        <v>650106199110300844</v>
      </c>
      <c r="D13" s="17" t="s">
        <v>464</v>
      </c>
      <c r="E13" s="17">
        <v>4999</v>
      </c>
      <c r="F13" s="30">
        <v>799.84</v>
      </c>
      <c r="G13" s="30">
        <v>399.92</v>
      </c>
      <c r="H13" s="30">
        <v>64.99</v>
      </c>
      <c r="I13" s="30">
        <v>25</v>
      </c>
      <c r="J13" s="30">
        <v>25</v>
      </c>
      <c r="K13" s="30">
        <v>484.9</v>
      </c>
      <c r="L13" s="30">
        <v>99.98</v>
      </c>
      <c r="M13" s="30">
        <v>5</v>
      </c>
      <c r="N13" s="30">
        <v>25</v>
      </c>
      <c r="O13" s="31">
        <f t="shared" si="0"/>
        <v>1379.73</v>
      </c>
      <c r="P13" s="31">
        <f t="shared" si="1"/>
        <v>549.9</v>
      </c>
      <c r="Q13" s="31">
        <f t="shared" si="2"/>
        <v>1929.63</v>
      </c>
    </row>
    <row r="14" spans="1:17">
      <c r="A14" s="17">
        <v>10</v>
      </c>
      <c r="B14" s="18" t="s">
        <v>228</v>
      </c>
      <c r="C14" s="17" t="str">
        <f>VLOOKUP(B14,'2025.4新疆分公司'!B:C,2,FALSE)</f>
        <v>65302119730619044X</v>
      </c>
      <c r="D14" s="17" t="s">
        <v>464</v>
      </c>
      <c r="E14" s="17">
        <v>4999</v>
      </c>
      <c r="F14" s="30">
        <v>799.84</v>
      </c>
      <c r="G14" s="30">
        <v>399.92</v>
      </c>
      <c r="H14" s="30">
        <v>64.99</v>
      </c>
      <c r="I14" s="30">
        <v>25</v>
      </c>
      <c r="J14" s="30">
        <v>25</v>
      </c>
      <c r="K14" s="30">
        <v>484.9</v>
      </c>
      <c r="L14" s="30">
        <v>99.98</v>
      </c>
      <c r="M14" s="30">
        <v>5</v>
      </c>
      <c r="N14" s="30">
        <v>25</v>
      </c>
      <c r="O14" s="31">
        <f t="shared" si="0"/>
        <v>1379.73</v>
      </c>
      <c r="P14" s="31">
        <f t="shared" si="1"/>
        <v>549.9</v>
      </c>
      <c r="Q14" s="31">
        <f t="shared" si="2"/>
        <v>1929.63</v>
      </c>
    </row>
    <row r="15" spans="1:17">
      <c r="A15" s="17">
        <v>11</v>
      </c>
      <c r="B15" s="18" t="s">
        <v>171</v>
      </c>
      <c r="C15" s="17" t="str">
        <f>VLOOKUP(B15,'2025.4新疆分公司'!B:C,2,FALSE)</f>
        <v>653127197804060342</v>
      </c>
      <c r="D15" s="17" t="s">
        <v>464</v>
      </c>
      <c r="E15" s="17">
        <v>4999</v>
      </c>
      <c r="F15" s="30">
        <v>799.84</v>
      </c>
      <c r="G15" s="30">
        <v>399.92</v>
      </c>
      <c r="H15" s="30">
        <v>64.99</v>
      </c>
      <c r="I15" s="30">
        <v>25</v>
      </c>
      <c r="J15" s="30">
        <v>25</v>
      </c>
      <c r="K15" s="30">
        <v>484.9</v>
      </c>
      <c r="L15" s="30">
        <v>99.98</v>
      </c>
      <c r="M15" s="30">
        <v>5</v>
      </c>
      <c r="N15" s="30">
        <v>25</v>
      </c>
      <c r="O15" s="31">
        <f t="shared" si="0"/>
        <v>1379.73</v>
      </c>
      <c r="P15" s="31">
        <f t="shared" si="1"/>
        <v>549.9</v>
      </c>
      <c r="Q15" s="31">
        <f t="shared" si="2"/>
        <v>1929.63</v>
      </c>
    </row>
    <row r="16" spans="1:17">
      <c r="A16" s="17">
        <v>12</v>
      </c>
      <c r="B16" s="18" t="s">
        <v>196</v>
      </c>
      <c r="C16" s="17" t="str">
        <f>VLOOKUP(B16,'2025.4新疆分公司'!B:C,2,FALSE)</f>
        <v>650104197009220012</v>
      </c>
      <c r="D16" s="17" t="s">
        <v>472</v>
      </c>
      <c r="E16" s="17">
        <v>4999</v>
      </c>
      <c r="F16" s="30">
        <v>799.84</v>
      </c>
      <c r="G16" s="30">
        <v>399.92</v>
      </c>
      <c r="H16" s="30">
        <v>64.99</v>
      </c>
      <c r="I16" s="30">
        <v>25</v>
      </c>
      <c r="J16" s="30">
        <v>25</v>
      </c>
      <c r="K16" s="30">
        <v>484.9</v>
      </c>
      <c r="L16" s="30">
        <v>99.98</v>
      </c>
      <c r="M16" s="30">
        <v>5</v>
      </c>
      <c r="N16" s="30">
        <v>25</v>
      </c>
      <c r="O16" s="31">
        <f t="shared" si="0"/>
        <v>1379.73</v>
      </c>
      <c r="P16" s="31">
        <f t="shared" si="1"/>
        <v>549.9</v>
      </c>
      <c r="Q16" s="31">
        <f t="shared" si="2"/>
        <v>1929.63</v>
      </c>
    </row>
    <row r="17" spans="1:17">
      <c r="A17" s="17">
        <v>13</v>
      </c>
      <c r="B17" s="18" t="s">
        <v>267</v>
      </c>
      <c r="C17" s="17" t="str">
        <f>VLOOKUP(B17,'2025.4新疆分公司'!B:C,2,FALSE)</f>
        <v>652901198401013078</v>
      </c>
      <c r="D17" s="17" t="s">
        <v>472</v>
      </c>
      <c r="E17" s="17">
        <v>4999</v>
      </c>
      <c r="F17" s="30">
        <v>799.84</v>
      </c>
      <c r="G17" s="30">
        <v>399.92</v>
      </c>
      <c r="H17" s="30">
        <v>64.99</v>
      </c>
      <c r="I17" s="30">
        <v>25</v>
      </c>
      <c r="J17" s="30">
        <v>25</v>
      </c>
      <c r="K17" s="30">
        <v>484.9</v>
      </c>
      <c r="L17" s="30">
        <v>99.98</v>
      </c>
      <c r="M17" s="30">
        <v>5</v>
      </c>
      <c r="N17" s="30">
        <v>25</v>
      </c>
      <c r="O17" s="31">
        <f t="shared" si="0"/>
        <v>1379.73</v>
      </c>
      <c r="P17" s="31">
        <f t="shared" si="1"/>
        <v>549.9</v>
      </c>
      <c r="Q17" s="31">
        <f t="shared" si="2"/>
        <v>1929.63</v>
      </c>
    </row>
    <row r="18" spans="1:17">
      <c r="A18" s="17">
        <v>14</v>
      </c>
      <c r="B18" s="18" t="s">
        <v>276</v>
      </c>
      <c r="C18" s="17" t="str">
        <f>VLOOKUP(B18,'2025.4新疆分公司'!B:C,2,FALSE)</f>
        <v>652923198006272617</v>
      </c>
      <c r="D18" s="17" t="s">
        <v>463</v>
      </c>
      <c r="E18" s="17">
        <v>4999</v>
      </c>
      <c r="F18" s="30">
        <v>799.84</v>
      </c>
      <c r="G18" s="30">
        <v>399.92</v>
      </c>
      <c r="H18" s="30">
        <v>64.99</v>
      </c>
      <c r="I18" s="30">
        <v>25</v>
      </c>
      <c r="J18" s="30">
        <v>25</v>
      </c>
      <c r="K18" s="30">
        <v>484.9</v>
      </c>
      <c r="L18" s="30">
        <v>99.98</v>
      </c>
      <c r="M18" s="30">
        <v>5</v>
      </c>
      <c r="N18" s="30">
        <v>25</v>
      </c>
      <c r="O18" s="31">
        <f t="shared" si="0"/>
        <v>1379.73</v>
      </c>
      <c r="P18" s="31">
        <f t="shared" si="1"/>
        <v>549.9</v>
      </c>
      <c r="Q18" s="31">
        <f t="shared" si="2"/>
        <v>1929.63</v>
      </c>
    </row>
    <row r="19" spans="1:17">
      <c r="A19" s="17">
        <v>15</v>
      </c>
      <c r="B19" s="18" t="s">
        <v>289</v>
      </c>
      <c r="C19" s="17" t="str">
        <f>VLOOKUP(B19,'2025.4新疆分公司'!B:C,2,FALSE)</f>
        <v>653127199812120316</v>
      </c>
      <c r="D19" s="17" t="s">
        <v>463</v>
      </c>
      <c r="E19" s="17">
        <v>4999</v>
      </c>
      <c r="F19" s="30">
        <v>799.84</v>
      </c>
      <c r="G19" s="30">
        <v>399.92</v>
      </c>
      <c r="H19" s="30">
        <v>64.99</v>
      </c>
      <c r="I19" s="30">
        <v>25</v>
      </c>
      <c r="J19" s="30">
        <v>25</v>
      </c>
      <c r="K19" s="30">
        <v>484.9</v>
      </c>
      <c r="L19" s="30">
        <v>99.98</v>
      </c>
      <c r="M19" s="30">
        <v>5</v>
      </c>
      <c r="N19" s="30">
        <v>25</v>
      </c>
      <c r="O19" s="31">
        <f t="shared" si="0"/>
        <v>1379.73</v>
      </c>
      <c r="P19" s="31">
        <f t="shared" si="1"/>
        <v>549.9</v>
      </c>
      <c r="Q19" s="31">
        <f t="shared" si="2"/>
        <v>1929.63</v>
      </c>
    </row>
    <row r="20" spans="1:17">
      <c r="A20" s="17">
        <v>16</v>
      </c>
      <c r="B20" s="18" t="s">
        <v>160</v>
      </c>
      <c r="C20" s="17" t="str">
        <f>VLOOKUP(B20,'2025.4新疆分公司'!B:C,2,FALSE)</f>
        <v>650103197302194419</v>
      </c>
      <c r="D20" s="17" t="s">
        <v>463</v>
      </c>
      <c r="E20" s="17">
        <v>4999</v>
      </c>
      <c r="F20" s="30">
        <v>799.84</v>
      </c>
      <c r="G20" s="30">
        <v>399.92</v>
      </c>
      <c r="H20" s="30">
        <v>64.99</v>
      </c>
      <c r="I20" s="30">
        <v>25</v>
      </c>
      <c r="J20" s="30">
        <v>25</v>
      </c>
      <c r="K20" s="30">
        <v>484.9</v>
      </c>
      <c r="L20" s="30">
        <v>99.98</v>
      </c>
      <c r="M20" s="30">
        <v>5</v>
      </c>
      <c r="N20" s="30">
        <v>25</v>
      </c>
      <c r="O20" s="31">
        <f t="shared" si="0"/>
        <v>1379.73</v>
      </c>
      <c r="P20" s="31">
        <f t="shared" si="1"/>
        <v>549.9</v>
      </c>
      <c r="Q20" s="31">
        <f t="shared" si="2"/>
        <v>1929.63</v>
      </c>
    </row>
    <row r="21" spans="1:17">
      <c r="A21" s="17">
        <v>17</v>
      </c>
      <c r="B21" s="18" t="s">
        <v>239</v>
      </c>
      <c r="C21" s="17" t="str">
        <f>VLOOKUP(B21,'2025.4新疆分公司'!B:C,2,FALSE)</f>
        <v>650121197612074466</v>
      </c>
      <c r="D21" s="17" t="s">
        <v>473</v>
      </c>
      <c r="E21" s="17">
        <v>4999</v>
      </c>
      <c r="F21" s="30">
        <v>799.84</v>
      </c>
      <c r="G21" s="30">
        <v>399.92</v>
      </c>
      <c r="H21" s="30">
        <v>64.99</v>
      </c>
      <c r="I21" s="30">
        <v>25</v>
      </c>
      <c r="J21" s="30">
        <v>25</v>
      </c>
      <c r="K21" s="30">
        <v>484.9</v>
      </c>
      <c r="L21" s="30">
        <v>99.98</v>
      </c>
      <c r="M21" s="30">
        <v>5</v>
      </c>
      <c r="N21" s="30">
        <v>25</v>
      </c>
      <c r="O21" s="31">
        <f t="shared" si="0"/>
        <v>1379.73</v>
      </c>
      <c r="P21" s="31">
        <f t="shared" si="1"/>
        <v>549.9</v>
      </c>
      <c r="Q21" s="31">
        <f t="shared" si="2"/>
        <v>1929.63</v>
      </c>
    </row>
    <row r="22" spans="1:17">
      <c r="A22" s="17">
        <v>18</v>
      </c>
      <c r="B22" s="18" t="s">
        <v>255</v>
      </c>
      <c r="C22" s="17" t="str">
        <f>VLOOKUP(B22,'2025.4新疆分公司'!B:C,2,FALSE)</f>
        <v>653129198704050689</v>
      </c>
      <c r="D22" s="17" t="s">
        <v>472</v>
      </c>
      <c r="E22" s="17">
        <v>4999</v>
      </c>
      <c r="F22" s="30">
        <v>799.84</v>
      </c>
      <c r="G22" s="30">
        <v>399.92</v>
      </c>
      <c r="H22" s="30">
        <v>64.99</v>
      </c>
      <c r="I22" s="30">
        <v>25</v>
      </c>
      <c r="J22" s="30">
        <v>25</v>
      </c>
      <c r="K22" s="30">
        <v>484.9</v>
      </c>
      <c r="L22" s="30">
        <v>99.98</v>
      </c>
      <c r="M22" s="30">
        <v>5</v>
      </c>
      <c r="N22" s="30">
        <v>25</v>
      </c>
      <c r="O22" s="31">
        <f t="shared" si="0"/>
        <v>1379.73</v>
      </c>
      <c r="P22" s="31">
        <f t="shared" si="1"/>
        <v>549.9</v>
      </c>
      <c r="Q22" s="31">
        <f t="shared" si="2"/>
        <v>1929.63</v>
      </c>
    </row>
    <row r="23" spans="1:17">
      <c r="A23" s="17">
        <v>19</v>
      </c>
      <c r="B23" s="18" t="s">
        <v>307</v>
      </c>
      <c r="C23" s="17" t="str">
        <f>VLOOKUP(B23,'2025.4新疆分公司'!B:C,2,FALSE)</f>
        <v>653125198205135420</v>
      </c>
      <c r="D23" s="17" t="s">
        <v>464</v>
      </c>
      <c r="E23" s="17">
        <v>4999</v>
      </c>
      <c r="F23" s="30">
        <v>799.84</v>
      </c>
      <c r="G23" s="30">
        <v>399.92</v>
      </c>
      <c r="H23" s="30">
        <v>64.99</v>
      </c>
      <c r="I23" s="30">
        <v>25</v>
      </c>
      <c r="J23" s="30">
        <v>25</v>
      </c>
      <c r="K23" s="30">
        <v>484.9</v>
      </c>
      <c r="L23" s="30">
        <v>99.98</v>
      </c>
      <c r="M23" s="30">
        <v>5</v>
      </c>
      <c r="N23" s="30">
        <v>25</v>
      </c>
      <c r="O23" s="31">
        <f t="shared" si="0"/>
        <v>1379.73</v>
      </c>
      <c r="P23" s="31">
        <f t="shared" si="1"/>
        <v>549.9</v>
      </c>
      <c r="Q23" s="31">
        <f t="shared" si="2"/>
        <v>1929.63</v>
      </c>
    </row>
    <row r="24" spans="1:17">
      <c r="A24" s="17">
        <v>20</v>
      </c>
      <c r="B24" s="18" t="s">
        <v>72</v>
      </c>
      <c r="C24" s="17" t="str">
        <f>VLOOKUP(B24,'2025.4新疆分公司'!B:C,2,FALSE)</f>
        <v>34128219770220462X</v>
      </c>
      <c r="D24" s="17" t="s">
        <v>464</v>
      </c>
      <c r="E24" s="17">
        <v>4999</v>
      </c>
      <c r="F24" s="30">
        <v>799.84</v>
      </c>
      <c r="G24" s="30">
        <v>399.92</v>
      </c>
      <c r="H24" s="30">
        <v>64.99</v>
      </c>
      <c r="I24" s="30">
        <v>25</v>
      </c>
      <c r="J24" s="30">
        <v>25</v>
      </c>
      <c r="K24" s="30">
        <v>484.9</v>
      </c>
      <c r="L24" s="30">
        <v>99.98</v>
      </c>
      <c r="M24" s="30">
        <v>5</v>
      </c>
      <c r="N24" s="30">
        <v>25</v>
      </c>
      <c r="O24" s="31">
        <f t="shared" si="0"/>
        <v>1379.73</v>
      </c>
      <c r="P24" s="31">
        <f t="shared" si="1"/>
        <v>549.9</v>
      </c>
      <c r="Q24" s="31">
        <f t="shared" si="2"/>
        <v>1929.63</v>
      </c>
    </row>
    <row r="25" spans="1:17">
      <c r="A25" s="17">
        <v>21</v>
      </c>
      <c r="B25" s="18" t="s">
        <v>57</v>
      </c>
      <c r="C25" s="17" t="str">
        <f>VLOOKUP(B25,'2025.4新疆分公司'!B:C,2,FALSE)</f>
        <v>510722197212205023</v>
      </c>
      <c r="D25" s="17" t="s">
        <v>464</v>
      </c>
      <c r="E25" s="17">
        <v>4999</v>
      </c>
      <c r="F25" s="30">
        <v>799.84</v>
      </c>
      <c r="G25" s="30">
        <v>399.92</v>
      </c>
      <c r="H25" s="30">
        <v>64.99</v>
      </c>
      <c r="I25" s="30">
        <v>25</v>
      </c>
      <c r="J25" s="30">
        <v>25</v>
      </c>
      <c r="K25" s="30">
        <v>484.9</v>
      </c>
      <c r="L25" s="30">
        <v>99.98</v>
      </c>
      <c r="M25" s="30">
        <v>5</v>
      </c>
      <c r="N25" s="30">
        <v>25</v>
      </c>
      <c r="O25" s="31">
        <f t="shared" si="0"/>
        <v>1379.73</v>
      </c>
      <c r="P25" s="31">
        <f t="shared" si="1"/>
        <v>549.9</v>
      </c>
      <c r="Q25" s="31">
        <f t="shared" si="2"/>
        <v>1929.63</v>
      </c>
    </row>
    <row r="26" spans="1:17">
      <c r="A26" s="17">
        <v>22</v>
      </c>
      <c r="B26" s="18" t="s">
        <v>136</v>
      </c>
      <c r="C26" s="17" t="str">
        <f>VLOOKUP(B26,'2025.4新疆分公司'!B:C,2,FALSE)</f>
        <v>650105196801122717</v>
      </c>
      <c r="D26" s="17" t="s">
        <v>463</v>
      </c>
      <c r="E26" s="17">
        <v>4999</v>
      </c>
      <c r="F26" s="30">
        <v>799.84</v>
      </c>
      <c r="G26" s="30">
        <v>399.92</v>
      </c>
      <c r="H26" s="30">
        <v>64.99</v>
      </c>
      <c r="I26" s="30">
        <v>25</v>
      </c>
      <c r="J26" s="30">
        <v>25</v>
      </c>
      <c r="K26" s="30">
        <v>484.9</v>
      </c>
      <c r="L26" s="30">
        <v>99.98</v>
      </c>
      <c r="M26" s="30">
        <v>5</v>
      </c>
      <c r="N26" s="30">
        <v>25</v>
      </c>
      <c r="O26" s="31">
        <f t="shared" si="0"/>
        <v>1379.73</v>
      </c>
      <c r="P26" s="31">
        <f t="shared" si="1"/>
        <v>549.9</v>
      </c>
      <c r="Q26" s="31">
        <f t="shared" si="2"/>
        <v>1929.63</v>
      </c>
    </row>
    <row r="27" spans="1:17">
      <c r="A27" s="17">
        <v>23</v>
      </c>
      <c r="B27" s="18" t="s">
        <v>126</v>
      </c>
      <c r="C27" s="17" t="str">
        <f>VLOOKUP(B27,'2025.4新疆分公司'!B:C,2,FALSE)</f>
        <v>620522199508153166</v>
      </c>
      <c r="D27" s="17" t="s">
        <v>463</v>
      </c>
      <c r="E27" s="17">
        <v>4999</v>
      </c>
      <c r="F27" s="30">
        <v>799.84</v>
      </c>
      <c r="G27" s="30">
        <v>399.92</v>
      </c>
      <c r="H27" s="30">
        <v>64.99</v>
      </c>
      <c r="I27" s="30">
        <v>25</v>
      </c>
      <c r="J27" s="30">
        <v>25</v>
      </c>
      <c r="K27" s="30">
        <v>484.9</v>
      </c>
      <c r="L27" s="30">
        <v>99.98</v>
      </c>
      <c r="M27" s="30">
        <v>5</v>
      </c>
      <c r="N27" s="30">
        <v>25</v>
      </c>
      <c r="O27" s="31">
        <f t="shared" si="0"/>
        <v>1379.73</v>
      </c>
      <c r="P27" s="31">
        <f t="shared" si="1"/>
        <v>549.9</v>
      </c>
      <c r="Q27" s="31">
        <f t="shared" si="2"/>
        <v>1929.63</v>
      </c>
    </row>
    <row r="28" spans="1:17">
      <c r="A28" s="17">
        <v>24</v>
      </c>
      <c r="B28" s="18" t="s">
        <v>458</v>
      </c>
      <c r="C28" s="17" t="str">
        <f>VLOOKUP(B28,'2025.4新疆分公司'!B:C,2,FALSE)</f>
        <v>650103197210126013</v>
      </c>
      <c r="D28" s="17" t="s">
        <v>463</v>
      </c>
      <c r="E28" s="17">
        <v>4999</v>
      </c>
      <c r="F28" s="30">
        <v>799.84</v>
      </c>
      <c r="G28" s="30">
        <v>399.92</v>
      </c>
      <c r="H28" s="30">
        <v>64.99</v>
      </c>
      <c r="I28" s="30">
        <v>25</v>
      </c>
      <c r="J28" s="30">
        <v>25</v>
      </c>
      <c r="K28" s="30">
        <v>484.9</v>
      </c>
      <c r="L28" s="30">
        <v>99.98</v>
      </c>
      <c r="M28" s="30">
        <v>5</v>
      </c>
      <c r="N28" s="30">
        <v>25</v>
      </c>
      <c r="O28" s="31">
        <f t="shared" si="0"/>
        <v>1379.73</v>
      </c>
      <c r="P28" s="31">
        <f t="shared" si="1"/>
        <v>549.9</v>
      </c>
      <c r="Q28" s="31">
        <f t="shared" si="2"/>
        <v>1929.63</v>
      </c>
    </row>
    <row r="29" spans="1:17">
      <c r="A29" s="17">
        <v>25</v>
      </c>
      <c r="B29" s="18" t="s">
        <v>331</v>
      </c>
      <c r="C29" s="17" t="str">
        <f>VLOOKUP(B29,'2025.4新疆分公司'!B:C,2,FALSE)</f>
        <v>622323200106073123</v>
      </c>
      <c r="D29" s="17" t="s">
        <v>463</v>
      </c>
      <c r="E29" s="17">
        <v>4999</v>
      </c>
      <c r="F29" s="30">
        <v>799.84</v>
      </c>
      <c r="G29" s="30">
        <v>399.92</v>
      </c>
      <c r="H29" s="30">
        <v>64.99</v>
      </c>
      <c r="I29" s="30">
        <v>25</v>
      </c>
      <c r="J29" s="30">
        <v>25</v>
      </c>
      <c r="K29" s="30">
        <v>484.9</v>
      </c>
      <c r="L29" s="30">
        <v>99.98</v>
      </c>
      <c r="M29" s="30">
        <v>5</v>
      </c>
      <c r="N29" s="30">
        <v>25</v>
      </c>
      <c r="O29" s="31">
        <f t="shared" si="0"/>
        <v>1379.73</v>
      </c>
      <c r="P29" s="31">
        <f t="shared" si="1"/>
        <v>549.9</v>
      </c>
      <c r="Q29" s="31">
        <f t="shared" si="2"/>
        <v>1929.63</v>
      </c>
    </row>
    <row r="30" spans="1:17">
      <c r="A30" s="17">
        <v>26</v>
      </c>
      <c r="B30" s="18" t="s">
        <v>106</v>
      </c>
      <c r="C30" s="17" t="str">
        <f>VLOOKUP(B30,'2025.4新疆分公司'!B:C,2,FALSE)</f>
        <v>341203196510093128</v>
      </c>
      <c r="D30" s="17" t="s">
        <v>473</v>
      </c>
      <c r="E30" s="17">
        <v>4999</v>
      </c>
      <c r="F30" s="30">
        <v>799.84</v>
      </c>
      <c r="G30" s="30">
        <v>399.92</v>
      </c>
      <c r="H30" s="30">
        <v>64.99</v>
      </c>
      <c r="I30" s="30">
        <v>25</v>
      </c>
      <c r="J30" s="30">
        <v>25</v>
      </c>
      <c r="K30" s="30">
        <v>484.9</v>
      </c>
      <c r="L30" s="30">
        <v>99.98</v>
      </c>
      <c r="M30" s="30">
        <v>5</v>
      </c>
      <c r="N30" s="30">
        <v>25</v>
      </c>
      <c r="O30" s="31">
        <f t="shared" si="0"/>
        <v>1379.73</v>
      </c>
      <c r="P30" s="31">
        <f t="shared" si="1"/>
        <v>549.9</v>
      </c>
      <c r="Q30" s="31">
        <f t="shared" si="2"/>
        <v>1929.63</v>
      </c>
    </row>
    <row r="31" spans="1:17">
      <c r="A31" s="17">
        <v>27</v>
      </c>
      <c r="B31" s="18" t="s">
        <v>59</v>
      </c>
      <c r="C31" s="17" t="str">
        <f>VLOOKUP(B31,'2025.4新疆分公司'!B:C,2,FALSE)</f>
        <v>620525197402161416</v>
      </c>
      <c r="D31" s="17" t="s">
        <v>463</v>
      </c>
      <c r="E31" s="17">
        <v>4999</v>
      </c>
      <c r="F31" s="30">
        <v>799.84</v>
      </c>
      <c r="G31" s="30">
        <v>399.92</v>
      </c>
      <c r="H31" s="30">
        <v>64.99</v>
      </c>
      <c r="I31" s="30">
        <v>25</v>
      </c>
      <c r="J31" s="30">
        <v>25</v>
      </c>
      <c r="K31" s="30">
        <v>484.9</v>
      </c>
      <c r="L31" s="30">
        <v>99.98</v>
      </c>
      <c r="M31" s="30">
        <v>5</v>
      </c>
      <c r="N31" s="30">
        <v>25</v>
      </c>
      <c r="O31" s="31">
        <f t="shared" si="0"/>
        <v>1379.73</v>
      </c>
      <c r="P31" s="31">
        <f t="shared" si="1"/>
        <v>549.9</v>
      </c>
      <c r="Q31" s="31">
        <f t="shared" si="2"/>
        <v>1929.63</v>
      </c>
    </row>
    <row r="32" spans="1:17">
      <c r="A32" s="17">
        <v>28</v>
      </c>
      <c r="B32" s="18" t="s">
        <v>127</v>
      </c>
      <c r="C32" s="17" t="str">
        <f>VLOOKUP(B32,'2025.4新疆分公司'!B:C,2,FALSE)</f>
        <v>512224197510283916</v>
      </c>
      <c r="D32" s="17" t="s">
        <v>463</v>
      </c>
      <c r="E32" s="17">
        <v>4999</v>
      </c>
      <c r="F32" s="30">
        <v>799.84</v>
      </c>
      <c r="G32" s="30">
        <v>399.92</v>
      </c>
      <c r="H32" s="30">
        <v>64.99</v>
      </c>
      <c r="I32" s="30">
        <v>25</v>
      </c>
      <c r="J32" s="30">
        <v>25</v>
      </c>
      <c r="K32" s="30">
        <v>484.9</v>
      </c>
      <c r="L32" s="30">
        <v>99.98</v>
      </c>
      <c r="M32" s="30">
        <v>5</v>
      </c>
      <c r="N32" s="30">
        <v>25</v>
      </c>
      <c r="O32" s="31">
        <f t="shared" si="0"/>
        <v>1379.73</v>
      </c>
      <c r="P32" s="31">
        <f t="shared" si="1"/>
        <v>549.9</v>
      </c>
      <c r="Q32" s="31">
        <f t="shared" si="2"/>
        <v>1929.63</v>
      </c>
    </row>
    <row r="33" spans="1:17">
      <c r="A33" s="17">
        <v>29</v>
      </c>
      <c r="B33" s="18" t="s">
        <v>38</v>
      </c>
      <c r="C33" s="17" t="str">
        <f>VLOOKUP(B33,'2025.4新疆分公司'!B:C,2,FALSE)</f>
        <v>650102197511300736</v>
      </c>
      <c r="D33" s="17" t="s">
        <v>463</v>
      </c>
      <c r="E33" s="17">
        <v>4999</v>
      </c>
      <c r="F33" s="30">
        <v>799.84</v>
      </c>
      <c r="G33" s="30">
        <v>399.92</v>
      </c>
      <c r="H33" s="30">
        <v>64.99</v>
      </c>
      <c r="I33" s="30">
        <v>25</v>
      </c>
      <c r="J33" s="30">
        <v>25</v>
      </c>
      <c r="K33" s="30">
        <v>484.9</v>
      </c>
      <c r="L33" s="30">
        <v>99.98</v>
      </c>
      <c r="M33" s="30">
        <v>5</v>
      </c>
      <c r="N33" s="30">
        <v>25</v>
      </c>
      <c r="O33" s="31">
        <f t="shared" si="0"/>
        <v>1379.73</v>
      </c>
      <c r="P33" s="31">
        <f t="shared" si="1"/>
        <v>549.9</v>
      </c>
      <c r="Q33" s="31">
        <f t="shared" si="2"/>
        <v>1929.63</v>
      </c>
    </row>
    <row r="34" spans="1:17">
      <c r="A34" s="17">
        <v>30</v>
      </c>
      <c r="B34" s="18" t="s">
        <v>194</v>
      </c>
      <c r="C34" s="17" t="str">
        <f>VLOOKUP(B34,'2025.4新疆分公司'!B:C,2,FALSE)</f>
        <v>650104197808200763</v>
      </c>
      <c r="D34" s="17" t="s">
        <v>472</v>
      </c>
      <c r="E34" s="17">
        <v>4999</v>
      </c>
      <c r="F34" s="30">
        <v>799.84</v>
      </c>
      <c r="G34" s="30">
        <v>399.92</v>
      </c>
      <c r="H34" s="30">
        <v>64.99</v>
      </c>
      <c r="I34" s="30">
        <v>25</v>
      </c>
      <c r="J34" s="30">
        <v>25</v>
      </c>
      <c r="K34" s="30">
        <v>484.9</v>
      </c>
      <c r="L34" s="30">
        <v>99.98</v>
      </c>
      <c r="M34" s="30">
        <v>5</v>
      </c>
      <c r="N34" s="30">
        <v>25</v>
      </c>
      <c r="O34" s="31">
        <f t="shared" si="0"/>
        <v>1379.73</v>
      </c>
      <c r="P34" s="31">
        <f t="shared" si="1"/>
        <v>549.9</v>
      </c>
      <c r="Q34" s="31">
        <f t="shared" si="2"/>
        <v>1929.63</v>
      </c>
    </row>
    <row r="35" spans="1:17">
      <c r="A35" s="17">
        <v>31</v>
      </c>
      <c r="B35" s="18" t="s">
        <v>397</v>
      </c>
      <c r="C35" s="17" t="str">
        <f>VLOOKUP(B35,'2025.4新疆分公司'!B:C,2,FALSE)</f>
        <v>650103197512176024</v>
      </c>
      <c r="D35" s="17" t="s">
        <v>472</v>
      </c>
      <c r="E35" s="17">
        <v>4999</v>
      </c>
      <c r="F35" s="30">
        <v>799.84</v>
      </c>
      <c r="G35" s="30">
        <v>399.92</v>
      </c>
      <c r="H35" s="30">
        <v>64.99</v>
      </c>
      <c r="I35" s="30">
        <v>25</v>
      </c>
      <c r="J35" s="30">
        <v>25</v>
      </c>
      <c r="K35" s="30">
        <v>484.9</v>
      </c>
      <c r="L35" s="30">
        <v>99.98</v>
      </c>
      <c r="M35" s="30">
        <v>5</v>
      </c>
      <c r="N35" s="30">
        <v>25</v>
      </c>
      <c r="O35" s="31">
        <f t="shared" si="0"/>
        <v>1379.73</v>
      </c>
      <c r="P35" s="31">
        <f t="shared" si="1"/>
        <v>549.9</v>
      </c>
      <c r="Q35" s="31">
        <f t="shared" si="2"/>
        <v>1929.63</v>
      </c>
    </row>
    <row r="36" spans="1:17">
      <c r="A36" s="17">
        <v>32</v>
      </c>
      <c r="B36" s="18" t="s">
        <v>285</v>
      </c>
      <c r="C36" s="17" t="str">
        <f>VLOOKUP(B36,'2025.4新疆分公司'!B:C,2,FALSE)</f>
        <v>652923199403212647</v>
      </c>
      <c r="D36" s="17" t="s">
        <v>464</v>
      </c>
      <c r="E36" s="17">
        <v>4999</v>
      </c>
      <c r="F36" s="30">
        <v>799.84</v>
      </c>
      <c r="G36" s="30">
        <v>399.92</v>
      </c>
      <c r="H36" s="30">
        <v>64.99</v>
      </c>
      <c r="I36" s="30">
        <v>25</v>
      </c>
      <c r="J36" s="30">
        <v>25</v>
      </c>
      <c r="K36" s="30">
        <v>484.9</v>
      </c>
      <c r="L36" s="30">
        <v>99.98</v>
      </c>
      <c r="M36" s="30">
        <v>5</v>
      </c>
      <c r="N36" s="30">
        <v>25</v>
      </c>
      <c r="O36" s="31">
        <f t="shared" si="0"/>
        <v>1379.73</v>
      </c>
      <c r="P36" s="31">
        <f t="shared" si="1"/>
        <v>549.9</v>
      </c>
      <c r="Q36" s="31">
        <f t="shared" si="2"/>
        <v>1929.63</v>
      </c>
    </row>
    <row r="37" spans="1:17">
      <c r="A37" s="17">
        <v>33</v>
      </c>
      <c r="B37" s="18" t="s">
        <v>178</v>
      </c>
      <c r="C37" s="17" t="str">
        <f>VLOOKUP(B37,'2025.4新疆分公司'!B:C,2,FALSE)</f>
        <v>650121197205191323</v>
      </c>
      <c r="D37" s="17" t="s">
        <v>464</v>
      </c>
      <c r="E37" s="17">
        <v>4999</v>
      </c>
      <c r="F37" s="30">
        <v>799.84</v>
      </c>
      <c r="G37" s="30">
        <v>399.92</v>
      </c>
      <c r="H37" s="30">
        <v>64.99</v>
      </c>
      <c r="I37" s="30">
        <v>25</v>
      </c>
      <c r="J37" s="30">
        <v>25</v>
      </c>
      <c r="K37" s="30">
        <v>484.9</v>
      </c>
      <c r="L37" s="30">
        <v>99.98</v>
      </c>
      <c r="M37" s="30">
        <v>5</v>
      </c>
      <c r="N37" s="30">
        <v>25</v>
      </c>
      <c r="O37" s="31">
        <f t="shared" si="0"/>
        <v>1379.73</v>
      </c>
      <c r="P37" s="31">
        <f t="shared" si="1"/>
        <v>549.9</v>
      </c>
      <c r="Q37" s="31">
        <f t="shared" si="2"/>
        <v>1929.63</v>
      </c>
    </row>
    <row r="38" spans="1:17">
      <c r="A38" s="17">
        <v>34</v>
      </c>
      <c r="B38" s="18" t="s">
        <v>297</v>
      </c>
      <c r="C38" s="17" t="str">
        <f>VLOOKUP(B38,'2025.4新疆分公司'!B:C,2,FALSE)</f>
        <v>652925198802251027</v>
      </c>
      <c r="D38" s="17" t="s">
        <v>463</v>
      </c>
      <c r="E38" s="17">
        <v>4999</v>
      </c>
      <c r="F38" s="30">
        <v>799.84</v>
      </c>
      <c r="G38" s="30">
        <v>399.92</v>
      </c>
      <c r="H38" s="30">
        <v>64.99</v>
      </c>
      <c r="I38" s="30">
        <v>25</v>
      </c>
      <c r="J38" s="30">
        <v>25</v>
      </c>
      <c r="K38" s="30">
        <v>484.9</v>
      </c>
      <c r="L38" s="30">
        <v>99.98</v>
      </c>
      <c r="M38" s="30">
        <v>5</v>
      </c>
      <c r="N38" s="30">
        <v>25</v>
      </c>
      <c r="O38" s="31">
        <f t="shared" ref="O38:O69" si="3">SUM(F38+H38+I38+K38+M38)</f>
        <v>1379.73</v>
      </c>
      <c r="P38" s="31">
        <f t="shared" ref="P38:P69" si="4">SUM(G38+J38+L38+N38)</f>
        <v>549.9</v>
      </c>
      <c r="Q38" s="31">
        <f t="shared" ref="Q38:Q69" si="5">SUM(O38:P38)</f>
        <v>1929.63</v>
      </c>
    </row>
    <row r="39" spans="1:17">
      <c r="A39" s="17">
        <v>35</v>
      </c>
      <c r="B39" s="18" t="s">
        <v>265</v>
      </c>
      <c r="C39" s="17" t="str">
        <f>VLOOKUP(B39,'2025.4新疆分公司'!B:C,2,FALSE)</f>
        <v>654121198405102864</v>
      </c>
      <c r="D39" s="17" t="s">
        <v>472</v>
      </c>
      <c r="E39" s="17">
        <v>4999</v>
      </c>
      <c r="F39" s="30">
        <v>799.84</v>
      </c>
      <c r="G39" s="30">
        <v>399.92</v>
      </c>
      <c r="H39" s="30">
        <v>64.99</v>
      </c>
      <c r="I39" s="30">
        <v>25</v>
      </c>
      <c r="J39" s="30">
        <v>25</v>
      </c>
      <c r="K39" s="30">
        <v>484.9</v>
      </c>
      <c r="L39" s="30">
        <v>99.98</v>
      </c>
      <c r="M39" s="30">
        <v>5</v>
      </c>
      <c r="N39" s="30">
        <v>25</v>
      </c>
      <c r="O39" s="31">
        <f t="shared" si="3"/>
        <v>1379.73</v>
      </c>
      <c r="P39" s="31">
        <f t="shared" si="4"/>
        <v>549.9</v>
      </c>
      <c r="Q39" s="31">
        <f t="shared" si="5"/>
        <v>1929.63</v>
      </c>
    </row>
    <row r="40" spans="1:17">
      <c r="A40" s="17">
        <v>36</v>
      </c>
      <c r="B40" s="18" t="s">
        <v>39</v>
      </c>
      <c r="C40" s="17" t="str">
        <f>VLOOKUP(B40,'2025.4新疆分公司'!B:C,2,FALSE)</f>
        <v>412724197703200922</v>
      </c>
      <c r="D40" s="17" t="s">
        <v>464</v>
      </c>
      <c r="E40" s="17">
        <v>4999</v>
      </c>
      <c r="F40" s="30">
        <v>799.84</v>
      </c>
      <c r="G40" s="30">
        <v>399.92</v>
      </c>
      <c r="H40" s="30">
        <v>64.99</v>
      </c>
      <c r="I40" s="30">
        <v>25</v>
      </c>
      <c r="J40" s="30">
        <v>25</v>
      </c>
      <c r="K40" s="30">
        <v>484.9</v>
      </c>
      <c r="L40" s="30">
        <v>99.98</v>
      </c>
      <c r="M40" s="30">
        <v>5</v>
      </c>
      <c r="N40" s="30">
        <v>25</v>
      </c>
      <c r="O40" s="31">
        <f t="shared" si="3"/>
        <v>1379.73</v>
      </c>
      <c r="P40" s="31">
        <f t="shared" si="4"/>
        <v>549.9</v>
      </c>
      <c r="Q40" s="31">
        <f t="shared" si="5"/>
        <v>1929.63</v>
      </c>
    </row>
    <row r="41" spans="1:17">
      <c r="A41" s="17">
        <v>37</v>
      </c>
      <c r="B41" s="18" t="s">
        <v>27</v>
      </c>
      <c r="C41" s="17" t="str">
        <f>VLOOKUP(B41,'2025.4新疆分公司'!B:C,2,FALSE)</f>
        <v>650101197409100213</v>
      </c>
      <c r="D41" s="17" t="s">
        <v>463</v>
      </c>
      <c r="E41" s="17">
        <v>4999</v>
      </c>
      <c r="F41" s="30">
        <v>799.84</v>
      </c>
      <c r="G41" s="30">
        <v>399.92</v>
      </c>
      <c r="H41" s="30">
        <v>64.99</v>
      </c>
      <c r="I41" s="30">
        <v>25</v>
      </c>
      <c r="J41" s="30">
        <v>25</v>
      </c>
      <c r="K41" s="30">
        <v>484.9</v>
      </c>
      <c r="L41" s="30">
        <v>99.98</v>
      </c>
      <c r="M41" s="30">
        <v>5</v>
      </c>
      <c r="N41" s="30">
        <v>25</v>
      </c>
      <c r="O41" s="31">
        <f t="shared" si="3"/>
        <v>1379.73</v>
      </c>
      <c r="P41" s="31">
        <f t="shared" si="4"/>
        <v>549.9</v>
      </c>
      <c r="Q41" s="31">
        <f t="shared" si="5"/>
        <v>1929.63</v>
      </c>
    </row>
    <row r="42" spans="1:17">
      <c r="A42" s="17">
        <v>38</v>
      </c>
      <c r="B42" s="18" t="s">
        <v>449</v>
      </c>
      <c r="C42" s="17" t="str">
        <f>VLOOKUP(B42,'2025.4新疆分公司'!B:C,2,FALSE)</f>
        <v>622825196811110621</v>
      </c>
      <c r="D42" s="17" t="s">
        <v>464</v>
      </c>
      <c r="E42" s="17">
        <v>4999</v>
      </c>
      <c r="F42" s="30">
        <v>799.84</v>
      </c>
      <c r="G42" s="30">
        <v>399.92</v>
      </c>
      <c r="H42" s="30">
        <v>64.99</v>
      </c>
      <c r="I42" s="30">
        <v>25</v>
      </c>
      <c r="J42" s="30">
        <v>25</v>
      </c>
      <c r="K42" s="30">
        <v>484.9</v>
      </c>
      <c r="L42" s="30">
        <v>99.98</v>
      </c>
      <c r="M42" s="30">
        <v>5</v>
      </c>
      <c r="N42" s="30">
        <v>25</v>
      </c>
      <c r="O42" s="31">
        <f t="shared" si="3"/>
        <v>1379.73</v>
      </c>
      <c r="P42" s="31">
        <f t="shared" si="4"/>
        <v>549.9</v>
      </c>
      <c r="Q42" s="31">
        <f t="shared" si="5"/>
        <v>1929.63</v>
      </c>
    </row>
    <row r="43" spans="1:17">
      <c r="A43" s="17">
        <v>39</v>
      </c>
      <c r="B43" s="18" t="s">
        <v>92</v>
      </c>
      <c r="C43" s="17" t="str">
        <f>VLOOKUP(B43,'2025.4新疆分公司'!B:C,2,FALSE)</f>
        <v>513030196908281315</v>
      </c>
      <c r="D43" s="17" t="s">
        <v>474</v>
      </c>
      <c r="E43" s="17">
        <v>4999</v>
      </c>
      <c r="F43" s="30">
        <v>799.84</v>
      </c>
      <c r="G43" s="30">
        <v>399.92</v>
      </c>
      <c r="H43" s="30">
        <v>64.99</v>
      </c>
      <c r="I43" s="30">
        <v>25</v>
      </c>
      <c r="J43" s="30">
        <v>25</v>
      </c>
      <c r="K43" s="30">
        <v>484.9</v>
      </c>
      <c r="L43" s="30">
        <v>99.98</v>
      </c>
      <c r="M43" s="30">
        <v>5</v>
      </c>
      <c r="N43" s="30">
        <v>25</v>
      </c>
      <c r="O43" s="31">
        <f t="shared" si="3"/>
        <v>1379.73</v>
      </c>
      <c r="P43" s="31">
        <f t="shared" si="4"/>
        <v>549.9</v>
      </c>
      <c r="Q43" s="31">
        <f t="shared" si="5"/>
        <v>1929.63</v>
      </c>
    </row>
    <row r="44" spans="1:17">
      <c r="A44" s="17">
        <v>40</v>
      </c>
      <c r="B44" s="18" t="s">
        <v>71</v>
      </c>
      <c r="C44" s="17" t="str">
        <f>VLOOKUP(B44,'2025.4新疆分公司'!B:C,2,FALSE)</f>
        <v>411022196702235414</v>
      </c>
      <c r="D44" s="17" t="s">
        <v>474</v>
      </c>
      <c r="E44" s="17">
        <v>4999</v>
      </c>
      <c r="F44" s="30">
        <v>799.84</v>
      </c>
      <c r="G44" s="30">
        <v>399.92</v>
      </c>
      <c r="H44" s="30">
        <v>64.99</v>
      </c>
      <c r="I44" s="30">
        <v>25</v>
      </c>
      <c r="J44" s="30">
        <v>25</v>
      </c>
      <c r="K44" s="30">
        <v>484.9</v>
      </c>
      <c r="L44" s="30">
        <v>99.98</v>
      </c>
      <c r="M44" s="30">
        <v>5</v>
      </c>
      <c r="N44" s="30">
        <v>25</v>
      </c>
      <c r="O44" s="31">
        <f t="shared" si="3"/>
        <v>1379.73</v>
      </c>
      <c r="P44" s="31">
        <f t="shared" si="4"/>
        <v>549.9</v>
      </c>
      <c r="Q44" s="31">
        <f t="shared" si="5"/>
        <v>1929.63</v>
      </c>
    </row>
    <row r="45" spans="1:17">
      <c r="A45" s="17">
        <v>41</v>
      </c>
      <c r="B45" s="18" t="s">
        <v>84</v>
      </c>
      <c r="C45" s="17" t="str">
        <f>VLOOKUP(B45,'2025.4新疆分公司'!B:C,2,FALSE)</f>
        <v>511027196701241631</v>
      </c>
      <c r="D45" s="17" t="s">
        <v>463</v>
      </c>
      <c r="E45" s="17">
        <v>4999</v>
      </c>
      <c r="F45" s="30">
        <v>799.84</v>
      </c>
      <c r="G45" s="30">
        <v>399.92</v>
      </c>
      <c r="H45" s="30">
        <v>64.99</v>
      </c>
      <c r="I45" s="30">
        <v>25</v>
      </c>
      <c r="J45" s="30">
        <v>25</v>
      </c>
      <c r="K45" s="30">
        <v>484.9</v>
      </c>
      <c r="L45" s="30">
        <v>99.98</v>
      </c>
      <c r="M45" s="30">
        <v>5</v>
      </c>
      <c r="N45" s="30">
        <v>25</v>
      </c>
      <c r="O45" s="31">
        <f t="shared" si="3"/>
        <v>1379.73</v>
      </c>
      <c r="P45" s="31">
        <f t="shared" si="4"/>
        <v>549.9</v>
      </c>
      <c r="Q45" s="31">
        <f t="shared" si="5"/>
        <v>1929.63</v>
      </c>
    </row>
    <row r="46" spans="1:17">
      <c r="A46" s="17">
        <v>42</v>
      </c>
      <c r="B46" s="18" t="s">
        <v>141</v>
      </c>
      <c r="C46" s="17" t="str">
        <f>VLOOKUP(B46,'2025.4新疆分公司'!B:C,2,FALSE)</f>
        <v>412902196507061759</v>
      </c>
      <c r="D46" s="17" t="s">
        <v>464</v>
      </c>
      <c r="E46" s="17">
        <v>4999</v>
      </c>
      <c r="F46" s="30">
        <v>799.84</v>
      </c>
      <c r="G46" s="30">
        <v>399.92</v>
      </c>
      <c r="H46" s="30">
        <v>64.99</v>
      </c>
      <c r="I46" s="30">
        <v>25</v>
      </c>
      <c r="J46" s="30">
        <v>25</v>
      </c>
      <c r="K46" s="30">
        <v>484.9</v>
      </c>
      <c r="L46" s="30">
        <v>99.98</v>
      </c>
      <c r="M46" s="30">
        <v>5</v>
      </c>
      <c r="N46" s="30">
        <v>25</v>
      </c>
      <c r="O46" s="31">
        <f t="shared" si="3"/>
        <v>1379.73</v>
      </c>
      <c r="P46" s="31">
        <f t="shared" si="4"/>
        <v>549.9</v>
      </c>
      <c r="Q46" s="31">
        <f t="shared" si="5"/>
        <v>1929.63</v>
      </c>
    </row>
    <row r="47" spans="1:17">
      <c r="A47" s="17">
        <v>43</v>
      </c>
      <c r="B47" s="18" t="s">
        <v>88</v>
      </c>
      <c r="C47" s="17" t="str">
        <f>VLOOKUP(B47,'2025.4新疆分公司'!B:C,2,FALSE)</f>
        <v>510902197606043843</v>
      </c>
      <c r="D47" s="17" t="s">
        <v>472</v>
      </c>
      <c r="E47" s="17">
        <v>4999</v>
      </c>
      <c r="F47" s="30">
        <v>799.84</v>
      </c>
      <c r="G47" s="30">
        <v>399.92</v>
      </c>
      <c r="H47" s="30">
        <v>64.99</v>
      </c>
      <c r="I47" s="30">
        <v>25</v>
      </c>
      <c r="J47" s="30">
        <v>25</v>
      </c>
      <c r="K47" s="30">
        <v>484.9</v>
      </c>
      <c r="L47" s="30">
        <v>99.98</v>
      </c>
      <c r="M47" s="30">
        <v>5</v>
      </c>
      <c r="N47" s="30">
        <v>25</v>
      </c>
      <c r="O47" s="31">
        <f t="shared" si="3"/>
        <v>1379.73</v>
      </c>
      <c r="P47" s="31">
        <f t="shared" si="4"/>
        <v>549.9</v>
      </c>
      <c r="Q47" s="31">
        <f t="shared" si="5"/>
        <v>1929.63</v>
      </c>
    </row>
    <row r="48" spans="1:17">
      <c r="A48" s="17">
        <v>44</v>
      </c>
      <c r="B48" s="18" t="s">
        <v>451</v>
      </c>
      <c r="C48" s="17" t="str">
        <f>VLOOKUP(B48,'2025.4新疆分公司'!B:C,2,FALSE)</f>
        <v>653130198105112011</v>
      </c>
      <c r="D48" s="17" t="s">
        <v>464</v>
      </c>
      <c r="E48" s="17">
        <v>4999</v>
      </c>
      <c r="F48" s="30">
        <v>799.84</v>
      </c>
      <c r="G48" s="30">
        <v>399.92</v>
      </c>
      <c r="H48" s="30">
        <v>64.99</v>
      </c>
      <c r="I48" s="30">
        <v>25</v>
      </c>
      <c r="J48" s="30">
        <v>25</v>
      </c>
      <c r="K48" s="17">
        <v>0</v>
      </c>
      <c r="L48" s="17">
        <v>0</v>
      </c>
      <c r="M48" s="17">
        <v>0</v>
      </c>
      <c r="N48" s="17">
        <v>0</v>
      </c>
      <c r="O48" s="31">
        <f t="shared" si="3"/>
        <v>889.83</v>
      </c>
      <c r="P48" s="31">
        <f t="shared" si="4"/>
        <v>424.92</v>
      </c>
      <c r="Q48" s="31">
        <f t="shared" si="5"/>
        <v>1314.75</v>
      </c>
    </row>
    <row r="49" spans="1:17">
      <c r="A49" s="17">
        <v>45</v>
      </c>
      <c r="B49" s="18" t="s">
        <v>153</v>
      </c>
      <c r="C49" s="17" t="str">
        <f>VLOOKUP(B49,'2025.4新疆分公司'!B:C,2,FALSE)</f>
        <v>652822197006100018</v>
      </c>
      <c r="D49" s="17" t="s">
        <v>463</v>
      </c>
      <c r="E49" s="17">
        <v>4999</v>
      </c>
      <c r="F49" s="30">
        <v>799.84</v>
      </c>
      <c r="G49" s="30">
        <v>399.92</v>
      </c>
      <c r="H49" s="30">
        <v>64.99</v>
      </c>
      <c r="I49" s="30">
        <v>25</v>
      </c>
      <c r="J49" s="30">
        <v>25</v>
      </c>
      <c r="K49" s="30">
        <v>484.9</v>
      </c>
      <c r="L49" s="30">
        <v>99.98</v>
      </c>
      <c r="M49" s="30">
        <v>5</v>
      </c>
      <c r="N49" s="30">
        <v>25</v>
      </c>
      <c r="O49" s="31">
        <f t="shared" si="3"/>
        <v>1379.73</v>
      </c>
      <c r="P49" s="31">
        <f t="shared" si="4"/>
        <v>549.9</v>
      </c>
      <c r="Q49" s="31">
        <f t="shared" si="5"/>
        <v>1929.63</v>
      </c>
    </row>
    <row r="50" spans="1:17">
      <c r="A50" s="17">
        <v>46</v>
      </c>
      <c r="B50" s="18" t="s">
        <v>217</v>
      </c>
      <c r="C50" s="17" t="str">
        <f>VLOOKUP(B50,'2025.4新疆分公司'!B:C,2,FALSE)</f>
        <v>65292319750510279X</v>
      </c>
      <c r="D50" s="17" t="s">
        <v>463</v>
      </c>
      <c r="E50" s="17">
        <v>4999</v>
      </c>
      <c r="F50" s="30">
        <v>799.84</v>
      </c>
      <c r="G50" s="30">
        <v>399.92</v>
      </c>
      <c r="H50" s="30">
        <v>64.99</v>
      </c>
      <c r="I50" s="30">
        <v>25</v>
      </c>
      <c r="J50" s="30">
        <v>25</v>
      </c>
      <c r="K50" s="30">
        <v>484.9</v>
      </c>
      <c r="L50" s="30">
        <v>99.98</v>
      </c>
      <c r="M50" s="30">
        <v>5</v>
      </c>
      <c r="N50" s="30">
        <v>25</v>
      </c>
      <c r="O50" s="31">
        <f t="shared" si="3"/>
        <v>1379.73</v>
      </c>
      <c r="P50" s="31">
        <f t="shared" si="4"/>
        <v>549.9</v>
      </c>
      <c r="Q50" s="31">
        <f t="shared" si="5"/>
        <v>1929.63</v>
      </c>
    </row>
    <row r="51" spans="1:17">
      <c r="A51" s="17">
        <v>47</v>
      </c>
      <c r="B51" s="18" t="s">
        <v>65</v>
      </c>
      <c r="C51" s="17" t="str">
        <f>VLOOKUP(B51,'2025.4新疆分公司'!B:C,2,FALSE)</f>
        <v>622825196811110656</v>
      </c>
      <c r="D51" s="17" t="s">
        <v>464</v>
      </c>
      <c r="E51" s="17">
        <v>4999</v>
      </c>
      <c r="F51" s="30">
        <v>799.84</v>
      </c>
      <c r="G51" s="30">
        <v>399.92</v>
      </c>
      <c r="H51" s="30">
        <v>64.99</v>
      </c>
      <c r="I51" s="30">
        <v>25</v>
      </c>
      <c r="J51" s="30">
        <v>25</v>
      </c>
      <c r="K51" s="30">
        <v>484.9</v>
      </c>
      <c r="L51" s="30">
        <v>99.98</v>
      </c>
      <c r="M51" s="30">
        <v>5</v>
      </c>
      <c r="N51" s="30">
        <v>25</v>
      </c>
      <c r="O51" s="31">
        <f t="shared" si="3"/>
        <v>1379.73</v>
      </c>
      <c r="P51" s="31">
        <f t="shared" si="4"/>
        <v>549.9</v>
      </c>
      <c r="Q51" s="31">
        <f t="shared" si="5"/>
        <v>1929.63</v>
      </c>
    </row>
    <row r="52" spans="1:17">
      <c r="A52" s="17">
        <v>48</v>
      </c>
      <c r="B52" s="18" t="s">
        <v>209</v>
      </c>
      <c r="C52" s="17" t="str">
        <f>VLOOKUP(B52,'2025.4新疆分公司'!B:C,2,FALSE)</f>
        <v>650104198101171625</v>
      </c>
      <c r="D52" s="17" t="s">
        <v>473</v>
      </c>
      <c r="E52" s="17">
        <v>4999</v>
      </c>
      <c r="F52" s="30">
        <v>799.84</v>
      </c>
      <c r="G52" s="30">
        <v>399.92</v>
      </c>
      <c r="H52" s="30">
        <v>64.99</v>
      </c>
      <c r="I52" s="30">
        <v>25</v>
      </c>
      <c r="J52" s="30">
        <v>25</v>
      </c>
      <c r="K52" s="30">
        <v>484.9</v>
      </c>
      <c r="L52" s="30">
        <v>99.98</v>
      </c>
      <c r="M52" s="30">
        <v>5</v>
      </c>
      <c r="N52" s="30">
        <v>25</v>
      </c>
      <c r="O52" s="31">
        <f t="shared" si="3"/>
        <v>1379.73</v>
      </c>
      <c r="P52" s="31">
        <f t="shared" si="4"/>
        <v>549.9</v>
      </c>
      <c r="Q52" s="31">
        <f t="shared" si="5"/>
        <v>1929.63</v>
      </c>
    </row>
    <row r="53" spans="1:17">
      <c r="A53" s="17">
        <v>49</v>
      </c>
      <c r="B53" s="18" t="s">
        <v>166</v>
      </c>
      <c r="C53" s="17" t="str">
        <f>VLOOKUP(B53,'2025.4新疆分公司'!B:C,2,FALSE)</f>
        <v>65012119731201244X</v>
      </c>
      <c r="D53" s="17" t="s">
        <v>168</v>
      </c>
      <c r="E53" s="17">
        <v>4999</v>
      </c>
      <c r="F53" s="30">
        <v>799.84</v>
      </c>
      <c r="G53" s="30">
        <v>399.92</v>
      </c>
      <c r="H53" s="30">
        <v>64.99</v>
      </c>
      <c r="I53" s="30">
        <v>25</v>
      </c>
      <c r="J53" s="30">
        <v>25</v>
      </c>
      <c r="K53" s="30">
        <v>484.9</v>
      </c>
      <c r="L53" s="30">
        <v>99.98</v>
      </c>
      <c r="M53" s="30">
        <v>5</v>
      </c>
      <c r="N53" s="30">
        <v>25</v>
      </c>
      <c r="O53" s="31">
        <f t="shared" si="3"/>
        <v>1379.73</v>
      </c>
      <c r="P53" s="31">
        <f t="shared" si="4"/>
        <v>549.9</v>
      </c>
      <c r="Q53" s="31">
        <f t="shared" si="5"/>
        <v>1929.63</v>
      </c>
    </row>
    <row r="54" spans="1:17">
      <c r="A54" s="17">
        <v>50</v>
      </c>
      <c r="B54" s="18" t="s">
        <v>46</v>
      </c>
      <c r="C54" s="17" t="str">
        <f>VLOOKUP(B54,'2025.4新疆分公司'!B:C,2,FALSE)</f>
        <v>650105198112031317</v>
      </c>
      <c r="D54" s="17" t="s">
        <v>463</v>
      </c>
      <c r="E54" s="17">
        <v>4999</v>
      </c>
      <c r="F54" s="30">
        <v>799.84</v>
      </c>
      <c r="G54" s="30">
        <v>399.92</v>
      </c>
      <c r="H54" s="30">
        <v>64.99</v>
      </c>
      <c r="I54" s="30">
        <v>25</v>
      </c>
      <c r="J54" s="30">
        <v>25</v>
      </c>
      <c r="K54" s="30">
        <v>484.9</v>
      </c>
      <c r="L54" s="30">
        <v>99.98</v>
      </c>
      <c r="M54" s="30">
        <v>5</v>
      </c>
      <c r="N54" s="30">
        <v>25</v>
      </c>
      <c r="O54" s="31">
        <f t="shared" si="3"/>
        <v>1379.73</v>
      </c>
      <c r="P54" s="31">
        <f t="shared" si="4"/>
        <v>549.9</v>
      </c>
      <c r="Q54" s="31">
        <f t="shared" si="5"/>
        <v>1929.63</v>
      </c>
    </row>
    <row r="55" spans="1:17">
      <c r="A55" s="17">
        <v>51</v>
      </c>
      <c r="B55" s="18" t="s">
        <v>87</v>
      </c>
      <c r="C55" s="17" t="str">
        <f>VLOOKUP(B55,'2025.4新疆分公司'!B:C,2,FALSE)</f>
        <v>622722197206194644</v>
      </c>
      <c r="D55" s="17" t="s">
        <v>472</v>
      </c>
      <c r="E55" s="17">
        <v>4999</v>
      </c>
      <c r="F55" s="30">
        <v>799.84</v>
      </c>
      <c r="G55" s="30">
        <v>399.92</v>
      </c>
      <c r="H55" s="30">
        <v>64.99</v>
      </c>
      <c r="I55" s="30">
        <v>25</v>
      </c>
      <c r="J55" s="30">
        <v>25</v>
      </c>
      <c r="K55" s="30">
        <v>484.9</v>
      </c>
      <c r="L55" s="30">
        <v>99.98</v>
      </c>
      <c r="M55" s="30">
        <v>5</v>
      </c>
      <c r="N55" s="30">
        <v>25</v>
      </c>
      <c r="O55" s="31">
        <f t="shared" si="3"/>
        <v>1379.73</v>
      </c>
      <c r="P55" s="31">
        <f t="shared" si="4"/>
        <v>549.9</v>
      </c>
      <c r="Q55" s="31">
        <f t="shared" si="5"/>
        <v>1929.63</v>
      </c>
    </row>
    <row r="56" spans="1:17">
      <c r="A56" s="17">
        <v>52</v>
      </c>
      <c r="B56" s="18" t="s">
        <v>428</v>
      </c>
      <c r="C56" s="17" t="str">
        <f>VLOOKUP(B56,'2025.4新疆分公司'!B:C,2,FALSE)</f>
        <v>622722197012074628</v>
      </c>
      <c r="D56" s="17" t="s">
        <v>472</v>
      </c>
      <c r="E56" s="17">
        <v>4999</v>
      </c>
      <c r="F56" s="30">
        <v>799.84</v>
      </c>
      <c r="G56" s="30">
        <v>399.92</v>
      </c>
      <c r="H56" s="30">
        <v>64.99</v>
      </c>
      <c r="I56" s="30">
        <v>25</v>
      </c>
      <c r="J56" s="30">
        <v>25</v>
      </c>
      <c r="K56" s="30">
        <v>484.9</v>
      </c>
      <c r="L56" s="30">
        <v>99.98</v>
      </c>
      <c r="M56" s="30">
        <v>5</v>
      </c>
      <c r="N56" s="30">
        <v>25</v>
      </c>
      <c r="O56" s="31">
        <f t="shared" si="3"/>
        <v>1379.73</v>
      </c>
      <c r="P56" s="31">
        <f t="shared" si="4"/>
        <v>549.9</v>
      </c>
      <c r="Q56" s="31">
        <f t="shared" si="5"/>
        <v>1929.63</v>
      </c>
    </row>
    <row r="57" spans="1:17">
      <c r="A57" s="17">
        <v>53</v>
      </c>
      <c r="B57" s="18" t="s">
        <v>333</v>
      </c>
      <c r="C57" s="17" t="str">
        <f>VLOOKUP(B57,'2025.4新疆分公司'!B:C,2,FALSE)</f>
        <v>412721196909121062</v>
      </c>
      <c r="D57" s="17" t="s">
        <v>473</v>
      </c>
      <c r="E57" s="17">
        <v>4999</v>
      </c>
      <c r="F57" s="30">
        <v>799.84</v>
      </c>
      <c r="G57" s="30">
        <v>399.92</v>
      </c>
      <c r="H57" s="30">
        <v>64.99</v>
      </c>
      <c r="I57" s="30">
        <v>25</v>
      </c>
      <c r="J57" s="30">
        <v>25</v>
      </c>
      <c r="K57" s="30">
        <v>484.9</v>
      </c>
      <c r="L57" s="30">
        <v>99.98</v>
      </c>
      <c r="M57" s="30">
        <v>5</v>
      </c>
      <c r="N57" s="30">
        <v>25</v>
      </c>
      <c r="O57" s="31">
        <f t="shared" si="3"/>
        <v>1379.73</v>
      </c>
      <c r="P57" s="31">
        <f t="shared" si="4"/>
        <v>549.9</v>
      </c>
      <c r="Q57" s="31">
        <f t="shared" si="5"/>
        <v>1929.63</v>
      </c>
    </row>
    <row r="58" spans="1:17">
      <c r="A58" s="17">
        <v>54</v>
      </c>
      <c r="B58" s="18" t="s">
        <v>112</v>
      </c>
      <c r="C58" s="17" t="str">
        <f>VLOOKUP(B58,'2025.4新疆分公司'!B:C,2,FALSE)</f>
        <v>620522197008144467</v>
      </c>
      <c r="D58" s="17" t="s">
        <v>464</v>
      </c>
      <c r="E58" s="17">
        <v>4999</v>
      </c>
      <c r="F58" s="30">
        <v>799.84</v>
      </c>
      <c r="G58" s="30">
        <v>399.92</v>
      </c>
      <c r="H58" s="30">
        <v>64.99</v>
      </c>
      <c r="I58" s="30">
        <v>25</v>
      </c>
      <c r="J58" s="30">
        <v>25</v>
      </c>
      <c r="K58" s="30">
        <v>484.9</v>
      </c>
      <c r="L58" s="30">
        <v>99.98</v>
      </c>
      <c r="M58" s="30">
        <v>5</v>
      </c>
      <c r="N58" s="30">
        <v>25</v>
      </c>
      <c r="O58" s="31">
        <f t="shared" si="3"/>
        <v>1379.73</v>
      </c>
      <c r="P58" s="31">
        <f t="shared" si="4"/>
        <v>549.9</v>
      </c>
      <c r="Q58" s="31">
        <f t="shared" si="5"/>
        <v>1929.63</v>
      </c>
    </row>
    <row r="59" spans="1:17">
      <c r="A59" s="17">
        <v>55</v>
      </c>
      <c r="B59" s="18" t="s">
        <v>75</v>
      </c>
      <c r="C59" s="17" t="str">
        <f>VLOOKUP(B59,'2025.4新疆分公司'!B:C,2,FALSE)</f>
        <v>650104199705263314</v>
      </c>
      <c r="D59" s="17" t="s">
        <v>463</v>
      </c>
      <c r="E59" s="17">
        <v>4999</v>
      </c>
      <c r="F59" s="30">
        <v>799.84</v>
      </c>
      <c r="G59" s="30">
        <v>399.92</v>
      </c>
      <c r="H59" s="30">
        <v>64.99</v>
      </c>
      <c r="I59" s="30">
        <v>25</v>
      </c>
      <c r="J59" s="30">
        <v>25</v>
      </c>
      <c r="K59" s="30">
        <v>484.9</v>
      </c>
      <c r="L59" s="30">
        <v>99.98</v>
      </c>
      <c r="M59" s="30">
        <v>5</v>
      </c>
      <c r="N59" s="30">
        <v>25</v>
      </c>
      <c r="O59" s="31">
        <f t="shared" si="3"/>
        <v>1379.73</v>
      </c>
      <c r="P59" s="31">
        <f t="shared" si="4"/>
        <v>549.9</v>
      </c>
      <c r="Q59" s="31">
        <f t="shared" si="5"/>
        <v>1929.63</v>
      </c>
    </row>
    <row r="60" spans="1:17">
      <c r="A60" s="17">
        <v>56</v>
      </c>
      <c r="B60" s="18" t="s">
        <v>89</v>
      </c>
      <c r="C60" s="17" t="str">
        <f>VLOOKUP(B60,'2025.4新疆分公司'!B:C,2,FALSE)</f>
        <v>372923196912014728</v>
      </c>
      <c r="D60" s="17" t="s">
        <v>464</v>
      </c>
      <c r="E60" s="17">
        <v>4999</v>
      </c>
      <c r="F60" s="30">
        <v>799.84</v>
      </c>
      <c r="G60" s="30">
        <v>399.92</v>
      </c>
      <c r="H60" s="30">
        <v>64.99</v>
      </c>
      <c r="I60" s="30">
        <v>25</v>
      </c>
      <c r="J60" s="30">
        <v>25</v>
      </c>
      <c r="K60" s="30">
        <v>484.9</v>
      </c>
      <c r="L60" s="30">
        <v>99.98</v>
      </c>
      <c r="M60" s="30">
        <v>5</v>
      </c>
      <c r="N60" s="30">
        <v>25</v>
      </c>
      <c r="O60" s="31">
        <f t="shared" si="3"/>
        <v>1379.73</v>
      </c>
      <c r="P60" s="31">
        <f t="shared" si="4"/>
        <v>549.9</v>
      </c>
      <c r="Q60" s="31">
        <f t="shared" si="5"/>
        <v>1929.63</v>
      </c>
    </row>
    <row r="61" spans="1:17">
      <c r="A61" s="17">
        <v>57</v>
      </c>
      <c r="B61" s="18" t="s">
        <v>395</v>
      </c>
      <c r="C61" s="17" t="str">
        <f>VLOOKUP(B61,'2025.4新疆分公司'!B:C,2,FALSE)</f>
        <v>620503197112175360</v>
      </c>
      <c r="D61" s="17" t="s">
        <v>464</v>
      </c>
      <c r="E61" s="17">
        <v>4999</v>
      </c>
      <c r="F61" s="30">
        <v>799.84</v>
      </c>
      <c r="G61" s="30">
        <v>399.92</v>
      </c>
      <c r="H61" s="30">
        <v>64.99</v>
      </c>
      <c r="I61" s="30">
        <v>25</v>
      </c>
      <c r="J61" s="30">
        <v>25</v>
      </c>
      <c r="K61" s="30">
        <v>484.9</v>
      </c>
      <c r="L61" s="30">
        <v>99.98</v>
      </c>
      <c r="M61" s="30">
        <v>5</v>
      </c>
      <c r="N61" s="30">
        <v>25</v>
      </c>
      <c r="O61" s="31">
        <f t="shared" si="3"/>
        <v>1379.73</v>
      </c>
      <c r="P61" s="31">
        <f t="shared" si="4"/>
        <v>549.9</v>
      </c>
      <c r="Q61" s="31">
        <f t="shared" si="5"/>
        <v>1929.63</v>
      </c>
    </row>
    <row r="62" spans="1:17">
      <c r="A62" s="17">
        <v>58</v>
      </c>
      <c r="B62" s="18" t="s">
        <v>94</v>
      </c>
      <c r="C62" s="17" t="str">
        <f>VLOOKUP(B62,'2025.4新疆分公司'!B:C,2,FALSE)</f>
        <v>622201196507115766</v>
      </c>
      <c r="D62" s="17" t="s">
        <v>464</v>
      </c>
      <c r="E62" s="17">
        <v>4999</v>
      </c>
      <c r="F62" s="30">
        <v>799.84</v>
      </c>
      <c r="G62" s="30">
        <v>399.92</v>
      </c>
      <c r="H62" s="30">
        <v>64.99</v>
      </c>
      <c r="I62" s="30">
        <v>25</v>
      </c>
      <c r="J62" s="30">
        <v>25</v>
      </c>
      <c r="K62" s="30">
        <v>484.9</v>
      </c>
      <c r="L62" s="30">
        <v>99.98</v>
      </c>
      <c r="M62" s="30">
        <v>5</v>
      </c>
      <c r="N62" s="30">
        <v>25</v>
      </c>
      <c r="O62" s="31">
        <f t="shared" si="3"/>
        <v>1379.73</v>
      </c>
      <c r="P62" s="31">
        <f t="shared" si="4"/>
        <v>549.9</v>
      </c>
      <c r="Q62" s="31">
        <f t="shared" si="5"/>
        <v>1929.63</v>
      </c>
    </row>
    <row r="63" spans="1:17">
      <c r="A63" s="17">
        <v>59</v>
      </c>
      <c r="B63" s="18" t="s">
        <v>55</v>
      </c>
      <c r="C63" s="17" t="str">
        <f>VLOOKUP(B63,'2025.4新疆分公司'!B:C,2,FALSE)</f>
        <v>610322197105053927</v>
      </c>
      <c r="D63" s="17" t="s">
        <v>473</v>
      </c>
      <c r="E63" s="17">
        <v>4999</v>
      </c>
      <c r="F63" s="30">
        <v>799.84</v>
      </c>
      <c r="G63" s="30">
        <v>399.92</v>
      </c>
      <c r="H63" s="30">
        <v>64.99</v>
      </c>
      <c r="I63" s="30">
        <v>25</v>
      </c>
      <c r="J63" s="30">
        <v>25</v>
      </c>
      <c r="K63" s="30">
        <v>484.9</v>
      </c>
      <c r="L63" s="30">
        <v>99.98</v>
      </c>
      <c r="M63" s="30">
        <v>5</v>
      </c>
      <c r="N63" s="30">
        <v>25</v>
      </c>
      <c r="O63" s="31">
        <f t="shared" si="3"/>
        <v>1379.73</v>
      </c>
      <c r="P63" s="31">
        <f t="shared" si="4"/>
        <v>549.9</v>
      </c>
      <c r="Q63" s="31">
        <f t="shared" si="5"/>
        <v>1929.63</v>
      </c>
    </row>
    <row r="64" spans="1:17">
      <c r="A64" s="17">
        <v>60</v>
      </c>
      <c r="B64" s="18" t="s">
        <v>79</v>
      </c>
      <c r="C64" s="17" t="str">
        <f>VLOOKUP(B64,'2025.4新疆分公司'!B:C,2,FALSE)</f>
        <v>510623197502286846</v>
      </c>
      <c r="D64" s="17" t="s">
        <v>472</v>
      </c>
      <c r="E64" s="17">
        <v>4999</v>
      </c>
      <c r="F64" s="30">
        <v>799.84</v>
      </c>
      <c r="G64" s="30">
        <v>399.92</v>
      </c>
      <c r="H64" s="30">
        <v>64.99</v>
      </c>
      <c r="I64" s="30">
        <v>25</v>
      </c>
      <c r="J64" s="30">
        <v>25</v>
      </c>
      <c r="K64" s="30">
        <v>484.9</v>
      </c>
      <c r="L64" s="30">
        <v>99.98</v>
      </c>
      <c r="M64" s="30">
        <v>5</v>
      </c>
      <c r="N64" s="30">
        <v>25</v>
      </c>
      <c r="O64" s="31">
        <f t="shared" si="3"/>
        <v>1379.73</v>
      </c>
      <c r="P64" s="31">
        <f t="shared" si="4"/>
        <v>549.9</v>
      </c>
      <c r="Q64" s="31">
        <f t="shared" si="5"/>
        <v>1929.63</v>
      </c>
    </row>
    <row r="65" spans="1:17">
      <c r="A65" s="17">
        <v>61</v>
      </c>
      <c r="B65" s="18" t="s">
        <v>17</v>
      </c>
      <c r="C65" s="17" t="str">
        <f>VLOOKUP(B65,'2025.4新疆分公司'!B:C,2,FALSE)</f>
        <v>650105197301241343</v>
      </c>
      <c r="D65" s="17" t="s">
        <v>472</v>
      </c>
      <c r="E65" s="17">
        <v>4999</v>
      </c>
      <c r="F65" s="30">
        <v>799.84</v>
      </c>
      <c r="G65" s="30">
        <v>399.92</v>
      </c>
      <c r="H65" s="30">
        <v>64.99</v>
      </c>
      <c r="I65" s="30">
        <v>25</v>
      </c>
      <c r="J65" s="30">
        <v>25</v>
      </c>
      <c r="K65" s="30">
        <v>484.9</v>
      </c>
      <c r="L65" s="30">
        <v>99.98</v>
      </c>
      <c r="M65" s="30">
        <v>5</v>
      </c>
      <c r="N65" s="30">
        <v>25</v>
      </c>
      <c r="O65" s="31">
        <f t="shared" si="3"/>
        <v>1379.73</v>
      </c>
      <c r="P65" s="31">
        <f t="shared" si="4"/>
        <v>549.9</v>
      </c>
      <c r="Q65" s="31">
        <f t="shared" si="5"/>
        <v>1929.63</v>
      </c>
    </row>
    <row r="66" spans="1:17">
      <c r="A66" s="17">
        <v>62</v>
      </c>
      <c r="B66" s="18" t="s">
        <v>124</v>
      </c>
      <c r="C66" s="17" t="str">
        <f>VLOOKUP(B66,'2025.4新疆分公司'!B:C,2,FALSE)</f>
        <v>513028197507161681</v>
      </c>
      <c r="D66" s="17" t="s">
        <v>464</v>
      </c>
      <c r="E66" s="17">
        <v>4999</v>
      </c>
      <c r="F66" s="30">
        <v>799.84</v>
      </c>
      <c r="G66" s="30">
        <v>399.92</v>
      </c>
      <c r="H66" s="30">
        <v>64.99</v>
      </c>
      <c r="I66" s="30">
        <v>25</v>
      </c>
      <c r="J66" s="30">
        <v>25</v>
      </c>
      <c r="K66" s="30">
        <v>484.9</v>
      </c>
      <c r="L66" s="30">
        <v>99.98</v>
      </c>
      <c r="M66" s="30">
        <v>5</v>
      </c>
      <c r="N66" s="30">
        <v>25</v>
      </c>
      <c r="O66" s="31">
        <f t="shared" si="3"/>
        <v>1379.73</v>
      </c>
      <c r="P66" s="31">
        <f t="shared" si="4"/>
        <v>549.9</v>
      </c>
      <c r="Q66" s="31">
        <f t="shared" si="5"/>
        <v>1929.63</v>
      </c>
    </row>
    <row r="67" spans="1:17">
      <c r="A67" s="17">
        <v>63</v>
      </c>
      <c r="B67" s="18" t="s">
        <v>86</v>
      </c>
      <c r="C67" s="17" t="str">
        <f>VLOOKUP(B67,'2025.4新疆分公司'!B:C,2,FALSE)</f>
        <v>62272219710808461X</v>
      </c>
      <c r="D67" s="17" t="s">
        <v>474</v>
      </c>
      <c r="E67" s="17">
        <v>4999</v>
      </c>
      <c r="F67" s="30">
        <v>799.84</v>
      </c>
      <c r="G67" s="30">
        <v>399.92</v>
      </c>
      <c r="H67" s="30">
        <v>64.99</v>
      </c>
      <c r="I67" s="30">
        <v>25</v>
      </c>
      <c r="J67" s="30">
        <v>25</v>
      </c>
      <c r="K67" s="30">
        <v>484.9</v>
      </c>
      <c r="L67" s="30">
        <v>99.98</v>
      </c>
      <c r="M67" s="30">
        <v>5</v>
      </c>
      <c r="N67" s="30">
        <v>25</v>
      </c>
      <c r="O67" s="31">
        <f t="shared" si="3"/>
        <v>1379.73</v>
      </c>
      <c r="P67" s="31">
        <f t="shared" si="4"/>
        <v>549.9</v>
      </c>
      <c r="Q67" s="31">
        <f t="shared" si="5"/>
        <v>1929.63</v>
      </c>
    </row>
    <row r="68" spans="1:17">
      <c r="A68" s="17">
        <v>64</v>
      </c>
      <c r="B68" s="18" t="s">
        <v>133</v>
      </c>
      <c r="C68" s="17" t="str">
        <f>VLOOKUP(B68,'2025.4新疆分公司'!B:C,2,FALSE)</f>
        <v>513723197103207141</v>
      </c>
      <c r="D68" s="17" t="s">
        <v>464</v>
      </c>
      <c r="E68" s="17">
        <v>4999</v>
      </c>
      <c r="F68" s="30">
        <v>799.84</v>
      </c>
      <c r="G68" s="30">
        <v>399.92</v>
      </c>
      <c r="H68" s="30">
        <v>64.99</v>
      </c>
      <c r="I68" s="30">
        <v>25</v>
      </c>
      <c r="J68" s="30">
        <v>25</v>
      </c>
      <c r="K68" s="30">
        <v>484.9</v>
      </c>
      <c r="L68" s="30">
        <v>99.98</v>
      </c>
      <c r="M68" s="30">
        <v>5</v>
      </c>
      <c r="N68" s="30">
        <v>25</v>
      </c>
      <c r="O68" s="31">
        <f t="shared" si="3"/>
        <v>1379.73</v>
      </c>
      <c r="P68" s="31">
        <f t="shared" si="4"/>
        <v>549.9</v>
      </c>
      <c r="Q68" s="31">
        <f t="shared" si="5"/>
        <v>1929.63</v>
      </c>
    </row>
    <row r="69" spans="1:17">
      <c r="A69" s="17">
        <v>65</v>
      </c>
      <c r="B69" s="18" t="s">
        <v>142</v>
      </c>
      <c r="C69" s="17" t="str">
        <f>VLOOKUP(B69,'2025.4新疆分公司'!B:C,2,FALSE)</f>
        <v>513723197210190154</v>
      </c>
      <c r="D69" s="17" t="s">
        <v>464</v>
      </c>
      <c r="E69" s="17">
        <v>4999</v>
      </c>
      <c r="F69" s="30">
        <v>799.84</v>
      </c>
      <c r="G69" s="30">
        <v>399.92</v>
      </c>
      <c r="H69" s="30">
        <v>64.99</v>
      </c>
      <c r="I69" s="30">
        <v>25</v>
      </c>
      <c r="J69" s="30">
        <v>25</v>
      </c>
      <c r="K69" s="30">
        <v>484.9</v>
      </c>
      <c r="L69" s="30">
        <v>99.98</v>
      </c>
      <c r="M69" s="30">
        <v>5</v>
      </c>
      <c r="N69" s="30">
        <v>25</v>
      </c>
      <c r="O69" s="31">
        <f t="shared" si="3"/>
        <v>1379.73</v>
      </c>
      <c r="P69" s="31">
        <f t="shared" si="4"/>
        <v>549.9</v>
      </c>
      <c r="Q69" s="31">
        <f t="shared" si="5"/>
        <v>1929.63</v>
      </c>
    </row>
    <row r="70" spans="1:17">
      <c r="A70" s="17">
        <v>66</v>
      </c>
      <c r="B70" s="18" t="s">
        <v>108</v>
      </c>
      <c r="C70" s="17" t="str">
        <f>VLOOKUP(B70,'2025.4新疆分公司'!B:C,2,FALSE)</f>
        <v>622322199504011428</v>
      </c>
      <c r="D70" s="17" t="s">
        <v>463</v>
      </c>
      <c r="E70" s="17">
        <v>4999</v>
      </c>
      <c r="F70" s="30">
        <v>799.84</v>
      </c>
      <c r="G70" s="30">
        <v>399.92</v>
      </c>
      <c r="H70" s="30">
        <v>64.99</v>
      </c>
      <c r="I70" s="30">
        <v>25</v>
      </c>
      <c r="J70" s="30">
        <v>25</v>
      </c>
      <c r="K70" s="30">
        <v>484.9</v>
      </c>
      <c r="L70" s="30">
        <v>99.98</v>
      </c>
      <c r="M70" s="30">
        <v>5</v>
      </c>
      <c r="N70" s="30">
        <v>25</v>
      </c>
      <c r="O70" s="31">
        <f t="shared" ref="O70:O101" si="6">SUM(F70+H70+I70+K70+M70)</f>
        <v>1379.73</v>
      </c>
      <c r="P70" s="31">
        <f t="shared" ref="P70:P101" si="7">SUM(G70+J70+L70+N70)</f>
        <v>549.9</v>
      </c>
      <c r="Q70" s="31">
        <f t="shared" ref="Q70:Q101" si="8">SUM(O70:P70)</f>
        <v>1929.63</v>
      </c>
    </row>
    <row r="71" spans="1:17">
      <c r="A71" s="17">
        <v>67</v>
      </c>
      <c r="B71" s="18" t="s">
        <v>98</v>
      </c>
      <c r="C71" s="17" t="str">
        <f>VLOOKUP(B71,'2025.4新疆分公司'!B:C,2,FALSE)</f>
        <v>652122199402164225</v>
      </c>
      <c r="D71" s="17" t="s">
        <v>463</v>
      </c>
      <c r="E71" s="17">
        <v>4999</v>
      </c>
      <c r="F71" s="30">
        <v>799.84</v>
      </c>
      <c r="G71" s="30">
        <v>399.92</v>
      </c>
      <c r="H71" s="30">
        <v>64.99</v>
      </c>
      <c r="I71" s="30">
        <v>25</v>
      </c>
      <c r="J71" s="30">
        <v>25</v>
      </c>
      <c r="K71" s="30">
        <v>484.9</v>
      </c>
      <c r="L71" s="30">
        <v>99.98</v>
      </c>
      <c r="M71" s="30">
        <v>5</v>
      </c>
      <c r="N71" s="30">
        <v>25</v>
      </c>
      <c r="O71" s="31">
        <f t="shared" si="6"/>
        <v>1379.73</v>
      </c>
      <c r="P71" s="31">
        <f t="shared" si="7"/>
        <v>549.9</v>
      </c>
      <c r="Q71" s="31">
        <f t="shared" si="8"/>
        <v>1929.63</v>
      </c>
    </row>
    <row r="72" spans="1:17">
      <c r="A72" s="17">
        <v>68</v>
      </c>
      <c r="B72" s="18" t="s">
        <v>93</v>
      </c>
      <c r="C72" s="17" t="str">
        <f>VLOOKUP(B72,'2025.4新疆分公司'!B:C,2,FALSE)</f>
        <v>652122198110304228</v>
      </c>
      <c r="D72" s="17" t="s">
        <v>464</v>
      </c>
      <c r="E72" s="17">
        <v>4999</v>
      </c>
      <c r="F72" s="30">
        <v>799.84</v>
      </c>
      <c r="G72" s="30">
        <v>399.92</v>
      </c>
      <c r="H72" s="30">
        <v>64.99</v>
      </c>
      <c r="I72" s="30">
        <v>25</v>
      </c>
      <c r="J72" s="30">
        <v>25</v>
      </c>
      <c r="K72" s="30">
        <v>484.9</v>
      </c>
      <c r="L72" s="30">
        <v>99.98</v>
      </c>
      <c r="M72" s="30">
        <v>5</v>
      </c>
      <c r="N72" s="30">
        <v>25</v>
      </c>
      <c r="O72" s="31">
        <f t="shared" si="6"/>
        <v>1379.73</v>
      </c>
      <c r="P72" s="31">
        <f t="shared" si="7"/>
        <v>549.9</v>
      </c>
      <c r="Q72" s="31">
        <f t="shared" si="8"/>
        <v>1929.63</v>
      </c>
    </row>
    <row r="73" spans="1:17">
      <c r="A73" s="17">
        <v>69</v>
      </c>
      <c r="B73" s="18" t="s">
        <v>115</v>
      </c>
      <c r="C73" s="17" t="str">
        <f>VLOOKUP(B73,'2025.4新疆分公司'!B:C,2,FALSE)</f>
        <v>652423197302011778</v>
      </c>
      <c r="D73" s="17" t="s">
        <v>474</v>
      </c>
      <c r="E73" s="17">
        <v>4999</v>
      </c>
      <c r="F73" s="30">
        <v>799.84</v>
      </c>
      <c r="G73" s="30">
        <v>399.92</v>
      </c>
      <c r="H73" s="30">
        <v>64.99</v>
      </c>
      <c r="I73" s="30">
        <v>25</v>
      </c>
      <c r="J73" s="30">
        <v>25</v>
      </c>
      <c r="K73" s="30">
        <v>484.9</v>
      </c>
      <c r="L73" s="30">
        <v>99.98</v>
      </c>
      <c r="M73" s="30">
        <v>5</v>
      </c>
      <c r="N73" s="30">
        <v>25</v>
      </c>
      <c r="O73" s="31">
        <f t="shared" si="6"/>
        <v>1379.73</v>
      </c>
      <c r="P73" s="31">
        <f t="shared" si="7"/>
        <v>549.9</v>
      </c>
      <c r="Q73" s="31">
        <f t="shared" si="8"/>
        <v>1929.63</v>
      </c>
    </row>
    <row r="74" spans="1:17">
      <c r="A74" s="17">
        <v>70</v>
      </c>
      <c r="B74" s="18" t="s">
        <v>107</v>
      </c>
      <c r="C74" s="17" t="str">
        <f>VLOOKUP(B74,'2025.4新疆分公司'!B:C,2,FALSE)</f>
        <v>342123199207273921</v>
      </c>
      <c r="D74" s="17" t="s">
        <v>463</v>
      </c>
      <c r="E74" s="17">
        <v>4999</v>
      </c>
      <c r="F74" s="30">
        <v>799.84</v>
      </c>
      <c r="G74" s="30">
        <v>399.92</v>
      </c>
      <c r="H74" s="30">
        <v>64.99</v>
      </c>
      <c r="I74" s="30">
        <v>25</v>
      </c>
      <c r="J74" s="30">
        <v>25</v>
      </c>
      <c r="K74" s="30">
        <v>484.9</v>
      </c>
      <c r="L74" s="30">
        <v>99.98</v>
      </c>
      <c r="M74" s="30">
        <v>5</v>
      </c>
      <c r="N74" s="30">
        <v>25</v>
      </c>
      <c r="O74" s="31">
        <f t="shared" si="6"/>
        <v>1379.73</v>
      </c>
      <c r="P74" s="31">
        <f t="shared" si="7"/>
        <v>549.9</v>
      </c>
      <c r="Q74" s="31">
        <f t="shared" si="8"/>
        <v>1929.63</v>
      </c>
    </row>
    <row r="75" spans="1:17">
      <c r="A75" s="17">
        <v>71</v>
      </c>
      <c r="B75" s="18" t="s">
        <v>302</v>
      </c>
      <c r="C75" s="17" t="str">
        <f>VLOOKUP(B75,'2025.4新疆分公司'!B:C,2,FALSE)</f>
        <v>653130197105102820</v>
      </c>
      <c r="D75" s="17" t="s">
        <v>464</v>
      </c>
      <c r="E75" s="17">
        <v>4999</v>
      </c>
      <c r="F75" s="30">
        <v>799.84</v>
      </c>
      <c r="G75" s="30">
        <v>399.92</v>
      </c>
      <c r="H75" s="30">
        <v>64.99</v>
      </c>
      <c r="I75" s="30">
        <v>25</v>
      </c>
      <c r="J75" s="30">
        <v>25</v>
      </c>
      <c r="K75" s="30">
        <v>484.9</v>
      </c>
      <c r="L75" s="30">
        <v>99.98</v>
      </c>
      <c r="M75" s="30">
        <v>5</v>
      </c>
      <c r="N75" s="30">
        <v>25</v>
      </c>
      <c r="O75" s="31">
        <f t="shared" si="6"/>
        <v>1379.73</v>
      </c>
      <c r="P75" s="31">
        <f t="shared" si="7"/>
        <v>549.9</v>
      </c>
      <c r="Q75" s="31">
        <f t="shared" si="8"/>
        <v>1929.63</v>
      </c>
    </row>
    <row r="76" spans="1:17">
      <c r="A76" s="17">
        <v>72</v>
      </c>
      <c r="B76" s="18" t="s">
        <v>309</v>
      </c>
      <c r="C76" s="17" t="str">
        <f>VLOOKUP(B76,'2025.4新疆分公司'!B:C,2,FALSE)</f>
        <v>652123197104152039</v>
      </c>
      <c r="D76" s="17" t="s">
        <v>463</v>
      </c>
      <c r="E76" s="17">
        <v>4999</v>
      </c>
      <c r="F76" s="30">
        <v>799.84</v>
      </c>
      <c r="G76" s="30">
        <v>399.92</v>
      </c>
      <c r="H76" s="30">
        <v>64.99</v>
      </c>
      <c r="I76" s="30">
        <v>25</v>
      </c>
      <c r="J76" s="30">
        <v>25</v>
      </c>
      <c r="K76" s="30">
        <v>484.9</v>
      </c>
      <c r="L76" s="30">
        <v>99.98</v>
      </c>
      <c r="M76" s="30">
        <v>5</v>
      </c>
      <c r="N76" s="30">
        <v>25</v>
      </c>
      <c r="O76" s="31">
        <f t="shared" si="6"/>
        <v>1379.73</v>
      </c>
      <c r="P76" s="31">
        <f t="shared" si="7"/>
        <v>549.9</v>
      </c>
      <c r="Q76" s="31">
        <f t="shared" si="8"/>
        <v>1929.63</v>
      </c>
    </row>
    <row r="77" spans="1:17">
      <c r="A77" s="17">
        <v>73</v>
      </c>
      <c r="B77" s="18" t="s">
        <v>335</v>
      </c>
      <c r="C77" s="17" t="str">
        <f>VLOOKUP(B77,'2025.4新疆分公司'!B:C,2,FALSE)</f>
        <v>653101197802160039</v>
      </c>
      <c r="D77" s="17" t="s">
        <v>463</v>
      </c>
      <c r="E77" s="17">
        <v>4999</v>
      </c>
      <c r="F77" s="30">
        <v>799.84</v>
      </c>
      <c r="G77" s="30">
        <v>399.92</v>
      </c>
      <c r="H77" s="30">
        <v>64.99</v>
      </c>
      <c r="I77" s="30">
        <v>25</v>
      </c>
      <c r="J77" s="30">
        <v>25</v>
      </c>
      <c r="K77" s="30">
        <v>484.9</v>
      </c>
      <c r="L77" s="30">
        <v>99.98</v>
      </c>
      <c r="M77" s="30">
        <v>5</v>
      </c>
      <c r="N77" s="30">
        <v>25</v>
      </c>
      <c r="O77" s="31">
        <f t="shared" si="6"/>
        <v>1379.73</v>
      </c>
      <c r="P77" s="31">
        <f t="shared" si="7"/>
        <v>549.9</v>
      </c>
      <c r="Q77" s="31">
        <f t="shared" si="8"/>
        <v>1929.63</v>
      </c>
    </row>
    <row r="78" spans="1:17">
      <c r="A78" s="17">
        <v>74</v>
      </c>
      <c r="B78" s="18" t="s">
        <v>241</v>
      </c>
      <c r="C78" s="17" t="str">
        <f>VLOOKUP(B78,'2025.4新疆分公司'!B:C,2,FALSE)</f>
        <v>650102196901053326</v>
      </c>
      <c r="D78" s="17" t="s">
        <v>472</v>
      </c>
      <c r="E78" s="17">
        <v>4999</v>
      </c>
      <c r="F78" s="30">
        <v>799.84</v>
      </c>
      <c r="G78" s="30">
        <v>399.92</v>
      </c>
      <c r="H78" s="30">
        <v>64.99</v>
      </c>
      <c r="I78" s="30">
        <v>25</v>
      </c>
      <c r="J78" s="30">
        <v>25</v>
      </c>
      <c r="K78" s="30">
        <v>484.9</v>
      </c>
      <c r="L78" s="30">
        <v>99.98</v>
      </c>
      <c r="M78" s="30">
        <v>5</v>
      </c>
      <c r="N78" s="30">
        <v>25</v>
      </c>
      <c r="O78" s="31">
        <f t="shared" si="6"/>
        <v>1379.73</v>
      </c>
      <c r="P78" s="31">
        <f t="shared" si="7"/>
        <v>549.9</v>
      </c>
      <c r="Q78" s="31">
        <f t="shared" si="8"/>
        <v>1929.63</v>
      </c>
    </row>
    <row r="79" spans="1:17">
      <c r="A79" s="17">
        <v>75</v>
      </c>
      <c r="B79" s="18" t="s">
        <v>223</v>
      </c>
      <c r="C79" s="17" t="str">
        <f>VLOOKUP(B79,'2025.4新疆分公司'!B:C,2,FALSE)</f>
        <v>652122196709151417</v>
      </c>
      <c r="D79" s="17" t="s">
        <v>464</v>
      </c>
      <c r="E79" s="17">
        <v>4999</v>
      </c>
      <c r="F79" s="30">
        <v>799.84</v>
      </c>
      <c r="G79" s="30">
        <v>399.92</v>
      </c>
      <c r="H79" s="30">
        <v>64.99</v>
      </c>
      <c r="I79" s="30">
        <v>25</v>
      </c>
      <c r="J79" s="30">
        <v>25</v>
      </c>
      <c r="K79" s="30">
        <v>484.9</v>
      </c>
      <c r="L79" s="30">
        <v>99.98</v>
      </c>
      <c r="M79" s="30">
        <v>5</v>
      </c>
      <c r="N79" s="30">
        <v>25</v>
      </c>
      <c r="O79" s="31">
        <f t="shared" si="6"/>
        <v>1379.73</v>
      </c>
      <c r="P79" s="31">
        <f t="shared" si="7"/>
        <v>549.9</v>
      </c>
      <c r="Q79" s="31">
        <f t="shared" si="8"/>
        <v>1929.63</v>
      </c>
    </row>
    <row r="80" spans="1:17">
      <c r="A80" s="17">
        <v>76</v>
      </c>
      <c r="B80" s="18" t="s">
        <v>137</v>
      </c>
      <c r="C80" s="17" t="str">
        <f>VLOOKUP(B80,'2025.4新疆分公司'!B:C,2,FALSE)</f>
        <v>622101197009172310</v>
      </c>
      <c r="D80" s="17" t="s">
        <v>463</v>
      </c>
      <c r="E80" s="17">
        <v>4999</v>
      </c>
      <c r="F80" s="30">
        <v>799.84</v>
      </c>
      <c r="G80" s="30">
        <v>399.92</v>
      </c>
      <c r="H80" s="30">
        <v>64.99</v>
      </c>
      <c r="I80" s="30">
        <v>25</v>
      </c>
      <c r="J80" s="30">
        <v>25</v>
      </c>
      <c r="K80" s="30">
        <v>484.9</v>
      </c>
      <c r="L80" s="30">
        <v>99.98</v>
      </c>
      <c r="M80" s="30">
        <v>5</v>
      </c>
      <c r="N80" s="30">
        <v>25</v>
      </c>
      <c r="O80" s="31">
        <f t="shared" si="6"/>
        <v>1379.73</v>
      </c>
      <c r="P80" s="31">
        <f t="shared" si="7"/>
        <v>549.9</v>
      </c>
      <c r="Q80" s="31">
        <f t="shared" si="8"/>
        <v>1929.63</v>
      </c>
    </row>
    <row r="81" spans="1:17">
      <c r="A81" s="17">
        <v>77</v>
      </c>
      <c r="B81" s="18" t="s">
        <v>269</v>
      </c>
      <c r="C81" s="17" t="str">
        <f>VLOOKUP(B81,'2025.4新疆分公司'!B:C,2,FALSE)</f>
        <v>65012119711115242X</v>
      </c>
      <c r="D81" s="17" t="s">
        <v>464</v>
      </c>
      <c r="E81" s="17">
        <v>4999</v>
      </c>
      <c r="F81" s="30">
        <v>799.84</v>
      </c>
      <c r="G81" s="30">
        <v>399.92</v>
      </c>
      <c r="H81" s="30">
        <v>64.99</v>
      </c>
      <c r="I81" s="30">
        <v>25</v>
      </c>
      <c r="J81" s="30">
        <v>25</v>
      </c>
      <c r="K81" s="30">
        <v>484.9</v>
      </c>
      <c r="L81" s="30">
        <v>99.98</v>
      </c>
      <c r="M81" s="30">
        <v>5</v>
      </c>
      <c r="N81" s="30">
        <v>25</v>
      </c>
      <c r="O81" s="31">
        <f t="shared" si="6"/>
        <v>1379.73</v>
      </c>
      <c r="P81" s="31">
        <f t="shared" si="7"/>
        <v>549.9</v>
      </c>
      <c r="Q81" s="31">
        <f t="shared" si="8"/>
        <v>1929.63</v>
      </c>
    </row>
    <row r="82" spans="1:17">
      <c r="A82" s="17">
        <v>78</v>
      </c>
      <c r="B82" s="18" t="s">
        <v>260</v>
      </c>
      <c r="C82" s="17" t="str">
        <f>VLOOKUP(B82,'2025.4新疆分公司'!B:C,2,FALSE)</f>
        <v>652923198207303387</v>
      </c>
      <c r="D82" s="17" t="s">
        <v>472</v>
      </c>
      <c r="E82" s="17">
        <v>4999</v>
      </c>
      <c r="F82" s="30">
        <v>799.84</v>
      </c>
      <c r="G82" s="30">
        <v>399.92</v>
      </c>
      <c r="H82" s="30">
        <v>64.99</v>
      </c>
      <c r="I82" s="30">
        <v>25</v>
      </c>
      <c r="J82" s="30">
        <v>25</v>
      </c>
      <c r="K82" s="30">
        <v>484.9</v>
      </c>
      <c r="L82" s="30">
        <v>99.98</v>
      </c>
      <c r="M82" s="30">
        <v>5</v>
      </c>
      <c r="N82" s="30">
        <v>25</v>
      </c>
      <c r="O82" s="31">
        <f t="shared" si="6"/>
        <v>1379.73</v>
      </c>
      <c r="P82" s="31">
        <f t="shared" si="7"/>
        <v>549.9</v>
      </c>
      <c r="Q82" s="31">
        <f t="shared" si="8"/>
        <v>1929.63</v>
      </c>
    </row>
    <row r="83" spans="1:17">
      <c r="A83" s="17">
        <v>79</v>
      </c>
      <c r="B83" s="18" t="s">
        <v>169</v>
      </c>
      <c r="C83" s="17" t="str">
        <f>VLOOKUP(B83,'2025.4新疆分公司'!B:C,2,FALSE)</f>
        <v>650105198004031328</v>
      </c>
      <c r="D83" s="17" t="s">
        <v>472</v>
      </c>
      <c r="E83" s="17">
        <v>4999</v>
      </c>
      <c r="F83" s="30">
        <v>799.84</v>
      </c>
      <c r="G83" s="30">
        <v>399.92</v>
      </c>
      <c r="H83" s="30">
        <v>64.99</v>
      </c>
      <c r="I83" s="30">
        <v>25</v>
      </c>
      <c r="J83" s="30">
        <v>25</v>
      </c>
      <c r="K83" s="30">
        <v>484.9</v>
      </c>
      <c r="L83" s="30">
        <v>99.98</v>
      </c>
      <c r="M83" s="30">
        <v>5</v>
      </c>
      <c r="N83" s="30">
        <v>25</v>
      </c>
      <c r="O83" s="31">
        <f t="shared" si="6"/>
        <v>1379.73</v>
      </c>
      <c r="P83" s="31">
        <f t="shared" si="7"/>
        <v>549.9</v>
      </c>
      <c r="Q83" s="31">
        <f t="shared" si="8"/>
        <v>1929.63</v>
      </c>
    </row>
    <row r="84" spans="1:17">
      <c r="A84" s="17">
        <v>80</v>
      </c>
      <c r="B84" s="18" t="s">
        <v>232</v>
      </c>
      <c r="C84" s="17" t="str">
        <f>VLOOKUP(B84,'2025.4新疆分公司'!B:C,2,FALSE)</f>
        <v>652201197003033249</v>
      </c>
      <c r="D84" s="17" t="s">
        <v>472</v>
      </c>
      <c r="E84" s="17">
        <v>4999</v>
      </c>
      <c r="F84" s="30">
        <v>799.84</v>
      </c>
      <c r="G84" s="30">
        <v>399.92</v>
      </c>
      <c r="H84" s="30">
        <v>64.99</v>
      </c>
      <c r="I84" s="30">
        <v>25</v>
      </c>
      <c r="J84" s="30">
        <v>25</v>
      </c>
      <c r="K84" s="30">
        <v>484.9</v>
      </c>
      <c r="L84" s="30">
        <v>99.98</v>
      </c>
      <c r="M84" s="30">
        <v>5</v>
      </c>
      <c r="N84" s="30">
        <v>25</v>
      </c>
      <c r="O84" s="31">
        <f t="shared" si="6"/>
        <v>1379.73</v>
      </c>
      <c r="P84" s="31">
        <f t="shared" si="7"/>
        <v>549.9</v>
      </c>
      <c r="Q84" s="31">
        <f t="shared" si="8"/>
        <v>1929.63</v>
      </c>
    </row>
    <row r="85" spans="1:17">
      <c r="A85" s="17">
        <v>81</v>
      </c>
      <c r="B85" s="18" t="s">
        <v>41</v>
      </c>
      <c r="C85" s="17" t="str">
        <f>VLOOKUP(B85,'2025.4新疆分公司'!B:C,2,FALSE)</f>
        <v>622323196703103117</v>
      </c>
      <c r="D85" s="17" t="s">
        <v>463</v>
      </c>
      <c r="E85" s="17">
        <v>4999</v>
      </c>
      <c r="F85" s="30">
        <v>799.84</v>
      </c>
      <c r="G85" s="30">
        <v>399.92</v>
      </c>
      <c r="H85" s="30">
        <v>64.99</v>
      </c>
      <c r="I85" s="30">
        <v>25</v>
      </c>
      <c r="J85" s="30">
        <v>25</v>
      </c>
      <c r="K85" s="30">
        <v>484.9</v>
      </c>
      <c r="L85" s="30">
        <v>99.98</v>
      </c>
      <c r="M85" s="30">
        <v>5</v>
      </c>
      <c r="N85" s="30">
        <v>25</v>
      </c>
      <c r="O85" s="31">
        <f t="shared" si="6"/>
        <v>1379.73</v>
      </c>
      <c r="P85" s="31">
        <f t="shared" si="7"/>
        <v>549.9</v>
      </c>
      <c r="Q85" s="31">
        <f t="shared" si="8"/>
        <v>1929.63</v>
      </c>
    </row>
    <row r="86" spans="1:17">
      <c r="A86" s="17">
        <v>82</v>
      </c>
      <c r="B86" s="18" t="s">
        <v>105</v>
      </c>
      <c r="C86" s="17" t="str">
        <f>VLOOKUP(B86,'2025.4新疆分公司'!B:C,2,FALSE)</f>
        <v>652101196709070711</v>
      </c>
      <c r="D86" s="17" t="s">
        <v>463</v>
      </c>
      <c r="E86" s="17">
        <v>4999</v>
      </c>
      <c r="F86" s="30">
        <v>799.84</v>
      </c>
      <c r="G86" s="30">
        <v>399.92</v>
      </c>
      <c r="H86" s="30">
        <v>64.99</v>
      </c>
      <c r="I86" s="30">
        <v>25</v>
      </c>
      <c r="J86" s="30">
        <v>25</v>
      </c>
      <c r="K86" s="30">
        <v>484.9</v>
      </c>
      <c r="L86" s="30">
        <v>99.98</v>
      </c>
      <c r="M86" s="30">
        <v>5</v>
      </c>
      <c r="N86" s="30">
        <v>25</v>
      </c>
      <c r="O86" s="31">
        <f t="shared" si="6"/>
        <v>1379.73</v>
      </c>
      <c r="P86" s="31">
        <f t="shared" si="7"/>
        <v>549.9</v>
      </c>
      <c r="Q86" s="31">
        <f t="shared" si="8"/>
        <v>1929.63</v>
      </c>
    </row>
    <row r="87" spans="1:17">
      <c r="A87" s="17">
        <v>83</v>
      </c>
      <c r="B87" s="18" t="s">
        <v>257</v>
      </c>
      <c r="C87" s="17" t="str">
        <f>VLOOKUP(B87,'2025.4新疆分公司'!B:C,2,FALSE)</f>
        <v>653123198609101558</v>
      </c>
      <c r="D87" s="17" t="s">
        <v>463</v>
      </c>
      <c r="E87" s="17">
        <v>4999</v>
      </c>
      <c r="F87" s="30">
        <v>799.84</v>
      </c>
      <c r="G87" s="30">
        <v>399.92</v>
      </c>
      <c r="H87" s="30">
        <v>64.99</v>
      </c>
      <c r="I87" s="30">
        <v>25</v>
      </c>
      <c r="J87" s="30">
        <v>25</v>
      </c>
      <c r="K87" s="30">
        <v>484.9</v>
      </c>
      <c r="L87" s="30">
        <v>99.98</v>
      </c>
      <c r="M87" s="30">
        <v>5</v>
      </c>
      <c r="N87" s="30">
        <v>25</v>
      </c>
      <c r="O87" s="31">
        <f t="shared" si="6"/>
        <v>1379.73</v>
      </c>
      <c r="P87" s="31">
        <f t="shared" si="7"/>
        <v>549.9</v>
      </c>
      <c r="Q87" s="31">
        <f t="shared" si="8"/>
        <v>1929.63</v>
      </c>
    </row>
    <row r="88" spans="1:17">
      <c r="A88" s="17">
        <v>84</v>
      </c>
      <c r="B88" s="18" t="s">
        <v>211</v>
      </c>
      <c r="C88" s="17" t="str">
        <f>VLOOKUP(B88,'2025.4新疆分公司'!B:C,2,FALSE)</f>
        <v>65292319700717263X</v>
      </c>
      <c r="D88" s="17" t="s">
        <v>463</v>
      </c>
      <c r="E88" s="17">
        <v>4999</v>
      </c>
      <c r="F88" s="30">
        <v>799.84</v>
      </c>
      <c r="G88" s="30">
        <v>399.92</v>
      </c>
      <c r="H88" s="30">
        <v>64.99</v>
      </c>
      <c r="I88" s="30">
        <v>25</v>
      </c>
      <c r="J88" s="30">
        <v>25</v>
      </c>
      <c r="K88" s="30">
        <v>484.9</v>
      </c>
      <c r="L88" s="30">
        <v>99.98</v>
      </c>
      <c r="M88" s="30">
        <v>5</v>
      </c>
      <c r="N88" s="30">
        <v>25</v>
      </c>
      <c r="O88" s="31">
        <f t="shared" si="6"/>
        <v>1379.73</v>
      </c>
      <c r="P88" s="31">
        <f t="shared" si="7"/>
        <v>549.9</v>
      </c>
      <c r="Q88" s="31">
        <f t="shared" si="8"/>
        <v>1929.63</v>
      </c>
    </row>
    <row r="89" spans="1:17">
      <c r="A89" s="17">
        <v>85</v>
      </c>
      <c r="B89" s="18" t="s">
        <v>287</v>
      </c>
      <c r="C89" s="17" t="str">
        <f>VLOOKUP(B89,'2025.4新疆分公司'!B:C,2,FALSE)</f>
        <v>653123197505060080</v>
      </c>
      <c r="D89" s="17" t="s">
        <v>472</v>
      </c>
      <c r="E89" s="17">
        <v>4999</v>
      </c>
      <c r="F89" s="30">
        <v>799.84</v>
      </c>
      <c r="G89" s="30">
        <v>399.92</v>
      </c>
      <c r="H89" s="30">
        <v>64.99</v>
      </c>
      <c r="I89" s="30">
        <v>25</v>
      </c>
      <c r="J89" s="30">
        <v>25</v>
      </c>
      <c r="K89" s="30">
        <v>484.9</v>
      </c>
      <c r="L89" s="30">
        <v>99.98</v>
      </c>
      <c r="M89" s="30">
        <v>5</v>
      </c>
      <c r="N89" s="30">
        <v>25</v>
      </c>
      <c r="O89" s="31">
        <f t="shared" si="6"/>
        <v>1379.73</v>
      </c>
      <c r="P89" s="31">
        <f t="shared" si="7"/>
        <v>549.9</v>
      </c>
      <c r="Q89" s="31">
        <f t="shared" si="8"/>
        <v>1929.63</v>
      </c>
    </row>
    <row r="90" spans="1:17">
      <c r="A90" s="17">
        <v>86</v>
      </c>
      <c r="B90" s="18" t="s">
        <v>316</v>
      </c>
      <c r="C90" s="17" t="str">
        <f>VLOOKUP(B90,'2025.4新疆分公司'!B:C,2,FALSE)</f>
        <v>652701197501101563</v>
      </c>
      <c r="D90" s="17" t="s">
        <v>464</v>
      </c>
      <c r="E90" s="17">
        <v>4999</v>
      </c>
      <c r="F90" s="30">
        <v>799.84</v>
      </c>
      <c r="G90" s="30">
        <v>399.92</v>
      </c>
      <c r="H90" s="30">
        <v>64.99</v>
      </c>
      <c r="I90" s="30">
        <v>25</v>
      </c>
      <c r="J90" s="30">
        <v>25</v>
      </c>
      <c r="K90" s="30">
        <v>484.9</v>
      </c>
      <c r="L90" s="30">
        <v>99.98</v>
      </c>
      <c r="M90" s="30">
        <v>5</v>
      </c>
      <c r="N90" s="30">
        <v>25</v>
      </c>
      <c r="O90" s="31">
        <f t="shared" si="6"/>
        <v>1379.73</v>
      </c>
      <c r="P90" s="31">
        <f t="shared" si="7"/>
        <v>549.9</v>
      </c>
      <c r="Q90" s="31">
        <f t="shared" si="8"/>
        <v>1929.63</v>
      </c>
    </row>
    <row r="91" spans="1:17">
      <c r="A91" s="17">
        <v>87</v>
      </c>
      <c r="B91" s="18" t="s">
        <v>45</v>
      </c>
      <c r="C91" s="17" t="str">
        <f>VLOOKUP(B91,'2025.4新疆分公司'!B:C,2,FALSE)</f>
        <v>65230119720715534X</v>
      </c>
      <c r="D91" s="17" t="s">
        <v>473</v>
      </c>
      <c r="E91" s="17">
        <v>4999</v>
      </c>
      <c r="F91" s="30">
        <v>799.84</v>
      </c>
      <c r="G91" s="30">
        <v>399.92</v>
      </c>
      <c r="H91" s="30">
        <v>64.99</v>
      </c>
      <c r="I91" s="30">
        <v>25</v>
      </c>
      <c r="J91" s="30">
        <v>25</v>
      </c>
      <c r="K91" s="30">
        <v>484.9</v>
      </c>
      <c r="L91" s="30">
        <v>99.98</v>
      </c>
      <c r="M91" s="30">
        <v>5</v>
      </c>
      <c r="N91" s="30">
        <v>25</v>
      </c>
      <c r="O91" s="31">
        <f t="shared" si="6"/>
        <v>1379.73</v>
      </c>
      <c r="P91" s="31">
        <f t="shared" si="7"/>
        <v>549.9</v>
      </c>
      <c r="Q91" s="31">
        <f t="shared" si="8"/>
        <v>1929.63</v>
      </c>
    </row>
    <row r="92" spans="1:17">
      <c r="A92" s="17">
        <v>88</v>
      </c>
      <c r="B92" s="18" t="s">
        <v>14</v>
      </c>
      <c r="C92" s="17" t="str">
        <f>VLOOKUP(B92,'2025.4新疆分公司'!B:C,2,FALSE)</f>
        <v>650103197301101815</v>
      </c>
      <c r="D92" s="17" t="s">
        <v>472</v>
      </c>
      <c r="E92" s="17">
        <v>4999</v>
      </c>
      <c r="F92" s="30">
        <v>799.84</v>
      </c>
      <c r="G92" s="30">
        <v>399.92</v>
      </c>
      <c r="H92" s="30">
        <v>64.99</v>
      </c>
      <c r="I92" s="30">
        <v>25</v>
      </c>
      <c r="J92" s="30">
        <v>25</v>
      </c>
      <c r="K92" s="30">
        <v>484.9</v>
      </c>
      <c r="L92" s="30">
        <v>99.98</v>
      </c>
      <c r="M92" s="30">
        <v>5</v>
      </c>
      <c r="N92" s="30">
        <v>25</v>
      </c>
      <c r="O92" s="31">
        <f t="shared" si="6"/>
        <v>1379.73</v>
      </c>
      <c r="P92" s="31">
        <f t="shared" si="7"/>
        <v>549.9</v>
      </c>
      <c r="Q92" s="31">
        <f t="shared" si="8"/>
        <v>1929.63</v>
      </c>
    </row>
    <row r="93" spans="1:17">
      <c r="A93" s="17">
        <v>89</v>
      </c>
      <c r="B93" s="18" t="s">
        <v>21</v>
      </c>
      <c r="C93" s="17" t="str">
        <f>VLOOKUP(B93,'2025.4新疆分公司'!B:C,2,FALSE)</f>
        <v>650102197208051626</v>
      </c>
      <c r="D93" s="17" t="s">
        <v>472</v>
      </c>
      <c r="E93" s="17">
        <v>4999</v>
      </c>
      <c r="F93" s="30">
        <v>799.84</v>
      </c>
      <c r="G93" s="30">
        <v>399.92</v>
      </c>
      <c r="H93" s="30">
        <v>64.99</v>
      </c>
      <c r="I93" s="30">
        <v>25</v>
      </c>
      <c r="J93" s="30">
        <v>25</v>
      </c>
      <c r="K93" s="30">
        <v>484.9</v>
      </c>
      <c r="L93" s="30">
        <v>99.98</v>
      </c>
      <c r="M93" s="30">
        <v>5</v>
      </c>
      <c r="N93" s="30">
        <v>25</v>
      </c>
      <c r="O93" s="31">
        <f t="shared" si="6"/>
        <v>1379.73</v>
      </c>
      <c r="P93" s="31">
        <f t="shared" si="7"/>
        <v>549.9</v>
      </c>
      <c r="Q93" s="31">
        <f t="shared" si="8"/>
        <v>1929.63</v>
      </c>
    </row>
    <row r="94" spans="1:17">
      <c r="A94" s="17">
        <v>90</v>
      </c>
      <c r="B94" s="18" t="s">
        <v>207</v>
      </c>
      <c r="C94" s="17" t="str">
        <f>VLOOKUP(B94,'2025.4新疆分公司'!B:C,2,FALSE)</f>
        <v>652926197712151710</v>
      </c>
      <c r="D94" s="17" t="s">
        <v>474</v>
      </c>
      <c r="E94" s="17">
        <v>4999</v>
      </c>
      <c r="F94" s="30">
        <v>799.84</v>
      </c>
      <c r="G94" s="30">
        <v>399.92</v>
      </c>
      <c r="H94" s="30">
        <v>64.99</v>
      </c>
      <c r="I94" s="30">
        <v>25</v>
      </c>
      <c r="J94" s="30">
        <v>25</v>
      </c>
      <c r="K94" s="30">
        <v>484.9</v>
      </c>
      <c r="L94" s="30">
        <v>99.98</v>
      </c>
      <c r="M94" s="30">
        <v>5</v>
      </c>
      <c r="N94" s="30">
        <v>25</v>
      </c>
      <c r="O94" s="31">
        <f t="shared" si="6"/>
        <v>1379.73</v>
      </c>
      <c r="P94" s="31">
        <f t="shared" si="7"/>
        <v>549.9</v>
      </c>
      <c r="Q94" s="31">
        <f t="shared" si="8"/>
        <v>1929.63</v>
      </c>
    </row>
    <row r="95" spans="1:17">
      <c r="A95" s="17">
        <v>91</v>
      </c>
      <c r="B95" s="18" t="s">
        <v>221</v>
      </c>
      <c r="C95" s="17" t="str">
        <f>VLOOKUP(B95,'2025.4新疆分公司'!B:C,2,FALSE)</f>
        <v>652122196903131428</v>
      </c>
      <c r="D95" s="17" t="s">
        <v>464</v>
      </c>
      <c r="E95" s="17">
        <v>4999</v>
      </c>
      <c r="F95" s="30">
        <v>799.84</v>
      </c>
      <c r="G95" s="30">
        <v>399.92</v>
      </c>
      <c r="H95" s="30">
        <v>64.99</v>
      </c>
      <c r="I95" s="30">
        <v>25</v>
      </c>
      <c r="J95" s="30">
        <v>25</v>
      </c>
      <c r="K95" s="30">
        <v>484.9</v>
      </c>
      <c r="L95" s="30">
        <v>99.98</v>
      </c>
      <c r="M95" s="30">
        <v>5</v>
      </c>
      <c r="N95" s="30">
        <v>25</v>
      </c>
      <c r="O95" s="31">
        <f t="shared" si="6"/>
        <v>1379.73</v>
      </c>
      <c r="P95" s="31">
        <f t="shared" si="7"/>
        <v>549.9</v>
      </c>
      <c r="Q95" s="31">
        <f t="shared" si="8"/>
        <v>1929.63</v>
      </c>
    </row>
    <row r="96" spans="1:17">
      <c r="A96" s="17">
        <v>92</v>
      </c>
      <c r="B96" s="18" t="s">
        <v>299</v>
      </c>
      <c r="C96" s="17" t="str">
        <f>VLOOKUP(B96,'2025.4新疆分公司'!B:C,2,FALSE)</f>
        <v>653125197510050824</v>
      </c>
      <c r="D96" s="17" t="s">
        <v>464</v>
      </c>
      <c r="E96" s="17">
        <v>4999</v>
      </c>
      <c r="F96" s="30">
        <v>799.84</v>
      </c>
      <c r="G96" s="30">
        <v>399.92</v>
      </c>
      <c r="H96" s="30">
        <v>64.99</v>
      </c>
      <c r="I96" s="30">
        <v>25</v>
      </c>
      <c r="J96" s="30">
        <v>25</v>
      </c>
      <c r="K96" s="30">
        <v>484.9</v>
      </c>
      <c r="L96" s="30">
        <v>99.98</v>
      </c>
      <c r="M96" s="30">
        <v>5</v>
      </c>
      <c r="N96" s="30">
        <v>25</v>
      </c>
      <c r="O96" s="31">
        <f t="shared" si="6"/>
        <v>1379.73</v>
      </c>
      <c r="P96" s="31">
        <f t="shared" si="7"/>
        <v>549.9</v>
      </c>
      <c r="Q96" s="31">
        <f t="shared" si="8"/>
        <v>1929.63</v>
      </c>
    </row>
    <row r="97" spans="1:17">
      <c r="A97" s="17">
        <v>93</v>
      </c>
      <c r="B97" s="18" t="s">
        <v>291</v>
      </c>
      <c r="C97" s="17" t="str">
        <f>VLOOKUP(B97,'2025.4新疆分公司'!B:C,2,FALSE)</f>
        <v>653126197603062038</v>
      </c>
      <c r="D97" s="17" t="s">
        <v>463</v>
      </c>
      <c r="E97" s="17">
        <v>4999</v>
      </c>
      <c r="F97" s="30">
        <v>799.84</v>
      </c>
      <c r="G97" s="30">
        <v>399.92</v>
      </c>
      <c r="H97" s="30">
        <v>64.99</v>
      </c>
      <c r="I97" s="30">
        <v>25</v>
      </c>
      <c r="J97" s="30">
        <v>25</v>
      </c>
      <c r="K97" s="30">
        <v>484.9</v>
      </c>
      <c r="L97" s="30">
        <v>99.98</v>
      </c>
      <c r="M97" s="30">
        <v>5</v>
      </c>
      <c r="N97" s="30">
        <v>25</v>
      </c>
      <c r="O97" s="31">
        <f t="shared" si="6"/>
        <v>1379.73</v>
      </c>
      <c r="P97" s="31">
        <f t="shared" si="7"/>
        <v>549.9</v>
      </c>
      <c r="Q97" s="31">
        <f t="shared" si="8"/>
        <v>1929.63</v>
      </c>
    </row>
    <row r="98" spans="1:17">
      <c r="A98" s="17">
        <v>94</v>
      </c>
      <c r="B98" s="18" t="s">
        <v>85</v>
      </c>
      <c r="C98" s="17" t="str">
        <f>VLOOKUP(B98,'2025.4新疆分公司'!B:C,2,FALSE)</f>
        <v>654126196506192929</v>
      </c>
      <c r="D98" s="17" t="s">
        <v>472</v>
      </c>
      <c r="E98" s="17">
        <v>4999</v>
      </c>
      <c r="F98" s="30">
        <v>799.84</v>
      </c>
      <c r="G98" s="30">
        <v>399.92</v>
      </c>
      <c r="H98" s="30">
        <v>64.99</v>
      </c>
      <c r="I98" s="30">
        <v>25</v>
      </c>
      <c r="J98" s="30">
        <v>25</v>
      </c>
      <c r="K98" s="30">
        <v>484.9</v>
      </c>
      <c r="L98" s="30">
        <v>99.98</v>
      </c>
      <c r="M98" s="30">
        <v>5</v>
      </c>
      <c r="N98" s="30">
        <v>25</v>
      </c>
      <c r="O98" s="31">
        <f t="shared" si="6"/>
        <v>1379.73</v>
      </c>
      <c r="P98" s="31">
        <f t="shared" si="7"/>
        <v>549.9</v>
      </c>
      <c r="Q98" s="31">
        <f t="shared" si="8"/>
        <v>1929.63</v>
      </c>
    </row>
    <row r="99" spans="1:17">
      <c r="A99" s="17">
        <v>95</v>
      </c>
      <c r="B99" s="18" t="s">
        <v>31</v>
      </c>
      <c r="C99" s="17" t="str">
        <f>VLOOKUP(B99,'2025.4新疆分公司'!B:C,2,FALSE)</f>
        <v>372526197009061044</v>
      </c>
      <c r="D99" s="17" t="s">
        <v>473</v>
      </c>
      <c r="E99" s="17">
        <v>4999</v>
      </c>
      <c r="F99" s="30">
        <v>799.84</v>
      </c>
      <c r="G99" s="30">
        <v>399.92</v>
      </c>
      <c r="H99" s="30">
        <v>64.99</v>
      </c>
      <c r="I99" s="30">
        <v>25</v>
      </c>
      <c r="J99" s="30">
        <v>25</v>
      </c>
      <c r="K99" s="30">
        <v>484.9</v>
      </c>
      <c r="L99" s="30">
        <v>99.98</v>
      </c>
      <c r="M99" s="30">
        <v>5</v>
      </c>
      <c r="N99" s="30">
        <v>25</v>
      </c>
      <c r="O99" s="31">
        <f t="shared" si="6"/>
        <v>1379.73</v>
      </c>
      <c r="P99" s="31">
        <f t="shared" si="7"/>
        <v>549.9</v>
      </c>
      <c r="Q99" s="31">
        <f t="shared" si="8"/>
        <v>1929.63</v>
      </c>
    </row>
    <row r="100" spans="1:17">
      <c r="A100" s="17">
        <v>96</v>
      </c>
      <c r="B100" s="18" t="s">
        <v>80</v>
      </c>
      <c r="C100" s="17" t="str">
        <f>VLOOKUP(B100,'2025.4新疆分公司'!B:C,2,FALSE)</f>
        <v>341222196701267687</v>
      </c>
      <c r="D100" s="17" t="s">
        <v>464</v>
      </c>
      <c r="E100" s="17">
        <v>4999</v>
      </c>
      <c r="F100" s="30">
        <v>799.84</v>
      </c>
      <c r="G100" s="30">
        <v>399.92</v>
      </c>
      <c r="H100" s="30">
        <v>64.99</v>
      </c>
      <c r="I100" s="30">
        <v>25</v>
      </c>
      <c r="J100" s="30">
        <v>25</v>
      </c>
      <c r="K100" s="30">
        <v>484.9</v>
      </c>
      <c r="L100" s="30">
        <v>99.98</v>
      </c>
      <c r="M100" s="30">
        <v>5</v>
      </c>
      <c r="N100" s="30">
        <v>25</v>
      </c>
      <c r="O100" s="31">
        <f t="shared" si="6"/>
        <v>1379.73</v>
      </c>
      <c r="P100" s="31">
        <f t="shared" si="7"/>
        <v>549.9</v>
      </c>
      <c r="Q100" s="31">
        <f t="shared" si="8"/>
        <v>1929.63</v>
      </c>
    </row>
    <row r="101" spans="1:17">
      <c r="A101" s="17">
        <v>97</v>
      </c>
      <c r="B101" s="18" t="s">
        <v>90</v>
      </c>
      <c r="C101" s="17" t="str">
        <f>VLOOKUP(B101,'2025.4新疆分公司'!B:C,2,FALSE)</f>
        <v>34122719741217566X</v>
      </c>
      <c r="D101" s="17" t="s">
        <v>473</v>
      </c>
      <c r="E101" s="17">
        <v>4999</v>
      </c>
      <c r="F101" s="30">
        <v>799.84</v>
      </c>
      <c r="G101" s="30">
        <v>399.92</v>
      </c>
      <c r="H101" s="30">
        <v>64.99</v>
      </c>
      <c r="I101" s="30">
        <v>25</v>
      </c>
      <c r="J101" s="30">
        <v>25</v>
      </c>
      <c r="K101" s="30">
        <v>484.9</v>
      </c>
      <c r="L101" s="30">
        <v>99.98</v>
      </c>
      <c r="M101" s="30">
        <v>5</v>
      </c>
      <c r="N101" s="30">
        <v>25</v>
      </c>
      <c r="O101" s="31">
        <f t="shared" si="6"/>
        <v>1379.73</v>
      </c>
      <c r="P101" s="31">
        <f t="shared" si="7"/>
        <v>549.9</v>
      </c>
      <c r="Q101" s="31">
        <f t="shared" si="8"/>
        <v>1929.63</v>
      </c>
    </row>
    <row r="102" spans="1:17">
      <c r="A102" s="17">
        <v>98</v>
      </c>
      <c r="B102" s="18" t="s">
        <v>453</v>
      </c>
      <c r="C102" s="17" t="str">
        <f>VLOOKUP(B102,'2025.4新疆分公司'!B:C,2,FALSE)</f>
        <v>610124197907132741</v>
      </c>
      <c r="D102" s="17" t="s">
        <v>464</v>
      </c>
      <c r="E102" s="17">
        <v>4999</v>
      </c>
      <c r="F102" s="30">
        <v>799.84</v>
      </c>
      <c r="G102" s="30">
        <v>399.92</v>
      </c>
      <c r="H102" s="30">
        <v>64.99</v>
      </c>
      <c r="I102" s="30">
        <v>25</v>
      </c>
      <c r="J102" s="30">
        <v>25</v>
      </c>
      <c r="K102" s="30">
        <v>484.9</v>
      </c>
      <c r="L102" s="30">
        <v>99.98</v>
      </c>
      <c r="M102" s="30">
        <v>5</v>
      </c>
      <c r="N102" s="30">
        <v>25</v>
      </c>
      <c r="O102" s="31">
        <f t="shared" ref="O102:O139" si="9">SUM(F102+H102+I102+K102+M102)</f>
        <v>1379.73</v>
      </c>
      <c r="P102" s="31">
        <f t="shared" ref="P102:P139" si="10">SUM(G102+J102+L102+N102)</f>
        <v>549.9</v>
      </c>
      <c r="Q102" s="31">
        <f t="shared" ref="Q102:Q139" si="11">SUM(O102:P102)</f>
        <v>1929.63</v>
      </c>
    </row>
    <row r="103" spans="1:17">
      <c r="A103" s="17">
        <v>99</v>
      </c>
      <c r="B103" s="18" t="s">
        <v>23</v>
      </c>
      <c r="C103" s="17" t="str">
        <f>VLOOKUP(B103,'2025.4新疆分公司'!B:C,2,FALSE)</f>
        <v>650106196703260012</v>
      </c>
      <c r="D103" s="17" t="s">
        <v>474</v>
      </c>
      <c r="E103" s="17">
        <v>4999</v>
      </c>
      <c r="F103" s="30">
        <v>799.84</v>
      </c>
      <c r="G103" s="30">
        <v>399.92</v>
      </c>
      <c r="H103" s="30">
        <v>64.99</v>
      </c>
      <c r="I103" s="30">
        <v>25</v>
      </c>
      <c r="J103" s="30">
        <v>25</v>
      </c>
      <c r="K103" s="30">
        <v>484.9</v>
      </c>
      <c r="L103" s="30">
        <v>99.98</v>
      </c>
      <c r="M103" s="30">
        <v>5</v>
      </c>
      <c r="N103" s="30">
        <v>25</v>
      </c>
      <c r="O103" s="31">
        <f t="shared" si="9"/>
        <v>1379.73</v>
      </c>
      <c r="P103" s="31">
        <f t="shared" si="10"/>
        <v>549.9</v>
      </c>
      <c r="Q103" s="31">
        <f t="shared" si="11"/>
        <v>1929.63</v>
      </c>
    </row>
    <row r="104" spans="1:17">
      <c r="A104" s="17">
        <v>100</v>
      </c>
      <c r="B104" s="18" t="s">
        <v>18</v>
      </c>
      <c r="C104" s="17" t="str">
        <f>VLOOKUP(B104,'2025.4新疆分公司'!B:C,2,FALSE)</f>
        <v>650104196511050034</v>
      </c>
      <c r="D104" s="17" t="s">
        <v>463</v>
      </c>
      <c r="E104" s="17">
        <v>4999</v>
      </c>
      <c r="F104" s="30">
        <v>799.84</v>
      </c>
      <c r="G104" s="30">
        <v>399.92</v>
      </c>
      <c r="H104" s="30">
        <v>64.99</v>
      </c>
      <c r="I104" s="30">
        <v>25</v>
      </c>
      <c r="J104" s="30">
        <v>25</v>
      </c>
      <c r="K104" s="30">
        <v>484.9</v>
      </c>
      <c r="L104" s="30">
        <v>99.98</v>
      </c>
      <c r="M104" s="30">
        <v>5</v>
      </c>
      <c r="N104" s="30">
        <v>25</v>
      </c>
      <c r="O104" s="31">
        <f t="shared" si="9"/>
        <v>1379.73</v>
      </c>
      <c r="P104" s="31">
        <f t="shared" si="10"/>
        <v>549.9</v>
      </c>
      <c r="Q104" s="31">
        <f t="shared" si="11"/>
        <v>1929.63</v>
      </c>
    </row>
    <row r="105" spans="1:17">
      <c r="A105" s="17">
        <v>101</v>
      </c>
      <c r="B105" s="18" t="s">
        <v>44</v>
      </c>
      <c r="C105" s="17" t="str">
        <f>VLOOKUP(B105,'2025.4新疆分公司'!B:C,2,FALSE)</f>
        <v>413022198205130049</v>
      </c>
      <c r="D105" s="17" t="s">
        <v>463</v>
      </c>
      <c r="E105" s="17">
        <v>4999</v>
      </c>
      <c r="F105" s="30">
        <v>799.84</v>
      </c>
      <c r="G105" s="30">
        <v>399.92</v>
      </c>
      <c r="H105" s="30">
        <v>64.99</v>
      </c>
      <c r="I105" s="30">
        <v>25</v>
      </c>
      <c r="J105" s="30">
        <v>25</v>
      </c>
      <c r="K105" s="30">
        <v>484.9</v>
      </c>
      <c r="L105" s="30">
        <v>99.98</v>
      </c>
      <c r="M105" s="30">
        <v>5</v>
      </c>
      <c r="N105" s="30">
        <v>25</v>
      </c>
      <c r="O105" s="31">
        <f t="shared" si="9"/>
        <v>1379.73</v>
      </c>
      <c r="P105" s="31">
        <f t="shared" si="10"/>
        <v>549.9</v>
      </c>
      <c r="Q105" s="31">
        <f t="shared" si="11"/>
        <v>1929.63</v>
      </c>
    </row>
    <row r="106" spans="1:17">
      <c r="A106" s="17">
        <v>102</v>
      </c>
      <c r="B106" s="18" t="s">
        <v>32</v>
      </c>
      <c r="C106" s="17" t="str">
        <f>VLOOKUP(B106,'2025.4新疆分公司'!B:C,2,FALSE)</f>
        <v>650102197501256217</v>
      </c>
      <c r="D106" s="17" t="s">
        <v>463</v>
      </c>
      <c r="E106" s="17">
        <v>4999</v>
      </c>
      <c r="F106" s="30">
        <v>799.84</v>
      </c>
      <c r="G106" s="30">
        <v>399.92</v>
      </c>
      <c r="H106" s="30">
        <v>64.99</v>
      </c>
      <c r="I106" s="30">
        <v>25</v>
      </c>
      <c r="J106" s="30">
        <v>25</v>
      </c>
      <c r="K106" s="30">
        <v>484.9</v>
      </c>
      <c r="L106" s="30">
        <v>99.98</v>
      </c>
      <c r="M106" s="30">
        <v>5</v>
      </c>
      <c r="N106" s="30">
        <v>25</v>
      </c>
      <c r="O106" s="31">
        <f t="shared" si="9"/>
        <v>1379.73</v>
      </c>
      <c r="P106" s="31">
        <f t="shared" si="10"/>
        <v>549.9</v>
      </c>
      <c r="Q106" s="31">
        <f t="shared" si="11"/>
        <v>1929.63</v>
      </c>
    </row>
    <row r="107" spans="1:17">
      <c r="A107" s="17">
        <v>103</v>
      </c>
      <c r="B107" s="18" t="s">
        <v>337</v>
      </c>
      <c r="C107" s="17" t="str">
        <f>VLOOKUP(B107,'2025.4新疆分公司'!B:C,2,FALSE)</f>
        <v>23262319780101102X</v>
      </c>
      <c r="D107" s="17" t="s">
        <v>472</v>
      </c>
      <c r="E107" s="17">
        <v>4999</v>
      </c>
      <c r="F107" s="30">
        <v>799.84</v>
      </c>
      <c r="G107" s="30">
        <v>399.92</v>
      </c>
      <c r="H107" s="30">
        <v>64.99</v>
      </c>
      <c r="I107" s="30">
        <v>25</v>
      </c>
      <c r="J107" s="30">
        <v>25</v>
      </c>
      <c r="K107" s="30">
        <v>484.9</v>
      </c>
      <c r="L107" s="30">
        <v>99.98</v>
      </c>
      <c r="M107" s="30">
        <v>5</v>
      </c>
      <c r="N107" s="30">
        <v>25</v>
      </c>
      <c r="O107" s="31">
        <f t="shared" si="9"/>
        <v>1379.73</v>
      </c>
      <c r="P107" s="31">
        <f t="shared" si="10"/>
        <v>549.9</v>
      </c>
      <c r="Q107" s="31">
        <f t="shared" si="11"/>
        <v>1929.63</v>
      </c>
    </row>
    <row r="108" spans="1:17">
      <c r="A108" s="17">
        <v>104</v>
      </c>
      <c r="B108" s="18" t="s">
        <v>134</v>
      </c>
      <c r="C108" s="17" t="str">
        <f>VLOOKUP(B108,'2025.4新疆分公司'!B:C,2,FALSE)</f>
        <v>622301197912105932</v>
      </c>
      <c r="D108" s="17" t="s">
        <v>463</v>
      </c>
      <c r="E108" s="17">
        <v>4999</v>
      </c>
      <c r="F108" s="30">
        <v>799.84</v>
      </c>
      <c r="G108" s="30">
        <v>399.92</v>
      </c>
      <c r="H108" s="30">
        <v>64.99</v>
      </c>
      <c r="I108" s="30">
        <v>25</v>
      </c>
      <c r="J108" s="30">
        <v>25</v>
      </c>
      <c r="K108" s="30">
        <v>484.9</v>
      </c>
      <c r="L108" s="30">
        <v>99.98</v>
      </c>
      <c r="M108" s="30">
        <v>5</v>
      </c>
      <c r="N108" s="30">
        <v>25</v>
      </c>
      <c r="O108" s="31">
        <f t="shared" si="9"/>
        <v>1379.73</v>
      </c>
      <c r="P108" s="31">
        <f t="shared" si="10"/>
        <v>549.9</v>
      </c>
      <c r="Q108" s="31">
        <f t="shared" si="11"/>
        <v>1929.63</v>
      </c>
    </row>
    <row r="109" spans="1:17">
      <c r="A109" s="17">
        <v>105</v>
      </c>
      <c r="B109" s="18" t="s">
        <v>91</v>
      </c>
      <c r="C109" s="17" t="str">
        <f>VLOOKUP(B109,'2025.4新疆分公司'!B:C,2,FALSE)</f>
        <v>62040219881005311X</v>
      </c>
      <c r="D109" s="17" t="s">
        <v>463</v>
      </c>
      <c r="E109" s="17">
        <v>5700</v>
      </c>
      <c r="F109" s="30">
        <v>912</v>
      </c>
      <c r="G109" s="30">
        <v>456</v>
      </c>
      <c r="H109" s="30">
        <v>74.1</v>
      </c>
      <c r="I109" s="30">
        <v>28.5</v>
      </c>
      <c r="J109" s="30">
        <v>28.5</v>
      </c>
      <c r="K109" s="30">
        <v>552.9</v>
      </c>
      <c r="L109" s="30">
        <v>114</v>
      </c>
      <c r="M109" s="30">
        <v>5.7</v>
      </c>
      <c r="N109" s="30">
        <v>28.5</v>
      </c>
      <c r="O109" s="31">
        <f t="shared" si="9"/>
        <v>1573.2</v>
      </c>
      <c r="P109" s="31">
        <f t="shared" si="10"/>
        <v>627</v>
      </c>
      <c r="Q109" s="31">
        <f t="shared" si="11"/>
        <v>2200.2</v>
      </c>
    </row>
    <row r="110" spans="1:17">
      <c r="A110" s="17">
        <v>106</v>
      </c>
      <c r="B110" s="18" t="s">
        <v>278</v>
      </c>
      <c r="C110" s="17" t="str">
        <f>VLOOKUP(B110,'2025.4新疆分公司'!B:C,2,FALSE)</f>
        <v>653126197507100348</v>
      </c>
      <c r="D110" s="17" t="s">
        <v>464</v>
      </c>
      <c r="E110" s="17">
        <v>4999</v>
      </c>
      <c r="F110" s="30">
        <v>799.84</v>
      </c>
      <c r="G110" s="30">
        <v>399.92</v>
      </c>
      <c r="H110" s="30">
        <v>64.99</v>
      </c>
      <c r="I110" s="30">
        <v>25</v>
      </c>
      <c r="J110" s="30">
        <v>25</v>
      </c>
      <c r="K110" s="30">
        <v>484.9</v>
      </c>
      <c r="L110" s="30">
        <v>99.98</v>
      </c>
      <c r="M110" s="30">
        <v>5</v>
      </c>
      <c r="N110" s="30">
        <v>25</v>
      </c>
      <c r="O110" s="31">
        <f t="shared" si="9"/>
        <v>1379.73</v>
      </c>
      <c r="P110" s="31">
        <f t="shared" si="10"/>
        <v>549.9</v>
      </c>
      <c r="Q110" s="31">
        <f t="shared" si="11"/>
        <v>1929.63</v>
      </c>
    </row>
    <row r="111" spans="1:17">
      <c r="A111" s="17">
        <v>107</v>
      </c>
      <c r="B111" s="18" t="s">
        <v>219</v>
      </c>
      <c r="C111" s="17" t="str">
        <f>VLOOKUP(B111,'2025.4新疆分公司'!B:C,2,FALSE)</f>
        <v>65212219670205143X</v>
      </c>
      <c r="D111" s="17" t="s">
        <v>464</v>
      </c>
      <c r="E111" s="17">
        <v>4999</v>
      </c>
      <c r="F111" s="30">
        <v>799.84</v>
      </c>
      <c r="G111" s="30">
        <v>399.92</v>
      </c>
      <c r="H111" s="30">
        <v>64.99</v>
      </c>
      <c r="I111" s="30">
        <v>25</v>
      </c>
      <c r="J111" s="30">
        <v>25</v>
      </c>
      <c r="K111" s="30">
        <v>484.9</v>
      </c>
      <c r="L111" s="30">
        <v>99.98</v>
      </c>
      <c r="M111" s="30">
        <v>5</v>
      </c>
      <c r="N111" s="30">
        <v>25</v>
      </c>
      <c r="O111" s="31">
        <f t="shared" si="9"/>
        <v>1379.73</v>
      </c>
      <c r="P111" s="31">
        <f t="shared" si="10"/>
        <v>549.9</v>
      </c>
      <c r="Q111" s="31">
        <f t="shared" si="11"/>
        <v>1929.63</v>
      </c>
    </row>
    <row r="112" spans="1:17">
      <c r="A112" s="17">
        <v>108</v>
      </c>
      <c r="B112" s="18" t="s">
        <v>95</v>
      </c>
      <c r="C112" s="17" t="str">
        <f>VLOOKUP(B112,'2025.4新疆分公司'!B:C,2,FALSE)</f>
        <v>410321197009075049</v>
      </c>
      <c r="D112" s="17" t="s">
        <v>464</v>
      </c>
      <c r="E112" s="17">
        <v>4999</v>
      </c>
      <c r="F112" s="30">
        <v>799.84</v>
      </c>
      <c r="G112" s="30">
        <v>399.92</v>
      </c>
      <c r="H112" s="30">
        <v>64.99</v>
      </c>
      <c r="I112" s="30">
        <v>25</v>
      </c>
      <c r="J112" s="30">
        <v>25</v>
      </c>
      <c r="K112" s="30">
        <v>484.9</v>
      </c>
      <c r="L112" s="30">
        <v>99.98</v>
      </c>
      <c r="M112" s="30">
        <v>5</v>
      </c>
      <c r="N112" s="30">
        <v>25</v>
      </c>
      <c r="O112" s="31">
        <f t="shared" si="9"/>
        <v>1379.73</v>
      </c>
      <c r="P112" s="31">
        <f t="shared" si="10"/>
        <v>549.9</v>
      </c>
      <c r="Q112" s="31">
        <f t="shared" si="11"/>
        <v>1929.63</v>
      </c>
    </row>
    <row r="113" spans="1:17">
      <c r="A113" s="17">
        <v>109</v>
      </c>
      <c r="B113" s="18" t="s">
        <v>48</v>
      </c>
      <c r="C113" s="17" t="str">
        <f>VLOOKUP(B113,'2025.4新疆分公司'!B:C,2,FALSE)</f>
        <v>51062319770806670X</v>
      </c>
      <c r="D113" s="17" t="s">
        <v>473</v>
      </c>
      <c r="E113" s="17">
        <v>4999</v>
      </c>
      <c r="F113" s="30">
        <v>799.84</v>
      </c>
      <c r="G113" s="30">
        <v>399.92</v>
      </c>
      <c r="H113" s="30">
        <v>64.99</v>
      </c>
      <c r="I113" s="30">
        <v>25</v>
      </c>
      <c r="J113" s="30">
        <v>25</v>
      </c>
      <c r="K113" s="30">
        <v>484.9</v>
      </c>
      <c r="L113" s="30">
        <v>99.98</v>
      </c>
      <c r="M113" s="30">
        <v>5</v>
      </c>
      <c r="N113" s="30">
        <v>25</v>
      </c>
      <c r="O113" s="31">
        <f t="shared" si="9"/>
        <v>1379.73</v>
      </c>
      <c r="P113" s="31">
        <f t="shared" si="10"/>
        <v>549.9</v>
      </c>
      <c r="Q113" s="31">
        <f t="shared" si="11"/>
        <v>1929.63</v>
      </c>
    </row>
    <row r="114" spans="1:17">
      <c r="A114" s="17">
        <v>110</v>
      </c>
      <c r="B114" s="18" t="s">
        <v>432</v>
      </c>
      <c r="C114" s="17" t="str">
        <f>VLOOKUP(B114,'2025.4新疆分公司'!B:C,2,FALSE)</f>
        <v>652201199107021647</v>
      </c>
      <c r="D114" s="17" t="s">
        <v>463</v>
      </c>
      <c r="E114" s="17">
        <v>4999</v>
      </c>
      <c r="F114" s="30">
        <v>799.84</v>
      </c>
      <c r="G114" s="30">
        <v>399.92</v>
      </c>
      <c r="H114" s="30">
        <v>64.99</v>
      </c>
      <c r="I114" s="30">
        <v>25</v>
      </c>
      <c r="J114" s="30">
        <v>25</v>
      </c>
      <c r="K114" s="30">
        <v>484.9</v>
      </c>
      <c r="L114" s="30">
        <v>99.98</v>
      </c>
      <c r="M114" s="30">
        <v>5</v>
      </c>
      <c r="N114" s="30">
        <v>25</v>
      </c>
      <c r="O114" s="31">
        <f t="shared" si="9"/>
        <v>1379.73</v>
      </c>
      <c r="P114" s="31">
        <f t="shared" si="10"/>
        <v>549.9</v>
      </c>
      <c r="Q114" s="31">
        <f t="shared" si="11"/>
        <v>1929.63</v>
      </c>
    </row>
    <row r="115" spans="1:17">
      <c r="A115" s="17">
        <v>111</v>
      </c>
      <c r="B115" s="18" t="s">
        <v>25</v>
      </c>
      <c r="C115" s="17" t="str">
        <f>VLOOKUP(B115,'2025.4新疆分公司'!B:C,2,FALSE)</f>
        <v>65010319760906183X</v>
      </c>
      <c r="D115" s="17" t="s">
        <v>463</v>
      </c>
      <c r="E115" s="17">
        <v>4999</v>
      </c>
      <c r="F115" s="30">
        <v>799.84</v>
      </c>
      <c r="G115" s="30">
        <v>399.92</v>
      </c>
      <c r="H115" s="30">
        <v>64.99</v>
      </c>
      <c r="I115" s="30">
        <v>25</v>
      </c>
      <c r="J115" s="30">
        <v>25</v>
      </c>
      <c r="K115" s="30">
        <v>484.9</v>
      </c>
      <c r="L115" s="30">
        <v>99.98</v>
      </c>
      <c r="M115" s="30">
        <v>5</v>
      </c>
      <c r="N115" s="30">
        <v>25</v>
      </c>
      <c r="O115" s="31">
        <f t="shared" si="9"/>
        <v>1379.73</v>
      </c>
      <c r="P115" s="31">
        <f t="shared" si="10"/>
        <v>549.9</v>
      </c>
      <c r="Q115" s="31">
        <f t="shared" si="11"/>
        <v>1929.63</v>
      </c>
    </row>
    <row r="116" spans="1:17">
      <c r="A116" s="17">
        <v>112</v>
      </c>
      <c r="B116" s="18" t="s">
        <v>42</v>
      </c>
      <c r="C116" s="17" t="str">
        <f>VLOOKUP(B116,'2025.4新疆分公司'!B:C,2,FALSE)</f>
        <v>620121197212066349</v>
      </c>
      <c r="D116" s="17" t="s">
        <v>473</v>
      </c>
      <c r="E116" s="17">
        <v>4999</v>
      </c>
      <c r="F116" s="30">
        <v>799.84</v>
      </c>
      <c r="G116" s="30">
        <v>399.92</v>
      </c>
      <c r="H116" s="30">
        <v>64.99</v>
      </c>
      <c r="I116" s="30">
        <v>25</v>
      </c>
      <c r="J116" s="30">
        <v>25</v>
      </c>
      <c r="K116" s="30">
        <v>484.9</v>
      </c>
      <c r="L116" s="30">
        <v>99.98</v>
      </c>
      <c r="M116" s="30">
        <v>5</v>
      </c>
      <c r="N116" s="30">
        <v>25</v>
      </c>
      <c r="O116" s="31">
        <f t="shared" si="9"/>
        <v>1379.73</v>
      </c>
      <c r="P116" s="31">
        <f t="shared" si="10"/>
        <v>549.9</v>
      </c>
      <c r="Q116" s="31">
        <f t="shared" si="11"/>
        <v>1929.63</v>
      </c>
    </row>
    <row r="117" spans="1:17">
      <c r="A117" s="17">
        <v>113</v>
      </c>
      <c r="B117" s="18" t="s">
        <v>53</v>
      </c>
      <c r="C117" s="17" t="str">
        <f>VLOOKUP(B117,'2025.4新疆分公司'!B:C,2,FALSE)</f>
        <v>65232719760929352X</v>
      </c>
      <c r="D117" s="17" t="s">
        <v>463</v>
      </c>
      <c r="E117" s="17">
        <v>4999</v>
      </c>
      <c r="F117" s="30">
        <v>799.84</v>
      </c>
      <c r="G117" s="30">
        <v>399.92</v>
      </c>
      <c r="H117" s="30">
        <v>64.99</v>
      </c>
      <c r="I117" s="30">
        <v>25</v>
      </c>
      <c r="J117" s="30">
        <v>25</v>
      </c>
      <c r="K117" s="30">
        <v>484.9</v>
      </c>
      <c r="L117" s="30">
        <v>99.98</v>
      </c>
      <c r="M117" s="30">
        <v>5</v>
      </c>
      <c r="N117" s="30">
        <v>25</v>
      </c>
      <c r="O117" s="31">
        <f t="shared" si="9"/>
        <v>1379.73</v>
      </c>
      <c r="P117" s="31">
        <f t="shared" si="10"/>
        <v>549.9</v>
      </c>
      <c r="Q117" s="31">
        <f t="shared" si="11"/>
        <v>1929.63</v>
      </c>
    </row>
    <row r="118" spans="1:17">
      <c r="A118" s="17">
        <v>114</v>
      </c>
      <c r="B118" s="18" t="s">
        <v>78</v>
      </c>
      <c r="C118" s="17" t="str">
        <f>VLOOKUP(B118,'2025.4新疆分公司'!B:C,2,FALSE)</f>
        <v>654124197201102664</v>
      </c>
      <c r="D118" s="17" t="s">
        <v>472</v>
      </c>
      <c r="E118" s="17">
        <v>4999</v>
      </c>
      <c r="F118" s="30">
        <v>799.84</v>
      </c>
      <c r="G118" s="30">
        <v>399.92</v>
      </c>
      <c r="H118" s="30">
        <v>64.99</v>
      </c>
      <c r="I118" s="30">
        <v>25</v>
      </c>
      <c r="J118" s="30">
        <v>25</v>
      </c>
      <c r="K118" s="30">
        <v>484.9</v>
      </c>
      <c r="L118" s="30">
        <v>99.98</v>
      </c>
      <c r="M118" s="30">
        <v>5</v>
      </c>
      <c r="N118" s="30">
        <v>25</v>
      </c>
      <c r="O118" s="31">
        <f t="shared" si="9"/>
        <v>1379.73</v>
      </c>
      <c r="P118" s="31">
        <f t="shared" si="10"/>
        <v>549.9</v>
      </c>
      <c r="Q118" s="31">
        <f t="shared" si="11"/>
        <v>1929.63</v>
      </c>
    </row>
    <row r="119" spans="1:17">
      <c r="A119" s="17">
        <v>115</v>
      </c>
      <c r="B119" s="18" t="s">
        <v>20</v>
      </c>
      <c r="C119" s="17" t="str">
        <f>VLOOKUP(B119,'2025.4新疆分公司'!B:C,2,FALSE)</f>
        <v>650102196911156513</v>
      </c>
      <c r="D119" s="17" t="s">
        <v>463</v>
      </c>
      <c r="E119" s="17">
        <v>4999</v>
      </c>
      <c r="F119" s="30">
        <v>799.84</v>
      </c>
      <c r="G119" s="30">
        <v>399.92</v>
      </c>
      <c r="H119" s="30">
        <v>64.99</v>
      </c>
      <c r="I119" s="30">
        <v>25</v>
      </c>
      <c r="J119" s="30">
        <v>25</v>
      </c>
      <c r="K119" s="30">
        <v>484.9</v>
      </c>
      <c r="L119" s="30">
        <v>99.98</v>
      </c>
      <c r="M119" s="30">
        <v>5</v>
      </c>
      <c r="N119" s="30">
        <v>25</v>
      </c>
      <c r="O119" s="31">
        <f t="shared" si="9"/>
        <v>1379.73</v>
      </c>
      <c r="P119" s="31">
        <f t="shared" si="10"/>
        <v>549.9</v>
      </c>
      <c r="Q119" s="31">
        <f t="shared" si="11"/>
        <v>1929.63</v>
      </c>
    </row>
    <row r="120" spans="1:17">
      <c r="A120" s="17">
        <v>116</v>
      </c>
      <c r="B120" s="18" t="s">
        <v>282</v>
      </c>
      <c r="C120" s="17" t="str">
        <f>VLOOKUP(B120,'2025.4新疆分公司'!B:C,2,FALSE)</f>
        <v>652923199103192613</v>
      </c>
      <c r="D120" s="17" t="s">
        <v>463</v>
      </c>
      <c r="E120" s="17">
        <v>4999</v>
      </c>
      <c r="F120" s="30">
        <v>799.84</v>
      </c>
      <c r="G120" s="30">
        <v>399.92</v>
      </c>
      <c r="H120" s="30">
        <v>64.99</v>
      </c>
      <c r="I120" s="30">
        <v>25</v>
      </c>
      <c r="J120" s="30">
        <v>25</v>
      </c>
      <c r="K120" s="30">
        <v>484.9</v>
      </c>
      <c r="L120" s="30">
        <v>99.98</v>
      </c>
      <c r="M120" s="30">
        <v>5</v>
      </c>
      <c r="N120" s="30">
        <v>25</v>
      </c>
      <c r="O120" s="31">
        <f t="shared" si="9"/>
        <v>1379.73</v>
      </c>
      <c r="P120" s="31">
        <f t="shared" si="10"/>
        <v>549.9</v>
      </c>
      <c r="Q120" s="31">
        <f t="shared" si="11"/>
        <v>1929.63</v>
      </c>
    </row>
    <row r="121" spans="1:17">
      <c r="A121" s="17">
        <v>117</v>
      </c>
      <c r="B121" s="18" t="s">
        <v>43</v>
      </c>
      <c r="C121" s="17" t="str">
        <f>VLOOKUP(B121,'2025.4新疆分公司'!B:C,2,FALSE)</f>
        <v>372522198306071010</v>
      </c>
      <c r="D121" s="17" t="s">
        <v>463</v>
      </c>
      <c r="E121" s="17">
        <v>4999</v>
      </c>
      <c r="F121" s="30">
        <v>799.84</v>
      </c>
      <c r="G121" s="30">
        <v>399.92</v>
      </c>
      <c r="H121" s="30">
        <v>64.99</v>
      </c>
      <c r="I121" s="30">
        <v>25</v>
      </c>
      <c r="J121" s="30">
        <v>25</v>
      </c>
      <c r="K121" s="30">
        <v>484.9</v>
      </c>
      <c r="L121" s="30">
        <v>99.98</v>
      </c>
      <c r="M121" s="30">
        <v>5</v>
      </c>
      <c r="N121" s="30">
        <v>25</v>
      </c>
      <c r="O121" s="31">
        <f t="shared" si="9"/>
        <v>1379.73</v>
      </c>
      <c r="P121" s="31">
        <f t="shared" si="10"/>
        <v>549.9</v>
      </c>
      <c r="Q121" s="31">
        <f t="shared" si="11"/>
        <v>1929.63</v>
      </c>
    </row>
    <row r="122" spans="1:17">
      <c r="A122" s="17">
        <v>118</v>
      </c>
      <c r="B122" s="18" t="s">
        <v>113</v>
      </c>
      <c r="C122" s="17" t="str">
        <f>VLOOKUP(B122,'2025.4新疆分公司'!B:C,2,FALSE)</f>
        <v>511022197306171883</v>
      </c>
      <c r="D122" s="17" t="s">
        <v>464</v>
      </c>
      <c r="E122" s="17">
        <v>4999</v>
      </c>
      <c r="F122" s="30">
        <v>799.84</v>
      </c>
      <c r="G122" s="30">
        <v>399.92</v>
      </c>
      <c r="H122" s="30">
        <v>64.99</v>
      </c>
      <c r="I122" s="30">
        <v>25</v>
      </c>
      <c r="J122" s="30">
        <v>25</v>
      </c>
      <c r="K122" s="30">
        <v>484.9</v>
      </c>
      <c r="L122" s="30">
        <v>99.98</v>
      </c>
      <c r="M122" s="30">
        <v>5</v>
      </c>
      <c r="N122" s="30">
        <v>25</v>
      </c>
      <c r="O122" s="31">
        <f t="shared" si="9"/>
        <v>1379.73</v>
      </c>
      <c r="P122" s="31">
        <f t="shared" si="10"/>
        <v>549.9</v>
      </c>
      <c r="Q122" s="31">
        <f t="shared" si="11"/>
        <v>1929.63</v>
      </c>
    </row>
    <row r="123" spans="1:17">
      <c r="A123" s="17">
        <v>119</v>
      </c>
      <c r="B123" s="18" t="s">
        <v>385</v>
      </c>
      <c r="C123" s="17" t="str">
        <f>VLOOKUP(B123,'2025.4新疆分公司'!B:C,2,FALSE)</f>
        <v>650121198109261330</v>
      </c>
      <c r="D123" s="17" t="s">
        <v>463</v>
      </c>
      <c r="E123" s="17">
        <v>4999</v>
      </c>
      <c r="F123" s="30">
        <v>799.84</v>
      </c>
      <c r="G123" s="30">
        <v>399.92</v>
      </c>
      <c r="H123" s="30">
        <v>64.99</v>
      </c>
      <c r="I123" s="30">
        <v>25</v>
      </c>
      <c r="J123" s="30">
        <v>25</v>
      </c>
      <c r="K123" s="30">
        <v>484.9</v>
      </c>
      <c r="L123" s="30">
        <v>99.98</v>
      </c>
      <c r="M123" s="30">
        <v>5</v>
      </c>
      <c r="N123" s="30">
        <v>25</v>
      </c>
      <c r="O123" s="31">
        <f t="shared" si="9"/>
        <v>1379.73</v>
      </c>
      <c r="P123" s="31">
        <f t="shared" si="10"/>
        <v>549.9</v>
      </c>
      <c r="Q123" s="31">
        <f t="shared" si="11"/>
        <v>1929.63</v>
      </c>
    </row>
    <row r="124" spans="1:17">
      <c r="A124" s="17">
        <v>120</v>
      </c>
      <c r="B124" s="18" t="s">
        <v>109</v>
      </c>
      <c r="C124" s="17" t="str">
        <f>VLOOKUP(B124,'2025.4新疆分公司'!B:C,2,FALSE)</f>
        <v>341222197611017961</v>
      </c>
      <c r="D124" s="17" t="s">
        <v>473</v>
      </c>
      <c r="E124" s="17">
        <v>4999</v>
      </c>
      <c r="F124" s="30">
        <v>799.84</v>
      </c>
      <c r="G124" s="30">
        <v>399.92</v>
      </c>
      <c r="H124" s="30">
        <v>64.99</v>
      </c>
      <c r="I124" s="30">
        <v>25</v>
      </c>
      <c r="J124" s="30">
        <v>25</v>
      </c>
      <c r="K124" s="30">
        <v>484.9</v>
      </c>
      <c r="L124" s="30">
        <v>99.98</v>
      </c>
      <c r="M124" s="30">
        <v>5</v>
      </c>
      <c r="N124" s="30">
        <v>25</v>
      </c>
      <c r="O124" s="31">
        <f t="shared" si="9"/>
        <v>1379.73</v>
      </c>
      <c r="P124" s="31">
        <f t="shared" si="10"/>
        <v>549.9</v>
      </c>
      <c r="Q124" s="31">
        <f t="shared" si="11"/>
        <v>1929.63</v>
      </c>
    </row>
    <row r="125" spans="1:17">
      <c r="A125" s="17">
        <v>121</v>
      </c>
      <c r="B125" s="18" t="s">
        <v>101</v>
      </c>
      <c r="C125" s="17" t="str">
        <f>VLOOKUP(B125,'2025.4新疆分公司'!B:C,2,FALSE)</f>
        <v>622201196803153046</v>
      </c>
      <c r="D125" s="17" t="s">
        <v>464</v>
      </c>
      <c r="E125" s="17">
        <v>4999</v>
      </c>
      <c r="F125" s="30">
        <v>799.84</v>
      </c>
      <c r="G125" s="30">
        <v>399.92</v>
      </c>
      <c r="H125" s="30">
        <v>64.99</v>
      </c>
      <c r="I125" s="30">
        <v>25</v>
      </c>
      <c r="J125" s="30">
        <v>25</v>
      </c>
      <c r="K125" s="30">
        <v>484.9</v>
      </c>
      <c r="L125" s="30">
        <v>99.98</v>
      </c>
      <c r="M125" s="30">
        <v>5</v>
      </c>
      <c r="N125" s="30">
        <v>25</v>
      </c>
      <c r="O125" s="31">
        <f t="shared" si="9"/>
        <v>1379.73</v>
      </c>
      <c r="P125" s="31">
        <f t="shared" si="10"/>
        <v>549.9</v>
      </c>
      <c r="Q125" s="31">
        <f t="shared" si="11"/>
        <v>1929.63</v>
      </c>
    </row>
    <row r="126" spans="1:17">
      <c r="A126" s="17">
        <v>122</v>
      </c>
      <c r="B126" s="18" t="s">
        <v>387</v>
      </c>
      <c r="C126" s="17" t="str">
        <f>VLOOKUP(B126,'2025.4新疆分公司'!B:C,2,FALSE)</f>
        <v>410321197001084039</v>
      </c>
      <c r="D126" s="17" t="s">
        <v>463</v>
      </c>
      <c r="E126" s="17">
        <v>4999</v>
      </c>
      <c r="F126" s="30">
        <v>799.84</v>
      </c>
      <c r="G126" s="30">
        <v>399.92</v>
      </c>
      <c r="H126" s="30">
        <v>64.99</v>
      </c>
      <c r="I126" s="30">
        <v>25</v>
      </c>
      <c r="J126" s="30">
        <v>25</v>
      </c>
      <c r="K126" s="30">
        <v>484.9</v>
      </c>
      <c r="L126" s="30">
        <v>99.98</v>
      </c>
      <c r="M126" s="30">
        <v>5</v>
      </c>
      <c r="N126" s="30">
        <v>25</v>
      </c>
      <c r="O126" s="31">
        <f t="shared" si="9"/>
        <v>1379.73</v>
      </c>
      <c r="P126" s="31">
        <f t="shared" si="10"/>
        <v>549.9</v>
      </c>
      <c r="Q126" s="31">
        <f t="shared" si="11"/>
        <v>1929.63</v>
      </c>
    </row>
    <row r="127" spans="1:17">
      <c r="A127" s="17">
        <v>123</v>
      </c>
      <c r="B127" s="18" t="s">
        <v>132</v>
      </c>
      <c r="C127" s="17" t="str">
        <f>VLOOKUP(B127,'2025.4新疆分公司'!B:C,2,FALSE)</f>
        <v>513028197305187138</v>
      </c>
      <c r="D127" s="17" t="s">
        <v>464</v>
      </c>
      <c r="E127" s="17">
        <v>4999</v>
      </c>
      <c r="F127" s="30">
        <v>799.84</v>
      </c>
      <c r="G127" s="30">
        <v>399.92</v>
      </c>
      <c r="H127" s="30">
        <v>64.99</v>
      </c>
      <c r="I127" s="30">
        <v>25</v>
      </c>
      <c r="J127" s="30">
        <v>25</v>
      </c>
      <c r="K127" s="30">
        <v>484.9</v>
      </c>
      <c r="L127" s="30">
        <v>99.98</v>
      </c>
      <c r="M127" s="30">
        <v>5</v>
      </c>
      <c r="N127" s="30">
        <v>25</v>
      </c>
      <c r="O127" s="31">
        <f t="shared" si="9"/>
        <v>1379.73</v>
      </c>
      <c r="P127" s="31">
        <f t="shared" si="10"/>
        <v>549.9</v>
      </c>
      <c r="Q127" s="31">
        <f t="shared" si="11"/>
        <v>1929.63</v>
      </c>
    </row>
    <row r="128" spans="1:17">
      <c r="A128" s="17">
        <v>124</v>
      </c>
      <c r="B128" s="18" t="s">
        <v>460</v>
      </c>
      <c r="C128" s="17" t="str">
        <f>VLOOKUP(B128,'2025.4新疆分公司'!B:C,2,FALSE)</f>
        <v>650103197312175510</v>
      </c>
      <c r="D128" s="17" t="s">
        <v>463</v>
      </c>
      <c r="E128" s="17">
        <v>4999</v>
      </c>
      <c r="F128" s="30">
        <v>799.84</v>
      </c>
      <c r="G128" s="30">
        <v>399.92</v>
      </c>
      <c r="H128" s="30">
        <v>64.99</v>
      </c>
      <c r="I128" s="30">
        <v>25</v>
      </c>
      <c r="J128" s="30">
        <v>25</v>
      </c>
      <c r="K128" s="30">
        <v>484.9</v>
      </c>
      <c r="L128" s="30">
        <v>99.98</v>
      </c>
      <c r="M128" s="30">
        <v>5</v>
      </c>
      <c r="N128" s="30">
        <v>25</v>
      </c>
      <c r="O128" s="31">
        <f t="shared" si="9"/>
        <v>1379.73</v>
      </c>
      <c r="P128" s="31">
        <f t="shared" si="10"/>
        <v>549.9</v>
      </c>
      <c r="Q128" s="31">
        <f t="shared" si="11"/>
        <v>1929.63</v>
      </c>
    </row>
    <row r="129" spans="1:17">
      <c r="A129" s="17">
        <v>125</v>
      </c>
      <c r="B129" s="18" t="s">
        <v>465</v>
      </c>
      <c r="C129" s="17" t="str">
        <f>VLOOKUP(B129,'2025.4新疆分公司'!B:C,2,FALSE)</f>
        <v>650104197401051639</v>
      </c>
      <c r="D129" s="17" t="s">
        <v>463</v>
      </c>
      <c r="E129" s="17">
        <v>4999</v>
      </c>
      <c r="F129" s="30">
        <v>799.84</v>
      </c>
      <c r="G129" s="30">
        <v>399.92</v>
      </c>
      <c r="H129" s="30">
        <v>64.99</v>
      </c>
      <c r="I129" s="30">
        <v>25</v>
      </c>
      <c r="J129" s="30">
        <v>25</v>
      </c>
      <c r="K129" s="30">
        <v>484.9</v>
      </c>
      <c r="L129" s="30">
        <v>99.98</v>
      </c>
      <c r="M129" s="30">
        <v>5</v>
      </c>
      <c r="N129" s="30">
        <v>25</v>
      </c>
      <c r="O129" s="31">
        <f t="shared" si="9"/>
        <v>1379.73</v>
      </c>
      <c r="P129" s="31">
        <f t="shared" si="10"/>
        <v>549.9</v>
      </c>
      <c r="Q129" s="31">
        <f t="shared" si="11"/>
        <v>1929.63</v>
      </c>
    </row>
    <row r="130" spans="1:17">
      <c r="A130" s="17">
        <v>126</v>
      </c>
      <c r="B130" s="18" t="s">
        <v>467</v>
      </c>
      <c r="C130" s="17" t="str">
        <f>VLOOKUP(B130,'2025.4新疆分公司'!B:C,2,FALSE)</f>
        <v>512930197111112904</v>
      </c>
      <c r="D130" s="17" t="s">
        <v>464</v>
      </c>
      <c r="E130" s="17">
        <v>4999</v>
      </c>
      <c r="F130" s="30">
        <v>799.84</v>
      </c>
      <c r="G130" s="30">
        <v>399.92</v>
      </c>
      <c r="H130" s="30">
        <v>64.99</v>
      </c>
      <c r="I130" s="30">
        <v>25</v>
      </c>
      <c r="J130" s="30">
        <v>25</v>
      </c>
      <c r="K130" s="30">
        <v>484.9</v>
      </c>
      <c r="L130" s="30">
        <v>99.98</v>
      </c>
      <c r="M130" s="30">
        <v>5</v>
      </c>
      <c r="N130" s="30">
        <v>25</v>
      </c>
      <c r="O130" s="31">
        <f t="shared" si="9"/>
        <v>1379.73</v>
      </c>
      <c r="P130" s="31">
        <f t="shared" si="10"/>
        <v>549.9</v>
      </c>
      <c r="Q130" s="31">
        <f t="shared" si="11"/>
        <v>1929.63</v>
      </c>
    </row>
    <row r="131" spans="1:17">
      <c r="A131" s="17">
        <v>127</v>
      </c>
      <c r="B131" s="18" t="s">
        <v>469</v>
      </c>
      <c r="C131" s="17" t="str">
        <f>VLOOKUP(B131,'2025.4新疆分公司'!B:C,2,FALSE)</f>
        <v>410326197008045528</v>
      </c>
      <c r="D131" s="17" t="s">
        <v>472</v>
      </c>
      <c r="E131" s="17">
        <v>4999</v>
      </c>
      <c r="F131" s="30">
        <v>799.84</v>
      </c>
      <c r="G131" s="30">
        <v>399.92</v>
      </c>
      <c r="H131" s="30">
        <v>64.99</v>
      </c>
      <c r="I131" s="30">
        <v>25</v>
      </c>
      <c r="J131" s="30">
        <v>25</v>
      </c>
      <c r="K131" s="30">
        <v>484.9</v>
      </c>
      <c r="L131" s="30">
        <v>99.98</v>
      </c>
      <c r="M131" s="30">
        <v>5</v>
      </c>
      <c r="N131" s="30">
        <v>25</v>
      </c>
      <c r="O131" s="31">
        <f t="shared" si="9"/>
        <v>1379.73</v>
      </c>
      <c r="P131" s="31">
        <f t="shared" si="10"/>
        <v>549.9</v>
      </c>
      <c r="Q131" s="31">
        <f t="shared" si="11"/>
        <v>1929.63</v>
      </c>
    </row>
    <row r="132" spans="1:17">
      <c r="A132" s="17">
        <v>128</v>
      </c>
      <c r="B132" s="18" t="s">
        <v>475</v>
      </c>
      <c r="C132" s="18" t="s">
        <v>476</v>
      </c>
      <c r="D132" s="17" t="s">
        <v>464</v>
      </c>
      <c r="E132" s="17">
        <v>4999</v>
      </c>
      <c r="F132" s="30">
        <v>799.84</v>
      </c>
      <c r="G132" s="30">
        <v>399.92</v>
      </c>
      <c r="H132" s="30">
        <v>64.99</v>
      </c>
      <c r="I132" s="30">
        <v>25</v>
      </c>
      <c r="J132" s="30">
        <v>25</v>
      </c>
      <c r="K132" s="30">
        <v>484.9</v>
      </c>
      <c r="L132" s="30">
        <v>99.98</v>
      </c>
      <c r="M132" s="30">
        <v>5</v>
      </c>
      <c r="N132" s="30">
        <v>25</v>
      </c>
      <c r="O132" s="31">
        <f t="shared" si="9"/>
        <v>1379.73</v>
      </c>
      <c r="P132" s="31">
        <f t="shared" si="10"/>
        <v>549.9</v>
      </c>
      <c r="Q132" s="31">
        <f t="shared" si="11"/>
        <v>1929.63</v>
      </c>
    </row>
    <row r="133" spans="1:17">
      <c r="A133" s="17">
        <v>129</v>
      </c>
      <c r="B133" s="18" t="s">
        <v>477</v>
      </c>
      <c r="C133" s="18" t="s">
        <v>478</v>
      </c>
      <c r="D133" s="17" t="s">
        <v>463</v>
      </c>
      <c r="E133" s="17">
        <v>4999</v>
      </c>
      <c r="F133" s="30">
        <v>799.84</v>
      </c>
      <c r="G133" s="30">
        <v>399.92</v>
      </c>
      <c r="H133" s="30">
        <v>64.99</v>
      </c>
      <c r="I133" s="30">
        <v>25</v>
      </c>
      <c r="J133" s="30">
        <v>25</v>
      </c>
      <c r="K133" s="30">
        <v>484.9</v>
      </c>
      <c r="L133" s="30">
        <v>99.98</v>
      </c>
      <c r="M133" s="30">
        <v>5</v>
      </c>
      <c r="N133" s="30">
        <v>25</v>
      </c>
      <c r="O133" s="31">
        <f t="shared" si="9"/>
        <v>1379.73</v>
      </c>
      <c r="P133" s="31">
        <f t="shared" si="10"/>
        <v>549.9</v>
      </c>
      <c r="Q133" s="31">
        <f t="shared" si="11"/>
        <v>1929.63</v>
      </c>
    </row>
    <row r="134" spans="1:17">
      <c r="A134" s="17">
        <v>130</v>
      </c>
      <c r="B134" s="18" t="s">
        <v>479</v>
      </c>
      <c r="C134" s="18" t="s">
        <v>480</v>
      </c>
      <c r="D134" s="17" t="s">
        <v>464</v>
      </c>
      <c r="E134" s="17">
        <v>4999</v>
      </c>
      <c r="F134" s="30">
        <v>799.84</v>
      </c>
      <c r="G134" s="30">
        <v>399.92</v>
      </c>
      <c r="H134" s="30">
        <v>64.99</v>
      </c>
      <c r="I134" s="30">
        <v>25</v>
      </c>
      <c r="J134" s="30">
        <v>25</v>
      </c>
      <c r="K134" s="30">
        <v>484.9</v>
      </c>
      <c r="L134" s="30">
        <v>99.98</v>
      </c>
      <c r="M134" s="30">
        <v>5</v>
      </c>
      <c r="N134" s="30">
        <v>25</v>
      </c>
      <c r="O134" s="31">
        <f t="shared" si="9"/>
        <v>1379.73</v>
      </c>
      <c r="P134" s="31">
        <f t="shared" si="10"/>
        <v>549.9</v>
      </c>
      <c r="Q134" s="31">
        <f t="shared" si="11"/>
        <v>1929.63</v>
      </c>
    </row>
    <row r="135" spans="1:17">
      <c r="A135" s="17">
        <v>131</v>
      </c>
      <c r="B135" s="18" t="s">
        <v>481</v>
      </c>
      <c r="C135" s="18" t="s">
        <v>482</v>
      </c>
      <c r="D135" s="17" t="s">
        <v>464</v>
      </c>
      <c r="E135" s="17">
        <v>4999</v>
      </c>
      <c r="F135" s="30">
        <v>799.84</v>
      </c>
      <c r="G135" s="30">
        <v>399.92</v>
      </c>
      <c r="H135" s="30">
        <v>64.99</v>
      </c>
      <c r="I135" s="30">
        <v>25</v>
      </c>
      <c r="J135" s="30">
        <v>25</v>
      </c>
      <c r="K135" s="30">
        <v>484.9</v>
      </c>
      <c r="L135" s="30">
        <v>99.98</v>
      </c>
      <c r="M135" s="30">
        <v>5</v>
      </c>
      <c r="N135" s="30">
        <v>25</v>
      </c>
      <c r="O135" s="31">
        <f t="shared" si="9"/>
        <v>1379.73</v>
      </c>
      <c r="P135" s="31">
        <f t="shared" si="10"/>
        <v>549.9</v>
      </c>
      <c r="Q135" s="31">
        <f t="shared" si="11"/>
        <v>1929.63</v>
      </c>
    </row>
    <row r="136" s="28" customFormat="1" spans="1:17">
      <c r="A136" s="17">
        <v>132</v>
      </c>
      <c r="B136" s="18" t="s">
        <v>485</v>
      </c>
      <c r="C136" s="18" t="s">
        <v>486</v>
      </c>
      <c r="D136" s="17" t="s">
        <v>463</v>
      </c>
      <c r="E136" s="17">
        <v>4999</v>
      </c>
      <c r="F136" s="32">
        <v>799.84</v>
      </c>
      <c r="G136" s="32">
        <v>399.92</v>
      </c>
      <c r="H136" s="32">
        <v>64.99</v>
      </c>
      <c r="I136" s="32">
        <v>25</v>
      </c>
      <c r="J136" s="32">
        <v>25</v>
      </c>
      <c r="K136" s="32">
        <v>484.9</v>
      </c>
      <c r="L136" s="32">
        <v>99.98</v>
      </c>
      <c r="M136" s="32">
        <v>5</v>
      </c>
      <c r="N136" s="32">
        <v>25</v>
      </c>
      <c r="O136" s="31">
        <f t="shared" si="9"/>
        <v>1379.73</v>
      </c>
      <c r="P136" s="31">
        <f t="shared" si="10"/>
        <v>549.9</v>
      </c>
      <c r="Q136" s="31">
        <f t="shared" si="11"/>
        <v>1929.63</v>
      </c>
    </row>
    <row r="137" s="28" customFormat="1" spans="1:17">
      <c r="A137" s="17">
        <v>133</v>
      </c>
      <c r="B137" s="18" t="s">
        <v>311</v>
      </c>
      <c r="C137" s="18" t="s">
        <v>312</v>
      </c>
      <c r="D137" s="17" t="s">
        <v>463</v>
      </c>
      <c r="E137" s="17">
        <v>4999</v>
      </c>
      <c r="F137" s="32">
        <v>799.84</v>
      </c>
      <c r="G137" s="32">
        <v>399.92</v>
      </c>
      <c r="H137" s="32">
        <v>64.99</v>
      </c>
      <c r="I137" s="32">
        <v>25</v>
      </c>
      <c r="J137" s="32">
        <v>25</v>
      </c>
      <c r="K137" s="32">
        <v>484.9</v>
      </c>
      <c r="L137" s="32">
        <v>99.98</v>
      </c>
      <c r="M137" s="32">
        <v>5</v>
      </c>
      <c r="N137" s="32">
        <v>25</v>
      </c>
      <c r="O137" s="31">
        <f t="shared" si="9"/>
        <v>1379.73</v>
      </c>
      <c r="P137" s="31">
        <f t="shared" si="10"/>
        <v>549.9</v>
      </c>
      <c r="Q137" s="31">
        <f t="shared" si="11"/>
        <v>1929.63</v>
      </c>
    </row>
    <row r="138" s="28" customFormat="1" spans="1:17">
      <c r="A138" s="17">
        <v>134</v>
      </c>
      <c r="B138" s="18" t="s">
        <v>487</v>
      </c>
      <c r="C138" s="18" t="s">
        <v>488</v>
      </c>
      <c r="D138" s="17" t="s">
        <v>463</v>
      </c>
      <c r="E138" s="17">
        <v>4999</v>
      </c>
      <c r="F138" s="32">
        <v>799.84</v>
      </c>
      <c r="G138" s="32">
        <v>399.92</v>
      </c>
      <c r="H138" s="32">
        <v>64.99</v>
      </c>
      <c r="I138" s="32">
        <v>25</v>
      </c>
      <c r="J138" s="32">
        <v>25</v>
      </c>
      <c r="K138" s="32">
        <v>484.9</v>
      </c>
      <c r="L138" s="32">
        <v>99.98</v>
      </c>
      <c r="M138" s="32">
        <v>5</v>
      </c>
      <c r="N138" s="32">
        <v>25</v>
      </c>
      <c r="O138" s="31">
        <f t="shared" si="9"/>
        <v>1379.73</v>
      </c>
      <c r="P138" s="31">
        <f t="shared" si="10"/>
        <v>549.9</v>
      </c>
      <c r="Q138" s="31">
        <f t="shared" si="11"/>
        <v>1929.63</v>
      </c>
    </row>
    <row r="139" s="28" customFormat="1" spans="1:17">
      <c r="A139" s="17">
        <v>135</v>
      </c>
      <c r="B139" s="18" t="s">
        <v>489</v>
      </c>
      <c r="C139" s="18" t="s">
        <v>490</v>
      </c>
      <c r="D139" s="17" t="s">
        <v>463</v>
      </c>
      <c r="E139" s="17">
        <v>4999</v>
      </c>
      <c r="F139" s="32">
        <v>799.84</v>
      </c>
      <c r="G139" s="32">
        <v>399.92</v>
      </c>
      <c r="H139" s="32">
        <v>64.99</v>
      </c>
      <c r="I139" s="32">
        <v>25</v>
      </c>
      <c r="J139" s="32">
        <v>25</v>
      </c>
      <c r="K139" s="32">
        <v>484.9</v>
      </c>
      <c r="L139" s="32">
        <v>99.98</v>
      </c>
      <c r="M139" s="32">
        <v>5</v>
      </c>
      <c r="N139" s="32">
        <v>25</v>
      </c>
      <c r="O139" s="31">
        <f t="shared" si="9"/>
        <v>1379.73</v>
      </c>
      <c r="P139" s="31">
        <f t="shared" si="10"/>
        <v>549.9</v>
      </c>
      <c r="Q139" s="31">
        <f t="shared" si="11"/>
        <v>1929.63</v>
      </c>
    </row>
    <row r="140" spans="1:17">
      <c r="A140" s="33" t="s">
        <v>144</v>
      </c>
      <c r="B140" s="33"/>
      <c r="C140" s="33"/>
      <c r="D140" s="33"/>
      <c r="E140" s="34">
        <f>SUM(E5:E139)</f>
        <v>675566</v>
      </c>
      <c r="F140" s="34">
        <f t="shared" ref="F140:Q140" si="12">SUM(F5:F139)</f>
        <v>108090.56</v>
      </c>
      <c r="G140" s="34">
        <f t="shared" si="12"/>
        <v>54045.2799999998</v>
      </c>
      <c r="H140" s="34">
        <f t="shared" si="12"/>
        <v>8782.75999999998</v>
      </c>
      <c r="I140" s="34">
        <f t="shared" si="12"/>
        <v>3378.5</v>
      </c>
      <c r="J140" s="34">
        <f t="shared" si="12"/>
        <v>3378.5</v>
      </c>
      <c r="K140" s="34">
        <f t="shared" si="12"/>
        <v>65044.6000000001</v>
      </c>
      <c r="L140" s="34">
        <f t="shared" si="12"/>
        <v>13411.34</v>
      </c>
      <c r="M140" s="34">
        <f t="shared" si="12"/>
        <v>670.7</v>
      </c>
      <c r="N140" s="34">
        <f t="shared" si="12"/>
        <v>3353.5</v>
      </c>
      <c r="O140" s="34">
        <f t="shared" si="12"/>
        <v>185967.12</v>
      </c>
      <c r="P140" s="34">
        <f t="shared" si="12"/>
        <v>74188.62</v>
      </c>
      <c r="Q140" s="34">
        <f t="shared" si="12"/>
        <v>260155.74</v>
      </c>
    </row>
    <row r="141" spans="4:4">
      <c r="D141" s="35"/>
    </row>
  </sheetData>
  <mergeCells count="13">
    <mergeCell ref="A1:Q1"/>
    <mergeCell ref="A2:Q2"/>
    <mergeCell ref="F3:G3"/>
    <mergeCell ref="I3:J3"/>
    <mergeCell ref="K3:L3"/>
    <mergeCell ref="O3:P3"/>
    <mergeCell ref="A140:D14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9"/>
  <sheetViews>
    <sheetView tabSelected="1" workbookViewId="0">
      <selection activeCell="B5" sqref="B5"/>
    </sheetView>
  </sheetViews>
  <sheetFormatPr defaultColWidth="8.66666666666667" defaultRowHeight="15"/>
  <cols>
    <col min="2" max="2" width="21.25" customWidth="1"/>
    <col min="3" max="4" width="23.25" customWidth="1"/>
    <col min="5" max="5" width="9.41666666666667"/>
    <col min="6" max="6" width="10.5"/>
    <col min="7" max="7" width="9.41666666666667"/>
    <col min="12" max="12" width="9.41666666666667"/>
    <col min="15" max="15" width="10.5"/>
    <col min="16" max="16" width="10.75" customWidth="1"/>
    <col min="17" max="17" width="10.5"/>
  </cols>
  <sheetData>
    <row r="1" ht="25.5" spans="1:17">
      <c r="A1" s="1" t="s">
        <v>491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 t="s">
        <v>403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2" spans="1:17">
      <c r="A3" s="5" t="s">
        <v>378</v>
      </c>
      <c r="B3" s="6" t="s">
        <v>379</v>
      </c>
      <c r="C3" s="7" t="s">
        <v>146</v>
      </c>
      <c r="D3" s="8" t="s">
        <v>404</v>
      </c>
      <c r="E3" s="6" t="s">
        <v>405</v>
      </c>
      <c r="F3" s="9" t="s">
        <v>406</v>
      </c>
      <c r="G3" s="10"/>
      <c r="H3" s="5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9" t="s">
        <v>144</v>
      </c>
      <c r="P3" s="9"/>
      <c r="Q3" s="21" t="s">
        <v>414</v>
      </c>
    </row>
    <row r="4" ht="19" spans="1:17">
      <c r="A4" s="11"/>
      <c r="B4" s="12"/>
      <c r="C4" s="13"/>
      <c r="D4" s="14"/>
      <c r="E4" s="12"/>
      <c r="F4" s="15" t="s">
        <v>415</v>
      </c>
      <c r="G4" s="11" t="s">
        <v>416</v>
      </c>
      <c r="H4" s="16" t="s">
        <v>417</v>
      </c>
      <c r="I4" s="15" t="s">
        <v>418</v>
      </c>
      <c r="J4" s="22" t="s">
        <v>419</v>
      </c>
      <c r="K4" s="15" t="s">
        <v>457</v>
      </c>
      <c r="L4" s="22" t="s">
        <v>421</v>
      </c>
      <c r="M4" s="15" t="s">
        <v>422</v>
      </c>
      <c r="N4" s="22" t="s">
        <v>423</v>
      </c>
      <c r="O4" s="22" t="s">
        <v>424</v>
      </c>
      <c r="P4" s="22" t="s">
        <v>425</v>
      </c>
      <c r="Q4" s="22"/>
    </row>
    <row r="5" spans="1:17">
      <c r="A5" s="17">
        <v>1</v>
      </c>
      <c r="B5" s="18" t="s">
        <v>176</v>
      </c>
      <c r="C5" s="17" t="str">
        <f>VLOOKUP(B5,'2025.4新疆分公司'!B:C,2,FALSE)</f>
        <v>650104197407121634</v>
      </c>
      <c r="D5" s="17" t="s">
        <v>463</v>
      </c>
      <c r="E5" s="19">
        <v>4999</v>
      </c>
      <c r="F5" s="20">
        <v>799.84</v>
      </c>
      <c r="G5" s="20">
        <v>399.92</v>
      </c>
      <c r="H5" s="20">
        <v>64.99</v>
      </c>
      <c r="I5" s="20">
        <v>25</v>
      </c>
      <c r="J5" s="20">
        <v>25</v>
      </c>
      <c r="K5" s="20">
        <v>484.9</v>
      </c>
      <c r="L5" s="20">
        <v>99.98</v>
      </c>
      <c r="M5" s="20">
        <v>5</v>
      </c>
      <c r="N5" s="20">
        <v>25</v>
      </c>
      <c r="O5">
        <f>SUM(F5+H5+I5+K5+M5)</f>
        <v>1379.73</v>
      </c>
      <c r="P5">
        <f>SUM(G5+J5+L5+N5)</f>
        <v>549.9</v>
      </c>
      <c r="Q5">
        <f>SUM(O5:P5)</f>
        <v>1929.63</v>
      </c>
    </row>
    <row r="6" spans="1:17">
      <c r="A6" s="17">
        <v>2</v>
      </c>
      <c r="B6" s="18" t="s">
        <v>295</v>
      </c>
      <c r="C6" s="17" t="str">
        <f>VLOOKUP(B6,'2025.4新疆分公司'!B:C,2,FALSE)</f>
        <v>65292519851215101X</v>
      </c>
      <c r="D6" s="17" t="s">
        <v>463</v>
      </c>
      <c r="E6" s="19">
        <v>4999</v>
      </c>
      <c r="F6" s="20">
        <v>799.84</v>
      </c>
      <c r="G6" s="20">
        <v>399.92</v>
      </c>
      <c r="H6" s="20">
        <v>64.99</v>
      </c>
      <c r="I6" s="20">
        <v>25</v>
      </c>
      <c r="J6" s="20">
        <v>25</v>
      </c>
      <c r="K6" s="20">
        <v>484.9</v>
      </c>
      <c r="L6" s="20">
        <v>99.98</v>
      </c>
      <c r="M6" s="20">
        <v>5</v>
      </c>
      <c r="N6" s="20">
        <v>25</v>
      </c>
      <c r="O6">
        <f t="shared" ref="O6:O37" si="0">SUM(F6+H6+I6+K6+M6)</f>
        <v>1379.73</v>
      </c>
      <c r="P6">
        <f t="shared" ref="P6:P37" si="1">SUM(G6+J6+L6+N6)</f>
        <v>549.9</v>
      </c>
      <c r="Q6">
        <f t="shared" ref="Q6:Q37" si="2">SUM(O6:P6)</f>
        <v>1929.63</v>
      </c>
    </row>
    <row r="7" spans="1:17">
      <c r="A7" s="17">
        <v>3</v>
      </c>
      <c r="B7" s="18" t="s">
        <v>262</v>
      </c>
      <c r="C7" s="17" t="str">
        <f>VLOOKUP(B7,'2025.4新疆分公司'!B:C,2,FALSE)</f>
        <v>653121199509183519</v>
      </c>
      <c r="D7" s="17" t="s">
        <v>463</v>
      </c>
      <c r="E7" s="19">
        <v>4999</v>
      </c>
      <c r="F7" s="20">
        <v>799.84</v>
      </c>
      <c r="G7" s="20">
        <v>399.92</v>
      </c>
      <c r="H7" s="20">
        <v>64.99</v>
      </c>
      <c r="I7" s="20">
        <v>25</v>
      </c>
      <c r="J7" s="20">
        <v>25</v>
      </c>
      <c r="K7" s="20">
        <v>484.9</v>
      </c>
      <c r="L7" s="20">
        <v>99.98</v>
      </c>
      <c r="M7" s="20">
        <v>5</v>
      </c>
      <c r="N7" s="20">
        <v>25</v>
      </c>
      <c r="O7">
        <f t="shared" si="0"/>
        <v>1379.73</v>
      </c>
      <c r="P7">
        <f t="shared" si="1"/>
        <v>549.9</v>
      </c>
      <c r="Q7">
        <f t="shared" si="2"/>
        <v>1929.63</v>
      </c>
    </row>
    <row r="8" spans="1:17">
      <c r="A8" s="17">
        <v>4</v>
      </c>
      <c r="B8" s="18" t="s">
        <v>382</v>
      </c>
      <c r="C8" s="17" t="str">
        <f>VLOOKUP(B8,'2025.4新疆分公司'!B:C,2,FALSE)</f>
        <v>650121198102072422</v>
      </c>
      <c r="D8" s="17" t="s">
        <v>464</v>
      </c>
      <c r="E8" s="19">
        <v>4999</v>
      </c>
      <c r="F8" s="20">
        <v>799.84</v>
      </c>
      <c r="G8" s="20">
        <v>399.92</v>
      </c>
      <c r="H8" s="20">
        <v>64.99</v>
      </c>
      <c r="I8" s="20">
        <v>25</v>
      </c>
      <c r="J8" s="20">
        <v>25</v>
      </c>
      <c r="K8" s="20">
        <v>484.9</v>
      </c>
      <c r="L8" s="20">
        <v>99.98</v>
      </c>
      <c r="M8" s="20">
        <v>5</v>
      </c>
      <c r="N8" s="20">
        <v>25</v>
      </c>
      <c r="O8">
        <f t="shared" si="0"/>
        <v>1379.73</v>
      </c>
      <c r="P8">
        <f t="shared" si="1"/>
        <v>549.9</v>
      </c>
      <c r="Q8">
        <f t="shared" si="2"/>
        <v>1929.63</v>
      </c>
    </row>
    <row r="9" spans="1:17">
      <c r="A9" s="17">
        <v>5</v>
      </c>
      <c r="B9" s="18" t="s">
        <v>157</v>
      </c>
      <c r="C9" s="17" t="str">
        <f>VLOOKUP(B9,'2025.4新疆分公司'!B:C,2,FALSE)</f>
        <v>650104197505304426</v>
      </c>
      <c r="D9" s="17" t="s">
        <v>472</v>
      </c>
      <c r="E9" s="19">
        <v>4999</v>
      </c>
      <c r="F9" s="20">
        <v>799.84</v>
      </c>
      <c r="G9" s="20">
        <v>399.92</v>
      </c>
      <c r="H9" s="20">
        <v>64.99</v>
      </c>
      <c r="I9" s="20">
        <v>25</v>
      </c>
      <c r="J9" s="20">
        <v>25</v>
      </c>
      <c r="K9" s="20">
        <v>484.9</v>
      </c>
      <c r="L9" s="20">
        <v>99.98</v>
      </c>
      <c r="M9" s="20">
        <v>5</v>
      </c>
      <c r="N9" s="20">
        <v>25</v>
      </c>
      <c r="O9">
        <f t="shared" si="0"/>
        <v>1379.73</v>
      </c>
      <c r="P9">
        <f t="shared" si="1"/>
        <v>549.9</v>
      </c>
      <c r="Q9">
        <f t="shared" si="2"/>
        <v>1929.63</v>
      </c>
    </row>
    <row r="10" spans="1:17">
      <c r="A10" s="17">
        <v>6</v>
      </c>
      <c r="B10" s="18" t="s">
        <v>203</v>
      </c>
      <c r="C10" s="17" t="str">
        <f>VLOOKUP(B10,'2025.4新疆分公司'!B:C,2,FALSE)</f>
        <v>650102198109254019</v>
      </c>
      <c r="D10" s="17" t="s">
        <v>463</v>
      </c>
      <c r="E10" s="19">
        <v>4999</v>
      </c>
      <c r="F10" s="20">
        <v>799.84</v>
      </c>
      <c r="G10" s="20">
        <v>399.92</v>
      </c>
      <c r="H10" s="20">
        <v>64.99</v>
      </c>
      <c r="I10" s="20">
        <v>25</v>
      </c>
      <c r="J10" s="20">
        <v>25</v>
      </c>
      <c r="K10" s="20">
        <v>484.9</v>
      </c>
      <c r="L10" s="20">
        <v>99.98</v>
      </c>
      <c r="M10" s="20">
        <v>5</v>
      </c>
      <c r="N10" s="20">
        <v>25</v>
      </c>
      <c r="O10">
        <f t="shared" si="0"/>
        <v>1379.73</v>
      </c>
      <c r="P10">
        <f t="shared" si="1"/>
        <v>549.9</v>
      </c>
      <c r="Q10">
        <f t="shared" si="2"/>
        <v>1929.63</v>
      </c>
    </row>
    <row r="11" spans="1:17">
      <c r="A11" s="17">
        <v>7</v>
      </c>
      <c r="B11" s="18" t="s">
        <v>293</v>
      </c>
      <c r="C11" s="17" t="str">
        <f>VLOOKUP(B11,'2025.4新疆分公司'!B:C,2,FALSE)</f>
        <v>653123197306100019</v>
      </c>
      <c r="D11" s="17" t="s">
        <v>472</v>
      </c>
      <c r="E11" s="19">
        <v>4999</v>
      </c>
      <c r="F11" s="20">
        <v>799.84</v>
      </c>
      <c r="G11" s="20">
        <v>399.92</v>
      </c>
      <c r="H11" s="20">
        <v>64.99</v>
      </c>
      <c r="I11" s="20">
        <v>25</v>
      </c>
      <c r="J11" s="20">
        <v>25</v>
      </c>
      <c r="K11" s="20">
        <v>484.9</v>
      </c>
      <c r="L11" s="20">
        <v>99.98</v>
      </c>
      <c r="M11" s="20">
        <v>5</v>
      </c>
      <c r="N11" s="20">
        <v>25</v>
      </c>
      <c r="O11">
        <f t="shared" si="0"/>
        <v>1379.73</v>
      </c>
      <c r="P11">
        <f t="shared" si="1"/>
        <v>549.9</v>
      </c>
      <c r="Q11">
        <f t="shared" si="2"/>
        <v>1929.63</v>
      </c>
    </row>
    <row r="12" spans="1:17">
      <c r="A12" s="17">
        <v>8</v>
      </c>
      <c r="B12" s="18" t="s">
        <v>329</v>
      </c>
      <c r="C12" s="17" t="str">
        <f>VLOOKUP(B12,'2025.4新疆分公司'!B:C,2,FALSE)</f>
        <v>650104197210190046</v>
      </c>
      <c r="D12" s="17" t="s">
        <v>472</v>
      </c>
      <c r="E12" s="19">
        <v>4999</v>
      </c>
      <c r="F12" s="20">
        <v>799.84</v>
      </c>
      <c r="G12" s="20">
        <v>399.92</v>
      </c>
      <c r="H12" s="20">
        <v>64.99</v>
      </c>
      <c r="I12" s="20">
        <v>25</v>
      </c>
      <c r="J12" s="20">
        <v>25</v>
      </c>
      <c r="K12" s="20">
        <v>484.9</v>
      </c>
      <c r="L12" s="20">
        <v>99.98</v>
      </c>
      <c r="M12" s="20">
        <v>5</v>
      </c>
      <c r="N12" s="20">
        <v>25</v>
      </c>
      <c r="O12">
        <f t="shared" si="0"/>
        <v>1379.73</v>
      </c>
      <c r="P12">
        <f t="shared" si="1"/>
        <v>549.9</v>
      </c>
      <c r="Q12">
        <f t="shared" si="2"/>
        <v>1929.63</v>
      </c>
    </row>
    <row r="13" spans="1:17">
      <c r="A13" s="17">
        <v>9</v>
      </c>
      <c r="B13" s="18" t="s">
        <v>321</v>
      </c>
      <c r="C13" s="17" t="str">
        <f>VLOOKUP(B13,'2025.4新疆分公司'!B:C,2,FALSE)</f>
        <v>650106199110300844</v>
      </c>
      <c r="D13" s="17" t="s">
        <v>464</v>
      </c>
      <c r="E13" s="19">
        <v>4999</v>
      </c>
      <c r="F13" s="20">
        <v>799.84</v>
      </c>
      <c r="G13" s="20">
        <v>399.92</v>
      </c>
      <c r="H13" s="20">
        <v>64.99</v>
      </c>
      <c r="I13" s="20">
        <v>25</v>
      </c>
      <c r="J13" s="20">
        <v>25</v>
      </c>
      <c r="K13" s="20">
        <v>484.9</v>
      </c>
      <c r="L13" s="20">
        <v>99.98</v>
      </c>
      <c r="M13" s="20">
        <v>5</v>
      </c>
      <c r="N13" s="20">
        <v>25</v>
      </c>
      <c r="O13">
        <f t="shared" si="0"/>
        <v>1379.73</v>
      </c>
      <c r="P13">
        <f t="shared" si="1"/>
        <v>549.9</v>
      </c>
      <c r="Q13">
        <f t="shared" si="2"/>
        <v>1929.63</v>
      </c>
    </row>
    <row r="14" spans="1:17">
      <c r="A14" s="17">
        <v>10</v>
      </c>
      <c r="B14" s="18" t="s">
        <v>228</v>
      </c>
      <c r="C14" s="17" t="str">
        <f>VLOOKUP(B14,'2025.4新疆分公司'!B:C,2,FALSE)</f>
        <v>65302119730619044X</v>
      </c>
      <c r="D14" s="17" t="s">
        <v>464</v>
      </c>
      <c r="E14" s="19">
        <v>4999</v>
      </c>
      <c r="F14" s="20">
        <v>799.84</v>
      </c>
      <c r="G14" s="20">
        <v>399.92</v>
      </c>
      <c r="H14" s="20">
        <v>64.99</v>
      </c>
      <c r="I14" s="20">
        <v>25</v>
      </c>
      <c r="J14" s="20">
        <v>25</v>
      </c>
      <c r="K14" s="20">
        <v>484.9</v>
      </c>
      <c r="L14" s="20">
        <v>99.98</v>
      </c>
      <c r="M14" s="20">
        <v>5</v>
      </c>
      <c r="N14" s="20">
        <v>25</v>
      </c>
      <c r="O14">
        <f t="shared" si="0"/>
        <v>1379.73</v>
      </c>
      <c r="P14">
        <f t="shared" si="1"/>
        <v>549.9</v>
      </c>
      <c r="Q14">
        <f t="shared" si="2"/>
        <v>1929.63</v>
      </c>
    </row>
    <row r="15" spans="1:17">
      <c r="A15" s="17">
        <v>11</v>
      </c>
      <c r="B15" s="18" t="s">
        <v>171</v>
      </c>
      <c r="C15" s="17" t="str">
        <f>VLOOKUP(B15,'2025.4新疆分公司'!B:C,2,FALSE)</f>
        <v>653127197804060342</v>
      </c>
      <c r="D15" s="17" t="s">
        <v>464</v>
      </c>
      <c r="E15" s="19">
        <v>4999</v>
      </c>
      <c r="F15" s="20">
        <v>799.84</v>
      </c>
      <c r="G15" s="20">
        <v>399.92</v>
      </c>
      <c r="H15" s="20">
        <v>64.99</v>
      </c>
      <c r="I15" s="20">
        <v>25</v>
      </c>
      <c r="J15" s="20">
        <v>25</v>
      </c>
      <c r="K15" s="20">
        <v>484.9</v>
      </c>
      <c r="L15" s="20">
        <v>99.98</v>
      </c>
      <c r="M15" s="20">
        <v>5</v>
      </c>
      <c r="N15" s="20">
        <v>25</v>
      </c>
      <c r="O15">
        <f t="shared" si="0"/>
        <v>1379.73</v>
      </c>
      <c r="P15">
        <f t="shared" si="1"/>
        <v>549.9</v>
      </c>
      <c r="Q15">
        <f t="shared" si="2"/>
        <v>1929.63</v>
      </c>
    </row>
    <row r="16" spans="1:17">
      <c r="A16" s="17">
        <v>12</v>
      </c>
      <c r="B16" s="18" t="s">
        <v>196</v>
      </c>
      <c r="C16" s="17" t="str">
        <f>VLOOKUP(B16,'2025.4新疆分公司'!B:C,2,FALSE)</f>
        <v>650104197009220012</v>
      </c>
      <c r="D16" s="17" t="s">
        <v>472</v>
      </c>
      <c r="E16" s="19">
        <v>4999</v>
      </c>
      <c r="F16" s="20">
        <v>799.84</v>
      </c>
      <c r="G16" s="20">
        <v>399.92</v>
      </c>
      <c r="H16" s="20">
        <v>64.99</v>
      </c>
      <c r="I16" s="20">
        <v>25</v>
      </c>
      <c r="J16" s="20">
        <v>25</v>
      </c>
      <c r="K16" s="20">
        <v>484.9</v>
      </c>
      <c r="L16" s="20">
        <v>99.98</v>
      </c>
      <c r="M16" s="20">
        <v>5</v>
      </c>
      <c r="N16" s="20">
        <v>25</v>
      </c>
      <c r="O16">
        <f t="shared" si="0"/>
        <v>1379.73</v>
      </c>
      <c r="P16">
        <f t="shared" si="1"/>
        <v>549.9</v>
      </c>
      <c r="Q16">
        <f t="shared" si="2"/>
        <v>1929.63</v>
      </c>
    </row>
    <row r="17" spans="1:17">
      <c r="A17" s="17">
        <v>13</v>
      </c>
      <c r="B17" s="18" t="s">
        <v>267</v>
      </c>
      <c r="C17" s="17" t="str">
        <f>VLOOKUP(B17,'2025.4新疆分公司'!B:C,2,FALSE)</f>
        <v>652901198401013078</v>
      </c>
      <c r="D17" s="17" t="s">
        <v>472</v>
      </c>
      <c r="E17" s="19">
        <v>4999</v>
      </c>
      <c r="F17" s="20">
        <v>799.84</v>
      </c>
      <c r="G17" s="20">
        <v>399.92</v>
      </c>
      <c r="H17" s="20">
        <v>64.99</v>
      </c>
      <c r="I17" s="20">
        <v>25</v>
      </c>
      <c r="J17" s="20">
        <v>25</v>
      </c>
      <c r="K17" s="20">
        <v>484.9</v>
      </c>
      <c r="L17" s="20">
        <v>99.98</v>
      </c>
      <c r="M17" s="20">
        <v>5</v>
      </c>
      <c r="N17" s="20">
        <v>25</v>
      </c>
      <c r="O17">
        <f t="shared" si="0"/>
        <v>1379.73</v>
      </c>
      <c r="P17">
        <f t="shared" si="1"/>
        <v>549.9</v>
      </c>
      <c r="Q17">
        <f t="shared" si="2"/>
        <v>1929.63</v>
      </c>
    </row>
    <row r="18" spans="1:17">
      <c r="A18" s="17">
        <v>14</v>
      </c>
      <c r="B18" s="18" t="s">
        <v>276</v>
      </c>
      <c r="C18" s="17" t="str">
        <f>VLOOKUP(B18,'2025.4新疆分公司'!B:C,2,FALSE)</f>
        <v>652923198006272617</v>
      </c>
      <c r="D18" s="17" t="s">
        <v>463</v>
      </c>
      <c r="E18" s="19">
        <v>4999</v>
      </c>
      <c r="F18" s="20">
        <v>799.84</v>
      </c>
      <c r="G18" s="20">
        <v>399.92</v>
      </c>
      <c r="H18" s="20">
        <v>64.99</v>
      </c>
      <c r="I18" s="20">
        <v>25</v>
      </c>
      <c r="J18" s="20">
        <v>25</v>
      </c>
      <c r="K18" s="20">
        <v>484.9</v>
      </c>
      <c r="L18" s="20">
        <v>99.98</v>
      </c>
      <c r="M18" s="20">
        <v>5</v>
      </c>
      <c r="N18" s="20">
        <v>25</v>
      </c>
      <c r="O18">
        <f t="shared" si="0"/>
        <v>1379.73</v>
      </c>
      <c r="P18">
        <f t="shared" si="1"/>
        <v>549.9</v>
      </c>
      <c r="Q18">
        <f t="shared" si="2"/>
        <v>1929.63</v>
      </c>
    </row>
    <row r="19" spans="1:17">
      <c r="A19" s="17">
        <v>15</v>
      </c>
      <c r="B19" s="18" t="s">
        <v>289</v>
      </c>
      <c r="C19" s="17" t="str">
        <f>VLOOKUP(B19,'2025.4新疆分公司'!B:C,2,FALSE)</f>
        <v>653127199812120316</v>
      </c>
      <c r="D19" s="17" t="s">
        <v>463</v>
      </c>
      <c r="E19" s="19">
        <v>4999</v>
      </c>
      <c r="F19" s="20">
        <v>799.84</v>
      </c>
      <c r="G19" s="20">
        <v>399.92</v>
      </c>
      <c r="H19" s="20">
        <v>64.99</v>
      </c>
      <c r="I19" s="20">
        <v>25</v>
      </c>
      <c r="J19" s="20">
        <v>25</v>
      </c>
      <c r="K19" s="20">
        <v>484.9</v>
      </c>
      <c r="L19" s="20">
        <v>99.98</v>
      </c>
      <c r="M19" s="20">
        <v>5</v>
      </c>
      <c r="N19" s="20">
        <v>25</v>
      </c>
      <c r="O19">
        <f t="shared" si="0"/>
        <v>1379.73</v>
      </c>
      <c r="P19">
        <f t="shared" si="1"/>
        <v>549.9</v>
      </c>
      <c r="Q19">
        <f t="shared" si="2"/>
        <v>1929.63</v>
      </c>
    </row>
    <row r="20" spans="1:17">
      <c r="A20" s="17">
        <v>16</v>
      </c>
      <c r="B20" s="18" t="s">
        <v>160</v>
      </c>
      <c r="C20" s="17" t="str">
        <f>VLOOKUP(B20,'2025.4新疆分公司'!B:C,2,FALSE)</f>
        <v>650103197302194419</v>
      </c>
      <c r="D20" s="17" t="s">
        <v>463</v>
      </c>
      <c r="E20" s="19">
        <v>4999</v>
      </c>
      <c r="F20" s="20">
        <v>799.84</v>
      </c>
      <c r="G20" s="20">
        <v>399.92</v>
      </c>
      <c r="H20" s="20">
        <v>64.99</v>
      </c>
      <c r="I20" s="20">
        <v>25</v>
      </c>
      <c r="J20" s="20">
        <v>25</v>
      </c>
      <c r="K20" s="20">
        <v>484.9</v>
      </c>
      <c r="L20" s="20">
        <v>99.98</v>
      </c>
      <c r="M20" s="20">
        <v>5</v>
      </c>
      <c r="N20" s="20">
        <v>25</v>
      </c>
      <c r="O20">
        <f t="shared" si="0"/>
        <v>1379.73</v>
      </c>
      <c r="P20">
        <f t="shared" si="1"/>
        <v>549.9</v>
      </c>
      <c r="Q20">
        <f t="shared" si="2"/>
        <v>1929.63</v>
      </c>
    </row>
    <row r="21" spans="1:17">
      <c r="A21" s="17">
        <v>17</v>
      </c>
      <c r="B21" s="18" t="s">
        <v>239</v>
      </c>
      <c r="C21" s="17" t="str">
        <f>VLOOKUP(B21,'2025.4新疆分公司'!B:C,2,FALSE)</f>
        <v>650121197612074466</v>
      </c>
      <c r="D21" s="17" t="s">
        <v>473</v>
      </c>
      <c r="E21" s="19">
        <v>4999</v>
      </c>
      <c r="F21" s="20">
        <v>799.84</v>
      </c>
      <c r="G21" s="20">
        <v>399.92</v>
      </c>
      <c r="H21" s="20">
        <v>64.99</v>
      </c>
      <c r="I21" s="20">
        <v>25</v>
      </c>
      <c r="J21" s="20">
        <v>25</v>
      </c>
      <c r="K21" s="20">
        <v>484.9</v>
      </c>
      <c r="L21" s="20">
        <v>99.98</v>
      </c>
      <c r="M21" s="20">
        <v>5</v>
      </c>
      <c r="N21" s="20">
        <v>25</v>
      </c>
      <c r="O21">
        <f t="shared" si="0"/>
        <v>1379.73</v>
      </c>
      <c r="P21">
        <f t="shared" si="1"/>
        <v>549.9</v>
      </c>
      <c r="Q21">
        <f t="shared" si="2"/>
        <v>1929.63</v>
      </c>
    </row>
    <row r="22" spans="1:17">
      <c r="A22" s="17">
        <v>18</v>
      </c>
      <c r="B22" s="18" t="s">
        <v>255</v>
      </c>
      <c r="C22" s="17" t="str">
        <f>VLOOKUP(B22,'2025.4新疆分公司'!B:C,2,FALSE)</f>
        <v>653129198704050689</v>
      </c>
      <c r="D22" s="17" t="s">
        <v>472</v>
      </c>
      <c r="E22" s="19">
        <v>4999</v>
      </c>
      <c r="F22" s="20">
        <v>799.84</v>
      </c>
      <c r="G22" s="20">
        <v>399.92</v>
      </c>
      <c r="H22" s="20">
        <v>64.99</v>
      </c>
      <c r="I22" s="20">
        <v>25</v>
      </c>
      <c r="J22" s="20">
        <v>25</v>
      </c>
      <c r="K22" s="20">
        <v>484.9</v>
      </c>
      <c r="L22" s="20">
        <v>99.98</v>
      </c>
      <c r="M22" s="20">
        <v>5</v>
      </c>
      <c r="N22" s="20">
        <v>25</v>
      </c>
      <c r="O22">
        <f t="shared" si="0"/>
        <v>1379.73</v>
      </c>
      <c r="P22">
        <f t="shared" si="1"/>
        <v>549.9</v>
      </c>
      <c r="Q22">
        <f t="shared" si="2"/>
        <v>1929.63</v>
      </c>
    </row>
    <row r="23" spans="1:17">
      <c r="A23" s="17">
        <v>19</v>
      </c>
      <c r="B23" s="18" t="s">
        <v>307</v>
      </c>
      <c r="C23" s="17" t="str">
        <f>VLOOKUP(B23,'2025.4新疆分公司'!B:C,2,FALSE)</f>
        <v>653125198205135420</v>
      </c>
      <c r="D23" s="17" t="s">
        <v>464</v>
      </c>
      <c r="E23" s="19">
        <v>4999</v>
      </c>
      <c r="F23" s="20">
        <v>799.84</v>
      </c>
      <c r="G23" s="20">
        <v>399.92</v>
      </c>
      <c r="H23" s="20">
        <v>64.99</v>
      </c>
      <c r="I23" s="20">
        <v>25</v>
      </c>
      <c r="J23" s="20">
        <v>25</v>
      </c>
      <c r="K23" s="20">
        <v>484.9</v>
      </c>
      <c r="L23" s="20">
        <v>99.98</v>
      </c>
      <c r="M23" s="20">
        <v>5</v>
      </c>
      <c r="N23" s="20">
        <v>25</v>
      </c>
      <c r="O23">
        <f t="shared" si="0"/>
        <v>1379.73</v>
      </c>
      <c r="P23">
        <f t="shared" si="1"/>
        <v>549.9</v>
      </c>
      <c r="Q23">
        <f t="shared" si="2"/>
        <v>1929.63</v>
      </c>
    </row>
    <row r="24" spans="1:17">
      <c r="A24" s="17">
        <v>20</v>
      </c>
      <c r="B24" s="18" t="s">
        <v>72</v>
      </c>
      <c r="C24" s="17" t="str">
        <f>VLOOKUP(B24,'2025.4新疆分公司'!B:C,2,FALSE)</f>
        <v>34128219770220462X</v>
      </c>
      <c r="D24" s="17" t="s">
        <v>464</v>
      </c>
      <c r="E24" s="19">
        <v>4999</v>
      </c>
      <c r="F24" s="20">
        <v>799.84</v>
      </c>
      <c r="G24" s="20">
        <v>399.92</v>
      </c>
      <c r="H24" s="20">
        <v>64.99</v>
      </c>
      <c r="I24" s="20">
        <v>25</v>
      </c>
      <c r="J24" s="20">
        <v>25</v>
      </c>
      <c r="K24" s="20">
        <v>484.9</v>
      </c>
      <c r="L24" s="20">
        <v>99.98</v>
      </c>
      <c r="M24" s="20">
        <v>5</v>
      </c>
      <c r="N24" s="20">
        <v>25</v>
      </c>
      <c r="O24">
        <f t="shared" si="0"/>
        <v>1379.73</v>
      </c>
      <c r="P24">
        <f t="shared" si="1"/>
        <v>549.9</v>
      </c>
      <c r="Q24">
        <f t="shared" si="2"/>
        <v>1929.63</v>
      </c>
    </row>
    <row r="25" spans="1:17">
      <c r="A25" s="17">
        <v>21</v>
      </c>
      <c r="B25" s="18" t="s">
        <v>57</v>
      </c>
      <c r="C25" s="17" t="str">
        <f>VLOOKUP(B25,'2025.4新疆分公司'!B:C,2,FALSE)</f>
        <v>510722197212205023</v>
      </c>
      <c r="D25" s="17" t="s">
        <v>464</v>
      </c>
      <c r="E25" s="19">
        <v>4999</v>
      </c>
      <c r="F25" s="20">
        <v>799.84</v>
      </c>
      <c r="G25" s="20">
        <v>399.92</v>
      </c>
      <c r="H25" s="20">
        <v>64.99</v>
      </c>
      <c r="I25" s="20">
        <v>25</v>
      </c>
      <c r="J25" s="20">
        <v>25</v>
      </c>
      <c r="K25" s="20">
        <v>484.9</v>
      </c>
      <c r="L25" s="20">
        <v>99.98</v>
      </c>
      <c r="M25" s="20">
        <v>5</v>
      </c>
      <c r="N25" s="20">
        <v>25</v>
      </c>
      <c r="O25">
        <f t="shared" si="0"/>
        <v>1379.73</v>
      </c>
      <c r="P25">
        <f t="shared" si="1"/>
        <v>549.9</v>
      </c>
      <c r="Q25">
        <f t="shared" si="2"/>
        <v>1929.63</v>
      </c>
    </row>
    <row r="26" spans="1:17">
      <c r="A26" s="17">
        <v>22</v>
      </c>
      <c r="B26" s="18" t="s">
        <v>136</v>
      </c>
      <c r="C26" s="17" t="str">
        <f>VLOOKUP(B26,'2025.4新疆分公司'!B:C,2,FALSE)</f>
        <v>650105196801122717</v>
      </c>
      <c r="D26" s="17" t="s">
        <v>463</v>
      </c>
      <c r="E26" s="19">
        <v>4999</v>
      </c>
      <c r="F26" s="20">
        <v>799.84</v>
      </c>
      <c r="G26" s="20">
        <v>399.92</v>
      </c>
      <c r="H26" s="20">
        <v>64.99</v>
      </c>
      <c r="I26" s="20">
        <v>25</v>
      </c>
      <c r="J26" s="20">
        <v>25</v>
      </c>
      <c r="K26" s="20">
        <v>484.9</v>
      </c>
      <c r="L26" s="20">
        <v>99.98</v>
      </c>
      <c r="M26" s="20">
        <v>5</v>
      </c>
      <c r="N26" s="20">
        <v>25</v>
      </c>
      <c r="O26">
        <f t="shared" si="0"/>
        <v>1379.73</v>
      </c>
      <c r="P26">
        <f t="shared" si="1"/>
        <v>549.9</v>
      </c>
      <c r="Q26">
        <f t="shared" si="2"/>
        <v>1929.63</v>
      </c>
    </row>
    <row r="27" spans="1:17">
      <c r="A27" s="17">
        <v>23</v>
      </c>
      <c r="B27" s="18" t="s">
        <v>126</v>
      </c>
      <c r="C27" s="17" t="str">
        <f>VLOOKUP(B27,'2025.4新疆分公司'!B:C,2,FALSE)</f>
        <v>620522199508153166</v>
      </c>
      <c r="D27" s="17" t="s">
        <v>463</v>
      </c>
      <c r="E27" s="19">
        <v>4999</v>
      </c>
      <c r="F27" s="20">
        <v>799.84</v>
      </c>
      <c r="G27" s="20">
        <v>399.92</v>
      </c>
      <c r="H27" s="20">
        <v>64.99</v>
      </c>
      <c r="I27" s="20">
        <v>25</v>
      </c>
      <c r="J27" s="20">
        <v>25</v>
      </c>
      <c r="K27" s="20">
        <v>484.9</v>
      </c>
      <c r="L27" s="20">
        <v>99.98</v>
      </c>
      <c r="M27" s="20">
        <v>5</v>
      </c>
      <c r="N27" s="20">
        <v>25</v>
      </c>
      <c r="O27">
        <f t="shared" si="0"/>
        <v>1379.73</v>
      </c>
      <c r="P27">
        <f t="shared" si="1"/>
        <v>549.9</v>
      </c>
      <c r="Q27">
        <f t="shared" si="2"/>
        <v>1929.63</v>
      </c>
    </row>
    <row r="28" spans="1:17">
      <c r="A28" s="17">
        <v>24</v>
      </c>
      <c r="B28" s="18" t="s">
        <v>458</v>
      </c>
      <c r="C28" s="17" t="str">
        <f>VLOOKUP(B28,'2025.4新疆分公司'!B:C,2,FALSE)</f>
        <v>650103197210126013</v>
      </c>
      <c r="D28" s="17" t="s">
        <v>463</v>
      </c>
      <c r="E28" s="19">
        <v>4999</v>
      </c>
      <c r="F28" s="20">
        <v>799.84</v>
      </c>
      <c r="G28" s="20">
        <v>399.92</v>
      </c>
      <c r="H28" s="20">
        <v>64.99</v>
      </c>
      <c r="I28" s="20">
        <v>25</v>
      </c>
      <c r="J28" s="20">
        <v>25</v>
      </c>
      <c r="K28" s="20">
        <v>484.9</v>
      </c>
      <c r="L28" s="20">
        <v>99.98</v>
      </c>
      <c r="M28" s="20">
        <v>5</v>
      </c>
      <c r="N28" s="20">
        <v>25</v>
      </c>
      <c r="O28">
        <f t="shared" si="0"/>
        <v>1379.73</v>
      </c>
      <c r="P28">
        <f t="shared" si="1"/>
        <v>549.9</v>
      </c>
      <c r="Q28">
        <f t="shared" si="2"/>
        <v>1929.63</v>
      </c>
    </row>
    <row r="29" spans="1:17">
      <c r="A29" s="17">
        <v>25</v>
      </c>
      <c r="B29" s="18" t="s">
        <v>331</v>
      </c>
      <c r="C29" s="17" t="str">
        <f>VLOOKUP(B29,'2025.4新疆分公司'!B:C,2,FALSE)</f>
        <v>622323200106073123</v>
      </c>
      <c r="D29" s="17" t="s">
        <v>463</v>
      </c>
      <c r="E29" s="19">
        <v>4999</v>
      </c>
      <c r="F29" s="20">
        <v>799.84</v>
      </c>
      <c r="G29" s="20">
        <v>399.92</v>
      </c>
      <c r="H29" s="20">
        <v>64.99</v>
      </c>
      <c r="I29" s="20">
        <v>25</v>
      </c>
      <c r="J29" s="20">
        <v>25</v>
      </c>
      <c r="K29" s="20">
        <v>484.9</v>
      </c>
      <c r="L29" s="20">
        <v>99.98</v>
      </c>
      <c r="M29" s="20">
        <v>5</v>
      </c>
      <c r="N29" s="20">
        <v>25</v>
      </c>
      <c r="O29">
        <f t="shared" si="0"/>
        <v>1379.73</v>
      </c>
      <c r="P29">
        <f t="shared" si="1"/>
        <v>549.9</v>
      </c>
      <c r="Q29">
        <f t="shared" si="2"/>
        <v>1929.63</v>
      </c>
    </row>
    <row r="30" spans="1:17">
      <c r="A30" s="17">
        <v>26</v>
      </c>
      <c r="B30" s="18" t="s">
        <v>106</v>
      </c>
      <c r="C30" s="17" t="str">
        <f>VLOOKUP(B30,'2025.4新疆分公司'!B:C,2,FALSE)</f>
        <v>341203196510093128</v>
      </c>
      <c r="D30" s="17" t="s">
        <v>473</v>
      </c>
      <c r="E30" s="19">
        <v>4999</v>
      </c>
      <c r="F30" s="20">
        <v>799.84</v>
      </c>
      <c r="G30" s="20">
        <v>399.92</v>
      </c>
      <c r="H30" s="20">
        <v>64.99</v>
      </c>
      <c r="I30" s="20">
        <v>25</v>
      </c>
      <c r="J30" s="20">
        <v>25</v>
      </c>
      <c r="K30" s="20">
        <v>484.9</v>
      </c>
      <c r="L30" s="20">
        <v>99.98</v>
      </c>
      <c r="M30" s="20">
        <v>5</v>
      </c>
      <c r="N30" s="20">
        <v>25</v>
      </c>
      <c r="O30">
        <f t="shared" si="0"/>
        <v>1379.73</v>
      </c>
      <c r="P30">
        <f t="shared" si="1"/>
        <v>549.9</v>
      </c>
      <c r="Q30">
        <f t="shared" si="2"/>
        <v>1929.63</v>
      </c>
    </row>
    <row r="31" spans="1:17">
      <c r="A31" s="17">
        <v>27</v>
      </c>
      <c r="B31" s="18" t="s">
        <v>59</v>
      </c>
      <c r="C31" s="17" t="str">
        <f>VLOOKUP(B31,'2025.4新疆分公司'!B:C,2,FALSE)</f>
        <v>620525197402161416</v>
      </c>
      <c r="D31" s="17" t="s">
        <v>463</v>
      </c>
      <c r="E31" s="19">
        <v>4999</v>
      </c>
      <c r="F31" s="20">
        <v>799.84</v>
      </c>
      <c r="G31" s="20">
        <v>399.92</v>
      </c>
      <c r="H31" s="20">
        <v>64.99</v>
      </c>
      <c r="I31" s="20">
        <v>25</v>
      </c>
      <c r="J31" s="20">
        <v>25</v>
      </c>
      <c r="K31" s="20">
        <v>484.9</v>
      </c>
      <c r="L31" s="20">
        <v>99.98</v>
      </c>
      <c r="M31" s="20">
        <v>5</v>
      </c>
      <c r="N31" s="20">
        <v>25</v>
      </c>
      <c r="O31">
        <f t="shared" si="0"/>
        <v>1379.73</v>
      </c>
      <c r="P31">
        <f t="shared" si="1"/>
        <v>549.9</v>
      </c>
      <c r="Q31">
        <f t="shared" si="2"/>
        <v>1929.63</v>
      </c>
    </row>
    <row r="32" spans="1:17">
      <c r="A32" s="17">
        <v>28</v>
      </c>
      <c r="B32" s="18" t="s">
        <v>127</v>
      </c>
      <c r="C32" s="17" t="str">
        <f>VLOOKUP(B32,'2025.4新疆分公司'!B:C,2,FALSE)</f>
        <v>512224197510283916</v>
      </c>
      <c r="D32" s="17" t="s">
        <v>463</v>
      </c>
      <c r="E32" s="19">
        <v>4999</v>
      </c>
      <c r="F32" s="20">
        <v>799.84</v>
      </c>
      <c r="G32" s="20">
        <v>399.92</v>
      </c>
      <c r="H32" s="20">
        <v>64.99</v>
      </c>
      <c r="I32" s="20">
        <v>25</v>
      </c>
      <c r="J32" s="20">
        <v>25</v>
      </c>
      <c r="K32" s="20">
        <v>484.9</v>
      </c>
      <c r="L32" s="20">
        <v>99.98</v>
      </c>
      <c r="M32" s="20">
        <v>5</v>
      </c>
      <c r="N32" s="20">
        <v>25</v>
      </c>
      <c r="O32">
        <f t="shared" si="0"/>
        <v>1379.73</v>
      </c>
      <c r="P32">
        <f t="shared" si="1"/>
        <v>549.9</v>
      </c>
      <c r="Q32">
        <f t="shared" si="2"/>
        <v>1929.63</v>
      </c>
    </row>
    <row r="33" spans="1:17">
      <c r="A33" s="17">
        <v>29</v>
      </c>
      <c r="B33" s="18" t="s">
        <v>38</v>
      </c>
      <c r="C33" s="17" t="str">
        <f>VLOOKUP(B33,'2025.4新疆分公司'!B:C,2,FALSE)</f>
        <v>650102197511300736</v>
      </c>
      <c r="D33" s="17" t="s">
        <v>463</v>
      </c>
      <c r="E33" s="19">
        <v>4999</v>
      </c>
      <c r="F33" s="20">
        <v>799.84</v>
      </c>
      <c r="G33" s="20">
        <v>399.92</v>
      </c>
      <c r="H33" s="20">
        <v>64.99</v>
      </c>
      <c r="I33" s="20">
        <v>25</v>
      </c>
      <c r="J33" s="20">
        <v>25</v>
      </c>
      <c r="K33" s="20">
        <v>484.9</v>
      </c>
      <c r="L33" s="20">
        <v>99.98</v>
      </c>
      <c r="M33" s="20">
        <v>5</v>
      </c>
      <c r="N33" s="20">
        <v>25</v>
      </c>
      <c r="O33">
        <f t="shared" si="0"/>
        <v>1379.73</v>
      </c>
      <c r="P33">
        <f t="shared" si="1"/>
        <v>549.9</v>
      </c>
      <c r="Q33">
        <f t="shared" si="2"/>
        <v>1929.63</v>
      </c>
    </row>
    <row r="34" spans="1:17">
      <c r="A34" s="17">
        <v>30</v>
      </c>
      <c r="B34" s="18" t="s">
        <v>194</v>
      </c>
      <c r="C34" s="17" t="str">
        <f>VLOOKUP(B34,'2025.4新疆分公司'!B:C,2,FALSE)</f>
        <v>650104197808200763</v>
      </c>
      <c r="D34" s="17" t="s">
        <v>472</v>
      </c>
      <c r="E34" s="19">
        <v>4999</v>
      </c>
      <c r="F34" s="20">
        <v>799.84</v>
      </c>
      <c r="G34" s="20">
        <v>399.92</v>
      </c>
      <c r="H34" s="20">
        <v>64.99</v>
      </c>
      <c r="I34" s="20">
        <v>25</v>
      </c>
      <c r="J34" s="20">
        <v>25</v>
      </c>
      <c r="K34" s="20">
        <v>484.9</v>
      </c>
      <c r="L34" s="20">
        <v>99.98</v>
      </c>
      <c r="M34" s="20">
        <v>5</v>
      </c>
      <c r="N34" s="20">
        <v>25</v>
      </c>
      <c r="O34">
        <f t="shared" si="0"/>
        <v>1379.73</v>
      </c>
      <c r="P34">
        <f t="shared" si="1"/>
        <v>549.9</v>
      </c>
      <c r="Q34">
        <f t="shared" si="2"/>
        <v>1929.63</v>
      </c>
    </row>
    <row r="35" spans="1:17">
      <c r="A35" s="17">
        <v>31</v>
      </c>
      <c r="B35" s="18" t="s">
        <v>397</v>
      </c>
      <c r="C35" s="17" t="str">
        <f>VLOOKUP(B35,'2025.4新疆分公司'!B:C,2,FALSE)</f>
        <v>650103197512176024</v>
      </c>
      <c r="D35" s="17" t="s">
        <v>472</v>
      </c>
      <c r="E35" s="19">
        <v>4999</v>
      </c>
      <c r="F35" s="20">
        <v>799.84</v>
      </c>
      <c r="G35" s="20">
        <v>399.92</v>
      </c>
      <c r="H35" s="20">
        <v>64.99</v>
      </c>
      <c r="I35" s="20">
        <v>25</v>
      </c>
      <c r="J35" s="20">
        <v>25</v>
      </c>
      <c r="K35" s="20">
        <v>484.9</v>
      </c>
      <c r="L35" s="20">
        <v>99.98</v>
      </c>
      <c r="M35" s="20">
        <v>5</v>
      </c>
      <c r="N35" s="20">
        <v>25</v>
      </c>
      <c r="O35">
        <f t="shared" si="0"/>
        <v>1379.73</v>
      </c>
      <c r="P35">
        <f t="shared" si="1"/>
        <v>549.9</v>
      </c>
      <c r="Q35">
        <f t="shared" si="2"/>
        <v>1929.63</v>
      </c>
    </row>
    <row r="36" spans="1:17">
      <c r="A36" s="17">
        <v>32</v>
      </c>
      <c r="B36" s="18" t="s">
        <v>285</v>
      </c>
      <c r="C36" s="17" t="str">
        <f>VLOOKUP(B36,'2025.4新疆分公司'!B:C,2,FALSE)</f>
        <v>652923199403212647</v>
      </c>
      <c r="D36" s="17" t="s">
        <v>464</v>
      </c>
      <c r="E36" s="19">
        <v>4999</v>
      </c>
      <c r="F36" s="20">
        <v>799.84</v>
      </c>
      <c r="G36" s="20">
        <v>399.92</v>
      </c>
      <c r="H36" s="20">
        <v>64.99</v>
      </c>
      <c r="I36" s="20">
        <v>25</v>
      </c>
      <c r="J36" s="20">
        <v>25</v>
      </c>
      <c r="K36" s="20">
        <v>484.9</v>
      </c>
      <c r="L36" s="20">
        <v>99.98</v>
      </c>
      <c r="M36" s="20">
        <v>5</v>
      </c>
      <c r="N36" s="20">
        <v>25</v>
      </c>
      <c r="O36">
        <f t="shared" si="0"/>
        <v>1379.73</v>
      </c>
      <c r="P36">
        <f t="shared" si="1"/>
        <v>549.9</v>
      </c>
      <c r="Q36">
        <f t="shared" si="2"/>
        <v>1929.63</v>
      </c>
    </row>
    <row r="37" spans="1:17">
      <c r="A37" s="17">
        <v>33</v>
      </c>
      <c r="B37" s="18" t="s">
        <v>178</v>
      </c>
      <c r="C37" s="17" t="str">
        <f>VLOOKUP(B37,'2025.4新疆分公司'!B:C,2,FALSE)</f>
        <v>650121197205191323</v>
      </c>
      <c r="D37" s="17" t="s">
        <v>464</v>
      </c>
      <c r="E37" s="19">
        <v>4999</v>
      </c>
      <c r="F37" s="20">
        <v>799.84</v>
      </c>
      <c r="G37" s="20">
        <v>399.92</v>
      </c>
      <c r="H37" s="20">
        <v>64.99</v>
      </c>
      <c r="I37" s="20">
        <v>25</v>
      </c>
      <c r="J37" s="20">
        <v>25</v>
      </c>
      <c r="K37" s="20">
        <v>484.9</v>
      </c>
      <c r="L37" s="20">
        <v>99.98</v>
      </c>
      <c r="M37" s="20">
        <v>5</v>
      </c>
      <c r="N37" s="20">
        <v>25</v>
      </c>
      <c r="O37">
        <f t="shared" si="0"/>
        <v>1379.73</v>
      </c>
      <c r="P37">
        <f t="shared" si="1"/>
        <v>549.9</v>
      </c>
      <c r="Q37">
        <f t="shared" si="2"/>
        <v>1929.63</v>
      </c>
    </row>
    <row r="38" spans="1:17">
      <c r="A38" s="17">
        <v>34</v>
      </c>
      <c r="B38" s="18" t="s">
        <v>297</v>
      </c>
      <c r="C38" s="17" t="str">
        <f>VLOOKUP(B38,'2025.4新疆分公司'!B:C,2,FALSE)</f>
        <v>652925198802251027</v>
      </c>
      <c r="D38" s="17" t="s">
        <v>463</v>
      </c>
      <c r="E38" s="19">
        <v>4999</v>
      </c>
      <c r="F38" s="20">
        <v>799.84</v>
      </c>
      <c r="G38" s="20">
        <v>399.92</v>
      </c>
      <c r="H38" s="20">
        <v>64.99</v>
      </c>
      <c r="I38" s="20">
        <v>25</v>
      </c>
      <c r="J38" s="20">
        <v>25</v>
      </c>
      <c r="K38" s="20">
        <v>484.9</v>
      </c>
      <c r="L38" s="20">
        <v>99.98</v>
      </c>
      <c r="M38" s="20">
        <v>5</v>
      </c>
      <c r="N38" s="20">
        <v>25</v>
      </c>
      <c r="O38">
        <f t="shared" ref="O38:O69" si="3">SUM(F38+H38+I38+K38+M38)</f>
        <v>1379.73</v>
      </c>
      <c r="P38">
        <f t="shared" ref="P38:P69" si="4">SUM(G38+J38+L38+N38)</f>
        <v>549.9</v>
      </c>
      <c r="Q38">
        <f t="shared" ref="Q38:Q69" si="5">SUM(O38:P38)</f>
        <v>1929.63</v>
      </c>
    </row>
    <row r="39" spans="1:17">
      <c r="A39" s="17">
        <v>35</v>
      </c>
      <c r="B39" s="18" t="s">
        <v>265</v>
      </c>
      <c r="C39" s="17" t="str">
        <f>VLOOKUP(B39,'2025.4新疆分公司'!B:C,2,FALSE)</f>
        <v>654121198405102864</v>
      </c>
      <c r="D39" s="17" t="s">
        <v>472</v>
      </c>
      <c r="E39" s="19">
        <v>4999</v>
      </c>
      <c r="F39" s="20">
        <v>799.84</v>
      </c>
      <c r="G39" s="20">
        <v>399.92</v>
      </c>
      <c r="H39" s="20">
        <v>64.99</v>
      </c>
      <c r="I39" s="20">
        <v>25</v>
      </c>
      <c r="J39" s="20">
        <v>25</v>
      </c>
      <c r="K39" s="20">
        <v>484.9</v>
      </c>
      <c r="L39" s="20">
        <v>99.98</v>
      </c>
      <c r="M39" s="20">
        <v>5</v>
      </c>
      <c r="N39" s="20">
        <v>25</v>
      </c>
      <c r="O39">
        <f t="shared" si="3"/>
        <v>1379.73</v>
      </c>
      <c r="P39">
        <f t="shared" si="4"/>
        <v>549.9</v>
      </c>
      <c r="Q39">
        <f t="shared" si="5"/>
        <v>1929.63</v>
      </c>
    </row>
    <row r="40" spans="1:17">
      <c r="A40" s="17">
        <v>36</v>
      </c>
      <c r="B40" s="18" t="s">
        <v>39</v>
      </c>
      <c r="C40" s="17" t="str">
        <f>VLOOKUP(B40,'2025.4新疆分公司'!B:C,2,FALSE)</f>
        <v>412724197703200922</v>
      </c>
      <c r="D40" s="17" t="s">
        <v>464</v>
      </c>
      <c r="E40" s="19">
        <v>4999</v>
      </c>
      <c r="F40" s="20">
        <v>799.84</v>
      </c>
      <c r="G40" s="20">
        <v>399.92</v>
      </c>
      <c r="H40" s="20">
        <v>64.99</v>
      </c>
      <c r="I40" s="20">
        <v>25</v>
      </c>
      <c r="J40" s="20">
        <v>25</v>
      </c>
      <c r="K40" s="20">
        <v>484.9</v>
      </c>
      <c r="L40" s="20">
        <v>99.98</v>
      </c>
      <c r="M40" s="20">
        <v>5</v>
      </c>
      <c r="N40" s="20">
        <v>25</v>
      </c>
      <c r="O40">
        <f t="shared" si="3"/>
        <v>1379.73</v>
      </c>
      <c r="P40">
        <f t="shared" si="4"/>
        <v>549.9</v>
      </c>
      <c r="Q40">
        <f t="shared" si="5"/>
        <v>1929.63</v>
      </c>
    </row>
    <row r="41" spans="1:17">
      <c r="A41" s="17">
        <v>37</v>
      </c>
      <c r="B41" s="18" t="s">
        <v>27</v>
      </c>
      <c r="C41" s="17" t="str">
        <f>VLOOKUP(B41,'2025.4新疆分公司'!B:C,2,FALSE)</f>
        <v>650101197409100213</v>
      </c>
      <c r="D41" s="17" t="s">
        <v>463</v>
      </c>
      <c r="E41" s="19">
        <v>4999</v>
      </c>
      <c r="F41" s="20">
        <v>799.84</v>
      </c>
      <c r="G41" s="20">
        <v>399.92</v>
      </c>
      <c r="H41" s="20">
        <v>64.99</v>
      </c>
      <c r="I41" s="20">
        <v>25</v>
      </c>
      <c r="J41" s="20">
        <v>25</v>
      </c>
      <c r="K41" s="20">
        <v>484.9</v>
      </c>
      <c r="L41" s="20">
        <v>99.98</v>
      </c>
      <c r="M41" s="20">
        <v>5</v>
      </c>
      <c r="N41" s="20">
        <v>25</v>
      </c>
      <c r="O41">
        <f t="shared" si="3"/>
        <v>1379.73</v>
      </c>
      <c r="P41">
        <f t="shared" si="4"/>
        <v>549.9</v>
      </c>
      <c r="Q41">
        <f t="shared" si="5"/>
        <v>1929.63</v>
      </c>
    </row>
    <row r="42" spans="1:17">
      <c r="A42" s="17">
        <v>38</v>
      </c>
      <c r="B42" s="18" t="s">
        <v>449</v>
      </c>
      <c r="C42" s="17" t="str">
        <f>VLOOKUP(B42,'2025.4新疆分公司'!B:C,2,FALSE)</f>
        <v>622825196811110621</v>
      </c>
      <c r="D42" s="17" t="s">
        <v>464</v>
      </c>
      <c r="E42" s="19">
        <v>4999</v>
      </c>
      <c r="F42" s="20">
        <v>799.84</v>
      </c>
      <c r="G42" s="20">
        <v>399.92</v>
      </c>
      <c r="H42" s="20">
        <v>64.99</v>
      </c>
      <c r="I42" s="20">
        <v>25</v>
      </c>
      <c r="J42" s="20">
        <v>25</v>
      </c>
      <c r="K42" s="20">
        <v>484.9</v>
      </c>
      <c r="L42" s="20">
        <v>99.98</v>
      </c>
      <c r="M42" s="20">
        <v>5</v>
      </c>
      <c r="N42" s="20">
        <v>25</v>
      </c>
      <c r="O42">
        <f t="shared" si="3"/>
        <v>1379.73</v>
      </c>
      <c r="P42">
        <f t="shared" si="4"/>
        <v>549.9</v>
      </c>
      <c r="Q42">
        <f t="shared" si="5"/>
        <v>1929.63</v>
      </c>
    </row>
    <row r="43" spans="1:17">
      <c r="A43" s="17">
        <v>39</v>
      </c>
      <c r="B43" s="18" t="s">
        <v>92</v>
      </c>
      <c r="C43" s="17" t="str">
        <f>VLOOKUP(B43,'2025.4新疆分公司'!B:C,2,FALSE)</f>
        <v>513030196908281315</v>
      </c>
      <c r="D43" s="17" t="s">
        <v>474</v>
      </c>
      <c r="E43" s="19">
        <v>4999</v>
      </c>
      <c r="F43" s="20">
        <v>799.84</v>
      </c>
      <c r="G43" s="20">
        <v>399.92</v>
      </c>
      <c r="H43" s="20">
        <v>64.99</v>
      </c>
      <c r="I43" s="20">
        <v>25</v>
      </c>
      <c r="J43" s="20">
        <v>25</v>
      </c>
      <c r="K43" s="20">
        <v>484.9</v>
      </c>
      <c r="L43" s="20">
        <v>99.98</v>
      </c>
      <c r="M43" s="20">
        <v>5</v>
      </c>
      <c r="N43" s="20">
        <v>25</v>
      </c>
      <c r="O43">
        <f t="shared" si="3"/>
        <v>1379.73</v>
      </c>
      <c r="P43">
        <f t="shared" si="4"/>
        <v>549.9</v>
      </c>
      <c r="Q43">
        <f t="shared" si="5"/>
        <v>1929.63</v>
      </c>
    </row>
    <row r="44" spans="1:17">
      <c r="A44" s="17">
        <v>40</v>
      </c>
      <c r="B44" s="18" t="s">
        <v>71</v>
      </c>
      <c r="C44" s="17" t="str">
        <f>VLOOKUP(B44,'2025.4新疆分公司'!B:C,2,FALSE)</f>
        <v>411022196702235414</v>
      </c>
      <c r="D44" s="17" t="s">
        <v>474</v>
      </c>
      <c r="E44" s="19">
        <v>4999</v>
      </c>
      <c r="F44" s="20">
        <v>799.84</v>
      </c>
      <c r="G44" s="20">
        <v>399.92</v>
      </c>
      <c r="H44" s="20">
        <v>64.99</v>
      </c>
      <c r="I44" s="20">
        <v>25</v>
      </c>
      <c r="J44" s="20">
        <v>25</v>
      </c>
      <c r="K44" s="20">
        <v>484.9</v>
      </c>
      <c r="L44" s="20">
        <v>99.98</v>
      </c>
      <c r="M44" s="20">
        <v>5</v>
      </c>
      <c r="N44" s="20">
        <v>25</v>
      </c>
      <c r="O44">
        <f t="shared" si="3"/>
        <v>1379.73</v>
      </c>
      <c r="P44">
        <f t="shared" si="4"/>
        <v>549.9</v>
      </c>
      <c r="Q44">
        <f t="shared" si="5"/>
        <v>1929.63</v>
      </c>
    </row>
    <row r="45" spans="1:17">
      <c r="A45" s="17">
        <v>41</v>
      </c>
      <c r="B45" s="18" t="s">
        <v>84</v>
      </c>
      <c r="C45" s="17" t="str">
        <f>VLOOKUP(B45,'2025.4新疆分公司'!B:C,2,FALSE)</f>
        <v>511027196701241631</v>
      </c>
      <c r="D45" s="17" t="s">
        <v>463</v>
      </c>
      <c r="E45" s="19">
        <v>4999</v>
      </c>
      <c r="F45" s="20">
        <v>799.84</v>
      </c>
      <c r="G45" s="20">
        <v>399.92</v>
      </c>
      <c r="H45" s="20">
        <v>64.99</v>
      </c>
      <c r="I45" s="20">
        <v>25</v>
      </c>
      <c r="J45" s="20">
        <v>25</v>
      </c>
      <c r="K45" s="20">
        <v>484.9</v>
      </c>
      <c r="L45" s="20">
        <v>99.98</v>
      </c>
      <c r="M45" s="20">
        <v>5</v>
      </c>
      <c r="N45" s="20">
        <v>25</v>
      </c>
      <c r="O45">
        <f t="shared" si="3"/>
        <v>1379.73</v>
      </c>
      <c r="P45">
        <f t="shared" si="4"/>
        <v>549.9</v>
      </c>
      <c r="Q45">
        <f t="shared" si="5"/>
        <v>1929.63</v>
      </c>
    </row>
    <row r="46" spans="1:17">
      <c r="A46" s="17">
        <v>42</v>
      </c>
      <c r="B46" s="18" t="s">
        <v>141</v>
      </c>
      <c r="C46" s="17" t="str">
        <f>VLOOKUP(B46,'2025.4新疆分公司'!B:C,2,FALSE)</f>
        <v>412902196507061759</v>
      </c>
      <c r="D46" s="17" t="s">
        <v>464</v>
      </c>
      <c r="E46" s="19">
        <v>4999</v>
      </c>
      <c r="F46" s="20">
        <v>799.84</v>
      </c>
      <c r="G46" s="20">
        <v>399.92</v>
      </c>
      <c r="H46" s="20">
        <v>64.99</v>
      </c>
      <c r="I46" s="20">
        <v>25</v>
      </c>
      <c r="J46" s="20">
        <v>25</v>
      </c>
      <c r="K46" s="20">
        <v>484.9</v>
      </c>
      <c r="L46" s="20">
        <v>99.98</v>
      </c>
      <c r="M46" s="20">
        <v>5</v>
      </c>
      <c r="N46" s="20">
        <v>25</v>
      </c>
      <c r="O46">
        <f t="shared" si="3"/>
        <v>1379.73</v>
      </c>
      <c r="P46">
        <f t="shared" si="4"/>
        <v>549.9</v>
      </c>
      <c r="Q46">
        <f t="shared" si="5"/>
        <v>1929.63</v>
      </c>
    </row>
    <row r="47" spans="1:17">
      <c r="A47" s="17">
        <v>43</v>
      </c>
      <c r="B47" s="18" t="s">
        <v>88</v>
      </c>
      <c r="C47" s="17" t="str">
        <f>VLOOKUP(B47,'2025.4新疆分公司'!B:C,2,FALSE)</f>
        <v>510902197606043843</v>
      </c>
      <c r="D47" s="17" t="s">
        <v>472</v>
      </c>
      <c r="E47" s="19">
        <v>4999</v>
      </c>
      <c r="F47" s="20">
        <v>799.84</v>
      </c>
      <c r="G47" s="20">
        <v>399.92</v>
      </c>
      <c r="H47" s="20">
        <v>64.99</v>
      </c>
      <c r="I47" s="20">
        <v>25</v>
      </c>
      <c r="J47" s="20">
        <v>25</v>
      </c>
      <c r="K47" s="20">
        <v>484.9</v>
      </c>
      <c r="L47" s="20">
        <v>99.98</v>
      </c>
      <c r="M47" s="20">
        <v>5</v>
      </c>
      <c r="N47" s="20">
        <v>25</v>
      </c>
      <c r="O47">
        <f t="shared" si="3"/>
        <v>1379.73</v>
      </c>
      <c r="P47">
        <f t="shared" si="4"/>
        <v>549.9</v>
      </c>
      <c r="Q47">
        <f t="shared" si="5"/>
        <v>1929.63</v>
      </c>
    </row>
    <row r="48" spans="1:17">
      <c r="A48" s="17">
        <v>44</v>
      </c>
      <c r="B48" s="18" t="s">
        <v>451</v>
      </c>
      <c r="C48" s="17" t="str">
        <f>VLOOKUP(B48,'2025.4新疆分公司'!B:C,2,FALSE)</f>
        <v>653130198105112011</v>
      </c>
      <c r="D48" s="17" t="s">
        <v>464</v>
      </c>
      <c r="E48" s="19">
        <v>4999</v>
      </c>
      <c r="F48" s="20">
        <v>799.84</v>
      </c>
      <c r="G48" s="20">
        <v>399.92</v>
      </c>
      <c r="H48" s="20">
        <v>64.99</v>
      </c>
      <c r="I48" s="20">
        <v>25</v>
      </c>
      <c r="J48" s="20">
        <v>25</v>
      </c>
      <c r="K48" s="20">
        <v>0</v>
      </c>
      <c r="L48" s="20">
        <v>0</v>
      </c>
      <c r="M48" s="20">
        <v>0</v>
      </c>
      <c r="N48" s="20">
        <v>0</v>
      </c>
      <c r="O48">
        <f t="shared" si="3"/>
        <v>889.83</v>
      </c>
      <c r="P48">
        <f t="shared" si="4"/>
        <v>424.92</v>
      </c>
      <c r="Q48">
        <f t="shared" si="5"/>
        <v>1314.75</v>
      </c>
    </row>
    <row r="49" spans="1:17">
      <c r="A49" s="17">
        <v>45</v>
      </c>
      <c r="B49" s="18" t="s">
        <v>153</v>
      </c>
      <c r="C49" s="17" t="str">
        <f>VLOOKUP(B49,'2025.4新疆分公司'!B:C,2,FALSE)</f>
        <v>652822197006100018</v>
      </c>
      <c r="D49" s="17" t="s">
        <v>463</v>
      </c>
      <c r="E49" s="19">
        <v>4999</v>
      </c>
      <c r="F49" s="20">
        <v>799.84</v>
      </c>
      <c r="G49" s="20">
        <v>399.92</v>
      </c>
      <c r="H49" s="20">
        <v>64.99</v>
      </c>
      <c r="I49" s="20">
        <v>25</v>
      </c>
      <c r="J49" s="20">
        <v>25</v>
      </c>
      <c r="K49" s="20">
        <v>484.9</v>
      </c>
      <c r="L49" s="20">
        <v>99.98</v>
      </c>
      <c r="M49" s="20">
        <v>5</v>
      </c>
      <c r="N49" s="20">
        <v>25</v>
      </c>
      <c r="O49">
        <f t="shared" si="3"/>
        <v>1379.73</v>
      </c>
      <c r="P49">
        <f t="shared" si="4"/>
        <v>549.9</v>
      </c>
      <c r="Q49">
        <f t="shared" si="5"/>
        <v>1929.63</v>
      </c>
    </row>
    <row r="50" spans="1:17">
      <c r="A50" s="17">
        <v>46</v>
      </c>
      <c r="B50" s="18" t="s">
        <v>217</v>
      </c>
      <c r="C50" s="17" t="str">
        <f>VLOOKUP(B50,'2025.4新疆分公司'!B:C,2,FALSE)</f>
        <v>65292319750510279X</v>
      </c>
      <c r="D50" s="17" t="s">
        <v>463</v>
      </c>
      <c r="E50" s="19">
        <v>4999</v>
      </c>
      <c r="F50" s="20">
        <v>799.84</v>
      </c>
      <c r="G50" s="20">
        <v>399.92</v>
      </c>
      <c r="H50" s="20">
        <v>64.99</v>
      </c>
      <c r="I50" s="20">
        <v>25</v>
      </c>
      <c r="J50" s="20">
        <v>25</v>
      </c>
      <c r="K50" s="20">
        <v>484.9</v>
      </c>
      <c r="L50" s="20">
        <v>99.98</v>
      </c>
      <c r="M50" s="20">
        <v>5</v>
      </c>
      <c r="N50" s="20">
        <v>25</v>
      </c>
      <c r="O50">
        <f t="shared" si="3"/>
        <v>1379.73</v>
      </c>
      <c r="P50">
        <f t="shared" si="4"/>
        <v>549.9</v>
      </c>
      <c r="Q50">
        <f t="shared" si="5"/>
        <v>1929.63</v>
      </c>
    </row>
    <row r="51" spans="1:17">
      <c r="A51" s="17">
        <v>47</v>
      </c>
      <c r="B51" s="18" t="s">
        <v>65</v>
      </c>
      <c r="C51" s="17" t="str">
        <f>VLOOKUP(B51,'2025.4新疆分公司'!B:C,2,FALSE)</f>
        <v>622825196811110656</v>
      </c>
      <c r="D51" s="17" t="s">
        <v>464</v>
      </c>
      <c r="E51" s="19">
        <v>4999</v>
      </c>
      <c r="F51" s="20">
        <v>799.84</v>
      </c>
      <c r="G51" s="20">
        <v>399.92</v>
      </c>
      <c r="H51" s="20">
        <v>64.99</v>
      </c>
      <c r="I51" s="20">
        <v>25</v>
      </c>
      <c r="J51" s="20">
        <v>25</v>
      </c>
      <c r="K51" s="20">
        <v>484.9</v>
      </c>
      <c r="L51" s="20">
        <v>99.98</v>
      </c>
      <c r="M51" s="20">
        <v>5</v>
      </c>
      <c r="N51" s="20">
        <v>25</v>
      </c>
      <c r="O51">
        <f t="shared" si="3"/>
        <v>1379.73</v>
      </c>
      <c r="P51">
        <f t="shared" si="4"/>
        <v>549.9</v>
      </c>
      <c r="Q51">
        <f t="shared" si="5"/>
        <v>1929.63</v>
      </c>
    </row>
    <row r="52" spans="1:17">
      <c r="A52" s="17">
        <v>48</v>
      </c>
      <c r="B52" s="18" t="s">
        <v>209</v>
      </c>
      <c r="C52" s="17" t="str">
        <f>VLOOKUP(B52,'2025.4新疆分公司'!B:C,2,FALSE)</f>
        <v>650104198101171625</v>
      </c>
      <c r="D52" s="17" t="s">
        <v>473</v>
      </c>
      <c r="E52" s="19">
        <v>4999</v>
      </c>
      <c r="F52" s="20">
        <v>799.84</v>
      </c>
      <c r="G52" s="20">
        <v>399.92</v>
      </c>
      <c r="H52" s="20">
        <v>64.99</v>
      </c>
      <c r="I52" s="20">
        <v>25</v>
      </c>
      <c r="J52" s="20">
        <v>25</v>
      </c>
      <c r="K52" s="20">
        <v>484.9</v>
      </c>
      <c r="L52" s="20">
        <v>99.98</v>
      </c>
      <c r="M52" s="20">
        <v>5</v>
      </c>
      <c r="N52" s="20">
        <v>25</v>
      </c>
      <c r="O52">
        <f t="shared" si="3"/>
        <v>1379.73</v>
      </c>
      <c r="P52">
        <f t="shared" si="4"/>
        <v>549.9</v>
      </c>
      <c r="Q52">
        <f t="shared" si="5"/>
        <v>1929.63</v>
      </c>
    </row>
    <row r="53" spans="1:17">
      <c r="A53" s="17">
        <v>49</v>
      </c>
      <c r="B53" s="18" t="s">
        <v>46</v>
      </c>
      <c r="C53" s="17" t="str">
        <f>VLOOKUP(B53,'2025.4新疆分公司'!B:C,2,FALSE)</f>
        <v>650105198112031317</v>
      </c>
      <c r="D53" s="17" t="s">
        <v>463</v>
      </c>
      <c r="E53" s="19">
        <v>4999</v>
      </c>
      <c r="F53" s="20">
        <v>799.84</v>
      </c>
      <c r="G53" s="20">
        <v>399.92</v>
      </c>
      <c r="H53" s="20">
        <v>64.99</v>
      </c>
      <c r="I53" s="20">
        <v>25</v>
      </c>
      <c r="J53" s="20">
        <v>25</v>
      </c>
      <c r="K53" s="20">
        <v>484.9</v>
      </c>
      <c r="L53" s="20">
        <v>99.98</v>
      </c>
      <c r="M53" s="20">
        <v>5</v>
      </c>
      <c r="N53" s="20">
        <v>25</v>
      </c>
      <c r="O53">
        <f t="shared" si="3"/>
        <v>1379.73</v>
      </c>
      <c r="P53">
        <f t="shared" si="4"/>
        <v>549.9</v>
      </c>
      <c r="Q53">
        <f t="shared" si="5"/>
        <v>1929.63</v>
      </c>
    </row>
    <row r="54" spans="1:17">
      <c r="A54" s="17">
        <v>50</v>
      </c>
      <c r="B54" s="18" t="s">
        <v>87</v>
      </c>
      <c r="C54" s="17" t="str">
        <f>VLOOKUP(B54,'2025.4新疆分公司'!B:C,2,FALSE)</f>
        <v>622722197206194644</v>
      </c>
      <c r="D54" s="17" t="s">
        <v>472</v>
      </c>
      <c r="E54" s="19">
        <v>4999</v>
      </c>
      <c r="F54" s="20">
        <v>799.84</v>
      </c>
      <c r="G54" s="20">
        <v>399.92</v>
      </c>
      <c r="H54" s="20">
        <v>64.99</v>
      </c>
      <c r="I54" s="20">
        <v>25</v>
      </c>
      <c r="J54" s="20">
        <v>25</v>
      </c>
      <c r="K54" s="20">
        <v>484.9</v>
      </c>
      <c r="L54" s="20">
        <v>99.98</v>
      </c>
      <c r="M54" s="20">
        <v>5</v>
      </c>
      <c r="N54" s="20">
        <v>25</v>
      </c>
      <c r="O54">
        <f t="shared" si="3"/>
        <v>1379.73</v>
      </c>
      <c r="P54">
        <f t="shared" si="4"/>
        <v>549.9</v>
      </c>
      <c r="Q54">
        <f t="shared" si="5"/>
        <v>1929.63</v>
      </c>
    </row>
    <row r="55" spans="1:17">
      <c r="A55" s="17">
        <v>51</v>
      </c>
      <c r="B55" s="18" t="s">
        <v>428</v>
      </c>
      <c r="C55" s="17" t="str">
        <f>VLOOKUP(B55,'2025.4新疆分公司'!B:C,2,FALSE)</f>
        <v>622722197012074628</v>
      </c>
      <c r="D55" s="17" t="s">
        <v>472</v>
      </c>
      <c r="E55" s="19">
        <v>4999</v>
      </c>
      <c r="F55" s="20">
        <v>799.84</v>
      </c>
      <c r="G55" s="20">
        <v>399.92</v>
      </c>
      <c r="H55" s="20">
        <v>64.99</v>
      </c>
      <c r="I55" s="20">
        <v>25</v>
      </c>
      <c r="J55" s="20">
        <v>25</v>
      </c>
      <c r="K55" s="20">
        <v>484.9</v>
      </c>
      <c r="L55" s="20">
        <v>99.98</v>
      </c>
      <c r="M55" s="20">
        <v>5</v>
      </c>
      <c r="N55" s="20">
        <v>25</v>
      </c>
      <c r="O55">
        <f t="shared" si="3"/>
        <v>1379.73</v>
      </c>
      <c r="P55">
        <f t="shared" si="4"/>
        <v>549.9</v>
      </c>
      <c r="Q55">
        <f t="shared" si="5"/>
        <v>1929.63</v>
      </c>
    </row>
    <row r="56" spans="1:17">
      <c r="A56" s="17">
        <v>52</v>
      </c>
      <c r="B56" s="18" t="s">
        <v>333</v>
      </c>
      <c r="C56" s="17" t="str">
        <f>VLOOKUP(B56,'2025.4新疆分公司'!B:C,2,FALSE)</f>
        <v>412721196909121062</v>
      </c>
      <c r="D56" s="17" t="s">
        <v>473</v>
      </c>
      <c r="E56" s="19">
        <v>4999</v>
      </c>
      <c r="F56" s="20">
        <v>799.84</v>
      </c>
      <c r="G56" s="20">
        <v>399.92</v>
      </c>
      <c r="H56" s="20">
        <v>64.99</v>
      </c>
      <c r="I56" s="20">
        <v>25</v>
      </c>
      <c r="J56" s="20">
        <v>25</v>
      </c>
      <c r="K56" s="20">
        <v>484.9</v>
      </c>
      <c r="L56" s="20">
        <v>99.98</v>
      </c>
      <c r="M56" s="20">
        <v>5</v>
      </c>
      <c r="N56" s="20">
        <v>25</v>
      </c>
      <c r="O56">
        <f t="shared" si="3"/>
        <v>1379.73</v>
      </c>
      <c r="P56">
        <f t="shared" si="4"/>
        <v>549.9</v>
      </c>
      <c r="Q56">
        <f t="shared" si="5"/>
        <v>1929.63</v>
      </c>
    </row>
    <row r="57" spans="1:17">
      <c r="A57" s="17">
        <v>53</v>
      </c>
      <c r="B57" s="18" t="s">
        <v>112</v>
      </c>
      <c r="C57" s="17" t="str">
        <f>VLOOKUP(B57,'2025.4新疆分公司'!B:C,2,FALSE)</f>
        <v>620522197008144467</v>
      </c>
      <c r="D57" s="17" t="s">
        <v>464</v>
      </c>
      <c r="E57" s="19">
        <v>4999</v>
      </c>
      <c r="F57" s="20">
        <v>799.84</v>
      </c>
      <c r="G57" s="20">
        <v>399.92</v>
      </c>
      <c r="H57" s="20">
        <v>64.99</v>
      </c>
      <c r="I57" s="20">
        <v>25</v>
      </c>
      <c r="J57" s="20">
        <v>25</v>
      </c>
      <c r="K57" s="20">
        <v>484.9</v>
      </c>
      <c r="L57" s="20">
        <v>99.98</v>
      </c>
      <c r="M57" s="20">
        <v>5</v>
      </c>
      <c r="N57" s="20">
        <v>25</v>
      </c>
      <c r="O57">
        <f t="shared" si="3"/>
        <v>1379.73</v>
      </c>
      <c r="P57">
        <f t="shared" si="4"/>
        <v>549.9</v>
      </c>
      <c r="Q57">
        <f t="shared" si="5"/>
        <v>1929.63</v>
      </c>
    </row>
    <row r="58" spans="1:17">
      <c r="A58" s="17">
        <v>54</v>
      </c>
      <c r="B58" s="18" t="s">
        <v>75</v>
      </c>
      <c r="C58" s="17" t="str">
        <f>VLOOKUP(B58,'2025.4新疆分公司'!B:C,2,FALSE)</f>
        <v>650104199705263314</v>
      </c>
      <c r="D58" s="17" t="s">
        <v>463</v>
      </c>
      <c r="E58" s="19">
        <v>4999</v>
      </c>
      <c r="F58" s="20">
        <v>799.84</v>
      </c>
      <c r="G58" s="20">
        <v>399.92</v>
      </c>
      <c r="H58" s="20">
        <v>64.99</v>
      </c>
      <c r="I58" s="20">
        <v>25</v>
      </c>
      <c r="J58" s="20">
        <v>25</v>
      </c>
      <c r="K58" s="20">
        <v>484.9</v>
      </c>
      <c r="L58" s="20">
        <v>99.98</v>
      </c>
      <c r="M58" s="20">
        <v>5</v>
      </c>
      <c r="N58" s="20">
        <v>25</v>
      </c>
      <c r="O58">
        <f t="shared" si="3"/>
        <v>1379.73</v>
      </c>
      <c r="P58">
        <f t="shared" si="4"/>
        <v>549.9</v>
      </c>
      <c r="Q58">
        <f t="shared" si="5"/>
        <v>1929.63</v>
      </c>
    </row>
    <row r="59" spans="1:17">
      <c r="A59" s="17">
        <v>55</v>
      </c>
      <c r="B59" s="18" t="s">
        <v>89</v>
      </c>
      <c r="C59" s="17" t="str">
        <f>VLOOKUP(B59,'2025.4新疆分公司'!B:C,2,FALSE)</f>
        <v>372923196912014728</v>
      </c>
      <c r="D59" s="17" t="s">
        <v>464</v>
      </c>
      <c r="E59" s="19">
        <v>4999</v>
      </c>
      <c r="F59" s="20">
        <v>799.84</v>
      </c>
      <c r="G59" s="20">
        <v>399.92</v>
      </c>
      <c r="H59" s="20">
        <v>64.99</v>
      </c>
      <c r="I59" s="20">
        <v>25</v>
      </c>
      <c r="J59" s="20">
        <v>25</v>
      </c>
      <c r="K59" s="20">
        <v>484.9</v>
      </c>
      <c r="L59" s="20">
        <v>99.98</v>
      </c>
      <c r="M59" s="20">
        <v>5</v>
      </c>
      <c r="N59" s="20">
        <v>25</v>
      </c>
      <c r="O59">
        <f t="shared" si="3"/>
        <v>1379.73</v>
      </c>
      <c r="P59">
        <f t="shared" si="4"/>
        <v>549.9</v>
      </c>
      <c r="Q59">
        <f t="shared" si="5"/>
        <v>1929.63</v>
      </c>
    </row>
    <row r="60" spans="1:17">
      <c r="A60" s="17">
        <v>56</v>
      </c>
      <c r="B60" s="18" t="s">
        <v>395</v>
      </c>
      <c r="C60" s="17" t="str">
        <f>VLOOKUP(B60,'2025.4新疆分公司'!B:C,2,FALSE)</f>
        <v>620503197112175360</v>
      </c>
      <c r="D60" s="17" t="s">
        <v>464</v>
      </c>
      <c r="E60" s="19">
        <v>4999</v>
      </c>
      <c r="F60" s="20">
        <v>799.84</v>
      </c>
      <c r="G60" s="20">
        <v>399.92</v>
      </c>
      <c r="H60" s="20">
        <v>64.99</v>
      </c>
      <c r="I60" s="20">
        <v>25</v>
      </c>
      <c r="J60" s="20">
        <v>25</v>
      </c>
      <c r="K60" s="20">
        <v>484.9</v>
      </c>
      <c r="L60" s="20">
        <v>99.98</v>
      </c>
      <c r="M60" s="20">
        <v>5</v>
      </c>
      <c r="N60" s="20">
        <v>25</v>
      </c>
      <c r="O60">
        <f t="shared" si="3"/>
        <v>1379.73</v>
      </c>
      <c r="P60">
        <f t="shared" si="4"/>
        <v>549.9</v>
      </c>
      <c r="Q60">
        <f t="shared" si="5"/>
        <v>1929.63</v>
      </c>
    </row>
    <row r="61" spans="1:17">
      <c r="A61" s="17">
        <v>57</v>
      </c>
      <c r="B61" s="18" t="s">
        <v>94</v>
      </c>
      <c r="C61" s="17" t="str">
        <f>VLOOKUP(B61,'2025.4新疆分公司'!B:C,2,FALSE)</f>
        <v>622201196507115766</v>
      </c>
      <c r="D61" s="17" t="s">
        <v>464</v>
      </c>
      <c r="E61" s="19">
        <v>4999</v>
      </c>
      <c r="F61" s="20">
        <v>799.84</v>
      </c>
      <c r="G61" s="20">
        <v>399.92</v>
      </c>
      <c r="H61" s="20">
        <v>64.99</v>
      </c>
      <c r="I61" s="20">
        <v>25</v>
      </c>
      <c r="J61" s="20">
        <v>25</v>
      </c>
      <c r="K61" s="20">
        <v>484.9</v>
      </c>
      <c r="L61" s="20">
        <v>99.98</v>
      </c>
      <c r="M61" s="20">
        <v>5</v>
      </c>
      <c r="N61" s="20">
        <v>25</v>
      </c>
      <c r="O61">
        <f t="shared" si="3"/>
        <v>1379.73</v>
      </c>
      <c r="P61">
        <f t="shared" si="4"/>
        <v>549.9</v>
      </c>
      <c r="Q61">
        <f t="shared" si="5"/>
        <v>1929.63</v>
      </c>
    </row>
    <row r="62" spans="1:17">
      <c r="A62" s="17">
        <v>58</v>
      </c>
      <c r="B62" s="18" t="s">
        <v>55</v>
      </c>
      <c r="C62" s="17" t="str">
        <f>VLOOKUP(B62,'2025.4新疆分公司'!B:C,2,FALSE)</f>
        <v>610322197105053927</v>
      </c>
      <c r="D62" s="17" t="s">
        <v>473</v>
      </c>
      <c r="E62" s="19">
        <v>4999</v>
      </c>
      <c r="F62" s="20">
        <v>799.84</v>
      </c>
      <c r="G62" s="20">
        <v>399.92</v>
      </c>
      <c r="H62" s="20">
        <v>64.99</v>
      </c>
      <c r="I62" s="20">
        <v>25</v>
      </c>
      <c r="J62" s="20">
        <v>25</v>
      </c>
      <c r="K62" s="20">
        <v>484.9</v>
      </c>
      <c r="L62" s="20">
        <v>99.98</v>
      </c>
      <c r="M62" s="20">
        <v>5</v>
      </c>
      <c r="N62" s="20">
        <v>25</v>
      </c>
      <c r="O62">
        <f t="shared" si="3"/>
        <v>1379.73</v>
      </c>
      <c r="P62">
        <f t="shared" si="4"/>
        <v>549.9</v>
      </c>
      <c r="Q62">
        <f t="shared" si="5"/>
        <v>1929.63</v>
      </c>
    </row>
    <row r="63" spans="1:17">
      <c r="A63" s="17">
        <v>59</v>
      </c>
      <c r="B63" s="18" t="s">
        <v>79</v>
      </c>
      <c r="C63" s="17" t="str">
        <f>VLOOKUP(B63,'2025.4新疆分公司'!B:C,2,FALSE)</f>
        <v>510623197502286846</v>
      </c>
      <c r="D63" s="17" t="s">
        <v>472</v>
      </c>
      <c r="E63" s="19">
        <v>4999</v>
      </c>
      <c r="F63" s="20">
        <v>799.84</v>
      </c>
      <c r="G63" s="20">
        <v>399.92</v>
      </c>
      <c r="H63" s="20">
        <v>64.99</v>
      </c>
      <c r="I63" s="20">
        <v>25</v>
      </c>
      <c r="J63" s="20">
        <v>25</v>
      </c>
      <c r="K63" s="20">
        <v>484.9</v>
      </c>
      <c r="L63" s="20">
        <v>99.98</v>
      </c>
      <c r="M63" s="20">
        <v>5</v>
      </c>
      <c r="N63" s="20">
        <v>25</v>
      </c>
      <c r="O63">
        <f t="shared" si="3"/>
        <v>1379.73</v>
      </c>
      <c r="P63">
        <f t="shared" si="4"/>
        <v>549.9</v>
      </c>
      <c r="Q63">
        <f t="shared" si="5"/>
        <v>1929.63</v>
      </c>
    </row>
    <row r="64" spans="1:17">
      <c r="A64" s="17">
        <v>60</v>
      </c>
      <c r="B64" s="18" t="s">
        <v>17</v>
      </c>
      <c r="C64" s="17" t="str">
        <f>VLOOKUP(B64,'2025.4新疆分公司'!B:C,2,FALSE)</f>
        <v>650105197301241343</v>
      </c>
      <c r="D64" s="17" t="s">
        <v>472</v>
      </c>
      <c r="E64" s="19">
        <v>4999</v>
      </c>
      <c r="F64" s="20">
        <v>799.84</v>
      </c>
      <c r="G64" s="20">
        <v>399.92</v>
      </c>
      <c r="H64" s="20">
        <v>64.99</v>
      </c>
      <c r="I64" s="20">
        <v>25</v>
      </c>
      <c r="J64" s="20">
        <v>25</v>
      </c>
      <c r="K64" s="20">
        <v>484.9</v>
      </c>
      <c r="L64" s="20">
        <v>99.98</v>
      </c>
      <c r="M64" s="20">
        <v>5</v>
      </c>
      <c r="N64" s="20">
        <v>25</v>
      </c>
      <c r="O64">
        <f t="shared" si="3"/>
        <v>1379.73</v>
      </c>
      <c r="P64">
        <f t="shared" si="4"/>
        <v>549.9</v>
      </c>
      <c r="Q64">
        <f t="shared" si="5"/>
        <v>1929.63</v>
      </c>
    </row>
    <row r="65" spans="1:17">
      <c r="A65" s="17">
        <v>61</v>
      </c>
      <c r="B65" s="18" t="s">
        <v>124</v>
      </c>
      <c r="C65" s="17" t="str">
        <f>VLOOKUP(B65,'2025.4新疆分公司'!B:C,2,FALSE)</f>
        <v>513028197507161681</v>
      </c>
      <c r="D65" s="17" t="s">
        <v>464</v>
      </c>
      <c r="E65" s="19">
        <v>4999</v>
      </c>
      <c r="F65" s="20">
        <v>799.84</v>
      </c>
      <c r="G65" s="20">
        <v>399.92</v>
      </c>
      <c r="H65" s="20">
        <v>64.99</v>
      </c>
      <c r="I65" s="20">
        <v>25</v>
      </c>
      <c r="J65" s="20">
        <v>25</v>
      </c>
      <c r="K65" s="20">
        <v>484.9</v>
      </c>
      <c r="L65" s="20">
        <v>99.98</v>
      </c>
      <c r="M65" s="20">
        <v>5</v>
      </c>
      <c r="N65" s="20">
        <v>25</v>
      </c>
      <c r="O65">
        <f t="shared" si="3"/>
        <v>1379.73</v>
      </c>
      <c r="P65">
        <f t="shared" si="4"/>
        <v>549.9</v>
      </c>
      <c r="Q65">
        <f t="shared" si="5"/>
        <v>1929.63</v>
      </c>
    </row>
    <row r="66" spans="1:17">
      <c r="A66" s="17">
        <v>62</v>
      </c>
      <c r="B66" s="18" t="s">
        <v>86</v>
      </c>
      <c r="C66" s="17" t="str">
        <f>VLOOKUP(B66,'2025.4新疆分公司'!B:C,2,FALSE)</f>
        <v>62272219710808461X</v>
      </c>
      <c r="D66" s="17" t="s">
        <v>474</v>
      </c>
      <c r="E66" s="19">
        <v>4999</v>
      </c>
      <c r="F66" s="20">
        <v>799.84</v>
      </c>
      <c r="G66" s="20">
        <v>399.92</v>
      </c>
      <c r="H66" s="20">
        <v>64.99</v>
      </c>
      <c r="I66" s="20">
        <v>25</v>
      </c>
      <c r="J66" s="20">
        <v>25</v>
      </c>
      <c r="K66" s="20">
        <v>484.9</v>
      </c>
      <c r="L66" s="20">
        <v>99.98</v>
      </c>
      <c r="M66" s="20">
        <v>5</v>
      </c>
      <c r="N66" s="20">
        <v>25</v>
      </c>
      <c r="O66">
        <f t="shared" si="3"/>
        <v>1379.73</v>
      </c>
      <c r="P66">
        <f t="shared" si="4"/>
        <v>549.9</v>
      </c>
      <c r="Q66">
        <f t="shared" si="5"/>
        <v>1929.63</v>
      </c>
    </row>
    <row r="67" spans="1:17">
      <c r="A67" s="17">
        <v>63</v>
      </c>
      <c r="B67" s="18" t="s">
        <v>133</v>
      </c>
      <c r="C67" s="17" t="str">
        <f>VLOOKUP(B67,'2025.4新疆分公司'!B:C,2,FALSE)</f>
        <v>513723197103207141</v>
      </c>
      <c r="D67" s="17" t="s">
        <v>464</v>
      </c>
      <c r="E67" s="19">
        <v>4999</v>
      </c>
      <c r="F67" s="20">
        <v>799.84</v>
      </c>
      <c r="G67" s="20">
        <v>399.92</v>
      </c>
      <c r="H67" s="20">
        <v>64.99</v>
      </c>
      <c r="I67" s="20">
        <v>25</v>
      </c>
      <c r="J67" s="20">
        <v>25</v>
      </c>
      <c r="K67" s="20">
        <v>484.9</v>
      </c>
      <c r="L67" s="20">
        <v>99.98</v>
      </c>
      <c r="M67" s="20">
        <v>5</v>
      </c>
      <c r="N67" s="20">
        <v>25</v>
      </c>
      <c r="O67">
        <f t="shared" si="3"/>
        <v>1379.73</v>
      </c>
      <c r="P67">
        <f t="shared" si="4"/>
        <v>549.9</v>
      </c>
      <c r="Q67">
        <f t="shared" si="5"/>
        <v>1929.63</v>
      </c>
    </row>
    <row r="68" spans="1:17">
      <c r="A68" s="17">
        <v>64</v>
      </c>
      <c r="B68" s="18" t="s">
        <v>142</v>
      </c>
      <c r="C68" s="17" t="str">
        <f>VLOOKUP(B68,'2025.4新疆分公司'!B:C,2,FALSE)</f>
        <v>513723197210190154</v>
      </c>
      <c r="D68" s="17" t="s">
        <v>464</v>
      </c>
      <c r="E68" s="19">
        <v>4999</v>
      </c>
      <c r="F68" s="20">
        <v>799.84</v>
      </c>
      <c r="G68" s="20">
        <v>399.92</v>
      </c>
      <c r="H68" s="20">
        <v>64.99</v>
      </c>
      <c r="I68" s="20">
        <v>25</v>
      </c>
      <c r="J68" s="20">
        <v>25</v>
      </c>
      <c r="K68" s="20">
        <v>484.9</v>
      </c>
      <c r="L68" s="20">
        <v>99.98</v>
      </c>
      <c r="M68" s="20">
        <v>5</v>
      </c>
      <c r="N68" s="20">
        <v>25</v>
      </c>
      <c r="O68">
        <f t="shared" si="3"/>
        <v>1379.73</v>
      </c>
      <c r="P68">
        <f t="shared" si="4"/>
        <v>549.9</v>
      </c>
      <c r="Q68">
        <f t="shared" si="5"/>
        <v>1929.63</v>
      </c>
    </row>
    <row r="69" spans="1:17">
      <c r="A69" s="17">
        <v>65</v>
      </c>
      <c r="B69" s="18" t="s">
        <v>108</v>
      </c>
      <c r="C69" s="17" t="str">
        <f>VLOOKUP(B69,'2025.4新疆分公司'!B:C,2,FALSE)</f>
        <v>622322199504011428</v>
      </c>
      <c r="D69" s="17" t="s">
        <v>463</v>
      </c>
      <c r="E69" s="19">
        <v>4999</v>
      </c>
      <c r="F69" s="20">
        <v>799.84</v>
      </c>
      <c r="G69" s="20">
        <v>399.92</v>
      </c>
      <c r="H69" s="20">
        <v>64.99</v>
      </c>
      <c r="I69" s="20">
        <v>25</v>
      </c>
      <c r="J69" s="20">
        <v>25</v>
      </c>
      <c r="K69" s="20">
        <v>484.9</v>
      </c>
      <c r="L69" s="20">
        <v>99.98</v>
      </c>
      <c r="M69" s="20">
        <v>5</v>
      </c>
      <c r="N69" s="20">
        <v>25</v>
      </c>
      <c r="O69">
        <f t="shared" si="3"/>
        <v>1379.73</v>
      </c>
      <c r="P69">
        <f t="shared" si="4"/>
        <v>549.9</v>
      </c>
      <c r="Q69">
        <f t="shared" si="5"/>
        <v>1929.63</v>
      </c>
    </row>
    <row r="70" spans="1:17">
      <c r="A70" s="17">
        <v>66</v>
      </c>
      <c r="B70" s="18" t="s">
        <v>98</v>
      </c>
      <c r="C70" s="17" t="str">
        <f>VLOOKUP(B70,'2025.4新疆分公司'!B:C,2,FALSE)</f>
        <v>652122199402164225</v>
      </c>
      <c r="D70" s="17" t="s">
        <v>463</v>
      </c>
      <c r="E70" s="19">
        <v>4999</v>
      </c>
      <c r="F70" s="20">
        <v>799.84</v>
      </c>
      <c r="G70" s="20">
        <v>399.92</v>
      </c>
      <c r="H70" s="20">
        <v>64.99</v>
      </c>
      <c r="I70" s="20">
        <v>25</v>
      </c>
      <c r="J70" s="20">
        <v>25</v>
      </c>
      <c r="K70" s="20">
        <v>484.9</v>
      </c>
      <c r="L70" s="20">
        <v>99.98</v>
      </c>
      <c r="M70" s="20">
        <v>5</v>
      </c>
      <c r="N70" s="20">
        <v>25</v>
      </c>
      <c r="O70">
        <f t="shared" ref="O70:O101" si="6">SUM(F70+H70+I70+K70+M70)</f>
        <v>1379.73</v>
      </c>
      <c r="P70">
        <f t="shared" ref="P70:P101" si="7">SUM(G70+J70+L70+N70)</f>
        <v>549.9</v>
      </c>
      <c r="Q70">
        <f t="shared" ref="Q70:Q101" si="8">SUM(O70:P70)</f>
        <v>1929.63</v>
      </c>
    </row>
    <row r="71" spans="1:17">
      <c r="A71" s="17">
        <v>67</v>
      </c>
      <c r="B71" s="18" t="s">
        <v>93</v>
      </c>
      <c r="C71" s="17" t="str">
        <f>VLOOKUP(B71,'2025.4新疆分公司'!B:C,2,FALSE)</f>
        <v>652122198110304228</v>
      </c>
      <c r="D71" s="17" t="s">
        <v>464</v>
      </c>
      <c r="E71" s="19">
        <v>4999</v>
      </c>
      <c r="F71" s="20">
        <v>799.84</v>
      </c>
      <c r="G71" s="20">
        <v>399.92</v>
      </c>
      <c r="H71" s="20">
        <v>64.99</v>
      </c>
      <c r="I71" s="20">
        <v>25</v>
      </c>
      <c r="J71" s="20">
        <v>25</v>
      </c>
      <c r="K71" s="20">
        <v>484.9</v>
      </c>
      <c r="L71" s="20">
        <v>99.98</v>
      </c>
      <c r="M71" s="20">
        <v>5</v>
      </c>
      <c r="N71" s="20">
        <v>25</v>
      </c>
      <c r="O71">
        <f t="shared" si="6"/>
        <v>1379.73</v>
      </c>
      <c r="P71">
        <f t="shared" si="7"/>
        <v>549.9</v>
      </c>
      <c r="Q71">
        <f t="shared" si="8"/>
        <v>1929.63</v>
      </c>
    </row>
    <row r="72" spans="1:17">
      <c r="A72" s="17">
        <v>68</v>
      </c>
      <c r="B72" s="18" t="s">
        <v>115</v>
      </c>
      <c r="C72" s="17" t="str">
        <f>VLOOKUP(B72,'2025.4新疆分公司'!B:C,2,FALSE)</f>
        <v>652423197302011778</v>
      </c>
      <c r="D72" s="17" t="s">
        <v>474</v>
      </c>
      <c r="E72" s="19">
        <v>4999</v>
      </c>
      <c r="F72" s="20">
        <v>799.84</v>
      </c>
      <c r="G72" s="20">
        <v>399.92</v>
      </c>
      <c r="H72" s="20">
        <v>64.99</v>
      </c>
      <c r="I72" s="20">
        <v>25</v>
      </c>
      <c r="J72" s="20">
        <v>25</v>
      </c>
      <c r="K72" s="20">
        <v>484.9</v>
      </c>
      <c r="L72" s="20">
        <v>99.98</v>
      </c>
      <c r="M72" s="20">
        <v>5</v>
      </c>
      <c r="N72" s="20">
        <v>25</v>
      </c>
      <c r="O72">
        <f t="shared" si="6"/>
        <v>1379.73</v>
      </c>
      <c r="P72">
        <f t="shared" si="7"/>
        <v>549.9</v>
      </c>
      <c r="Q72">
        <f t="shared" si="8"/>
        <v>1929.63</v>
      </c>
    </row>
    <row r="73" spans="1:17">
      <c r="A73" s="17">
        <v>69</v>
      </c>
      <c r="B73" s="18" t="s">
        <v>107</v>
      </c>
      <c r="C73" s="17" t="str">
        <f>VLOOKUP(B73,'2025.4新疆分公司'!B:C,2,FALSE)</f>
        <v>342123199207273921</v>
      </c>
      <c r="D73" s="17" t="s">
        <v>463</v>
      </c>
      <c r="E73" s="19">
        <v>4999</v>
      </c>
      <c r="F73" s="20">
        <v>799.84</v>
      </c>
      <c r="G73" s="20">
        <v>399.92</v>
      </c>
      <c r="H73" s="20">
        <v>64.99</v>
      </c>
      <c r="I73" s="20">
        <v>25</v>
      </c>
      <c r="J73" s="20">
        <v>25</v>
      </c>
      <c r="K73" s="20">
        <v>484.9</v>
      </c>
      <c r="L73" s="20">
        <v>99.98</v>
      </c>
      <c r="M73" s="20">
        <v>5</v>
      </c>
      <c r="N73" s="20">
        <v>25</v>
      </c>
      <c r="O73">
        <f t="shared" si="6"/>
        <v>1379.73</v>
      </c>
      <c r="P73">
        <f t="shared" si="7"/>
        <v>549.9</v>
      </c>
      <c r="Q73">
        <f t="shared" si="8"/>
        <v>1929.63</v>
      </c>
    </row>
    <row r="74" spans="1:17">
      <c r="A74" s="17">
        <v>70</v>
      </c>
      <c r="B74" s="18" t="s">
        <v>302</v>
      </c>
      <c r="C74" s="17" t="str">
        <f>VLOOKUP(B74,'2025.4新疆分公司'!B:C,2,FALSE)</f>
        <v>653130197105102820</v>
      </c>
      <c r="D74" s="17" t="s">
        <v>464</v>
      </c>
      <c r="E74" s="19">
        <v>4999</v>
      </c>
      <c r="F74" s="20">
        <v>799.84</v>
      </c>
      <c r="G74" s="20">
        <v>399.92</v>
      </c>
      <c r="H74" s="20">
        <v>64.99</v>
      </c>
      <c r="I74" s="20">
        <v>25</v>
      </c>
      <c r="J74" s="20">
        <v>25</v>
      </c>
      <c r="K74" s="20">
        <v>484.9</v>
      </c>
      <c r="L74" s="20">
        <v>99.98</v>
      </c>
      <c r="M74" s="20">
        <v>5</v>
      </c>
      <c r="N74" s="20">
        <v>25</v>
      </c>
      <c r="O74">
        <f t="shared" si="6"/>
        <v>1379.73</v>
      </c>
      <c r="P74">
        <f t="shared" si="7"/>
        <v>549.9</v>
      </c>
      <c r="Q74">
        <f t="shared" si="8"/>
        <v>1929.63</v>
      </c>
    </row>
    <row r="75" spans="1:17">
      <c r="A75" s="17">
        <v>71</v>
      </c>
      <c r="B75" s="18" t="s">
        <v>309</v>
      </c>
      <c r="C75" s="17" t="str">
        <f>VLOOKUP(B75,'2025.4新疆分公司'!B:C,2,FALSE)</f>
        <v>652123197104152039</v>
      </c>
      <c r="D75" s="17" t="s">
        <v>463</v>
      </c>
      <c r="E75" s="19">
        <v>4999</v>
      </c>
      <c r="F75" s="20">
        <v>799.84</v>
      </c>
      <c r="G75" s="20">
        <v>399.92</v>
      </c>
      <c r="H75" s="20">
        <v>64.99</v>
      </c>
      <c r="I75" s="20">
        <v>25</v>
      </c>
      <c r="J75" s="20">
        <v>25</v>
      </c>
      <c r="K75" s="20">
        <v>484.9</v>
      </c>
      <c r="L75" s="20">
        <v>99.98</v>
      </c>
      <c r="M75" s="20">
        <v>5</v>
      </c>
      <c r="N75" s="20">
        <v>25</v>
      </c>
      <c r="O75">
        <f t="shared" si="6"/>
        <v>1379.73</v>
      </c>
      <c r="P75">
        <f t="shared" si="7"/>
        <v>549.9</v>
      </c>
      <c r="Q75">
        <f t="shared" si="8"/>
        <v>1929.63</v>
      </c>
    </row>
    <row r="76" spans="1:17">
      <c r="A76" s="17">
        <v>72</v>
      </c>
      <c r="B76" s="18" t="s">
        <v>335</v>
      </c>
      <c r="C76" s="17" t="str">
        <f>VLOOKUP(B76,'2025.4新疆分公司'!B:C,2,FALSE)</f>
        <v>653101197802160039</v>
      </c>
      <c r="D76" s="17" t="s">
        <v>463</v>
      </c>
      <c r="E76" s="19">
        <v>4999</v>
      </c>
      <c r="F76" s="20">
        <v>799.84</v>
      </c>
      <c r="G76" s="20">
        <v>399.92</v>
      </c>
      <c r="H76" s="20">
        <v>64.99</v>
      </c>
      <c r="I76" s="20">
        <v>25</v>
      </c>
      <c r="J76" s="20">
        <v>25</v>
      </c>
      <c r="K76" s="20">
        <v>484.9</v>
      </c>
      <c r="L76" s="20">
        <v>99.98</v>
      </c>
      <c r="M76" s="20">
        <v>5</v>
      </c>
      <c r="N76" s="20">
        <v>25</v>
      </c>
      <c r="O76">
        <f t="shared" si="6"/>
        <v>1379.73</v>
      </c>
      <c r="P76">
        <f t="shared" si="7"/>
        <v>549.9</v>
      </c>
      <c r="Q76">
        <f t="shared" si="8"/>
        <v>1929.63</v>
      </c>
    </row>
    <row r="77" spans="1:17">
      <c r="A77" s="17">
        <v>73</v>
      </c>
      <c r="B77" s="18" t="s">
        <v>241</v>
      </c>
      <c r="C77" s="17" t="str">
        <f>VLOOKUP(B77,'2025.4新疆分公司'!B:C,2,FALSE)</f>
        <v>650102196901053326</v>
      </c>
      <c r="D77" s="17" t="s">
        <v>472</v>
      </c>
      <c r="E77" s="19">
        <v>4999</v>
      </c>
      <c r="F77" s="20">
        <v>799.84</v>
      </c>
      <c r="G77" s="20">
        <v>399.92</v>
      </c>
      <c r="H77" s="20">
        <v>64.99</v>
      </c>
      <c r="I77" s="20">
        <v>25</v>
      </c>
      <c r="J77" s="20">
        <v>25</v>
      </c>
      <c r="K77" s="20">
        <v>484.9</v>
      </c>
      <c r="L77" s="20">
        <v>99.98</v>
      </c>
      <c r="M77" s="20">
        <v>5</v>
      </c>
      <c r="N77" s="20">
        <v>25</v>
      </c>
      <c r="O77">
        <f t="shared" si="6"/>
        <v>1379.73</v>
      </c>
      <c r="P77">
        <f t="shared" si="7"/>
        <v>549.9</v>
      </c>
      <c r="Q77">
        <f t="shared" si="8"/>
        <v>1929.63</v>
      </c>
    </row>
    <row r="78" spans="1:17">
      <c r="A78" s="17">
        <v>74</v>
      </c>
      <c r="B78" s="18" t="s">
        <v>223</v>
      </c>
      <c r="C78" s="17" t="str">
        <f>VLOOKUP(B78,'2025.4新疆分公司'!B:C,2,FALSE)</f>
        <v>652122196709151417</v>
      </c>
      <c r="D78" s="17" t="s">
        <v>464</v>
      </c>
      <c r="E78" s="19">
        <v>4999</v>
      </c>
      <c r="F78" s="20">
        <v>799.84</v>
      </c>
      <c r="G78" s="20">
        <v>399.92</v>
      </c>
      <c r="H78" s="20">
        <v>64.99</v>
      </c>
      <c r="I78" s="20">
        <v>25</v>
      </c>
      <c r="J78" s="20">
        <v>25</v>
      </c>
      <c r="K78" s="20">
        <v>484.9</v>
      </c>
      <c r="L78" s="20">
        <v>99.98</v>
      </c>
      <c r="M78" s="20">
        <v>5</v>
      </c>
      <c r="N78" s="20">
        <v>25</v>
      </c>
      <c r="O78">
        <f t="shared" si="6"/>
        <v>1379.73</v>
      </c>
      <c r="P78">
        <f t="shared" si="7"/>
        <v>549.9</v>
      </c>
      <c r="Q78">
        <f t="shared" si="8"/>
        <v>1929.63</v>
      </c>
    </row>
    <row r="79" spans="1:17">
      <c r="A79" s="17">
        <v>75</v>
      </c>
      <c r="B79" s="18" t="s">
        <v>137</v>
      </c>
      <c r="C79" s="17" t="str">
        <f>VLOOKUP(B79,'2025.4新疆分公司'!B:C,2,FALSE)</f>
        <v>622101197009172310</v>
      </c>
      <c r="D79" s="17" t="s">
        <v>463</v>
      </c>
      <c r="E79" s="19">
        <v>4999</v>
      </c>
      <c r="F79" s="20">
        <v>799.84</v>
      </c>
      <c r="G79" s="20">
        <v>399.92</v>
      </c>
      <c r="H79" s="20">
        <v>64.99</v>
      </c>
      <c r="I79" s="20">
        <v>25</v>
      </c>
      <c r="J79" s="20">
        <v>25</v>
      </c>
      <c r="K79" s="20">
        <v>484.9</v>
      </c>
      <c r="L79" s="20">
        <v>99.98</v>
      </c>
      <c r="M79" s="20">
        <v>5</v>
      </c>
      <c r="N79" s="20">
        <v>25</v>
      </c>
      <c r="O79">
        <f t="shared" si="6"/>
        <v>1379.73</v>
      </c>
      <c r="P79">
        <f t="shared" si="7"/>
        <v>549.9</v>
      </c>
      <c r="Q79">
        <f t="shared" si="8"/>
        <v>1929.63</v>
      </c>
    </row>
    <row r="80" spans="1:17">
      <c r="A80" s="17">
        <v>76</v>
      </c>
      <c r="B80" s="18" t="s">
        <v>269</v>
      </c>
      <c r="C80" s="17" t="str">
        <f>VLOOKUP(B80,'2025.4新疆分公司'!B:C,2,FALSE)</f>
        <v>65012119711115242X</v>
      </c>
      <c r="D80" s="17" t="s">
        <v>464</v>
      </c>
      <c r="E80" s="19">
        <v>4999</v>
      </c>
      <c r="F80" s="20">
        <v>799.84</v>
      </c>
      <c r="G80" s="20">
        <v>399.92</v>
      </c>
      <c r="H80" s="20">
        <v>64.99</v>
      </c>
      <c r="I80" s="20">
        <v>25</v>
      </c>
      <c r="J80" s="20">
        <v>25</v>
      </c>
      <c r="K80" s="20">
        <v>484.9</v>
      </c>
      <c r="L80" s="20">
        <v>99.98</v>
      </c>
      <c r="M80" s="20">
        <v>5</v>
      </c>
      <c r="N80" s="20">
        <v>25</v>
      </c>
      <c r="O80">
        <f t="shared" si="6"/>
        <v>1379.73</v>
      </c>
      <c r="P80">
        <f t="shared" si="7"/>
        <v>549.9</v>
      </c>
      <c r="Q80">
        <f t="shared" si="8"/>
        <v>1929.63</v>
      </c>
    </row>
    <row r="81" spans="1:17">
      <c r="A81" s="17">
        <v>77</v>
      </c>
      <c r="B81" s="18" t="s">
        <v>260</v>
      </c>
      <c r="C81" s="17" t="str">
        <f>VLOOKUP(B81,'2025.4新疆分公司'!B:C,2,FALSE)</f>
        <v>652923198207303387</v>
      </c>
      <c r="D81" s="17" t="s">
        <v>472</v>
      </c>
      <c r="E81" s="19">
        <v>4999</v>
      </c>
      <c r="F81" s="20">
        <v>799.84</v>
      </c>
      <c r="G81" s="20">
        <v>399.92</v>
      </c>
      <c r="H81" s="20">
        <v>64.99</v>
      </c>
      <c r="I81" s="20">
        <v>25</v>
      </c>
      <c r="J81" s="20">
        <v>25</v>
      </c>
      <c r="K81" s="20">
        <v>484.9</v>
      </c>
      <c r="L81" s="20">
        <v>99.98</v>
      </c>
      <c r="M81" s="20">
        <v>5</v>
      </c>
      <c r="N81" s="20">
        <v>25</v>
      </c>
      <c r="O81">
        <f t="shared" si="6"/>
        <v>1379.73</v>
      </c>
      <c r="P81">
        <f t="shared" si="7"/>
        <v>549.9</v>
      </c>
      <c r="Q81">
        <f t="shared" si="8"/>
        <v>1929.63</v>
      </c>
    </row>
    <row r="82" spans="1:17">
      <c r="A82" s="17">
        <v>78</v>
      </c>
      <c r="B82" s="18" t="s">
        <v>169</v>
      </c>
      <c r="C82" s="17" t="str">
        <f>VLOOKUP(B82,'2025.4新疆分公司'!B:C,2,FALSE)</f>
        <v>650105198004031328</v>
      </c>
      <c r="D82" s="17" t="s">
        <v>472</v>
      </c>
      <c r="E82" s="19">
        <v>4999</v>
      </c>
      <c r="F82" s="20">
        <v>799.84</v>
      </c>
      <c r="G82" s="20">
        <v>399.92</v>
      </c>
      <c r="H82" s="20">
        <v>64.99</v>
      </c>
      <c r="I82" s="20">
        <v>25</v>
      </c>
      <c r="J82" s="20">
        <v>25</v>
      </c>
      <c r="K82" s="20">
        <v>484.9</v>
      </c>
      <c r="L82" s="20">
        <v>99.98</v>
      </c>
      <c r="M82" s="20">
        <v>5</v>
      </c>
      <c r="N82" s="20">
        <v>25</v>
      </c>
      <c r="O82">
        <f t="shared" si="6"/>
        <v>1379.73</v>
      </c>
      <c r="P82">
        <f t="shared" si="7"/>
        <v>549.9</v>
      </c>
      <c r="Q82">
        <f t="shared" si="8"/>
        <v>1929.63</v>
      </c>
    </row>
    <row r="83" spans="1:17">
      <c r="A83" s="17">
        <v>79</v>
      </c>
      <c r="B83" s="18" t="s">
        <v>232</v>
      </c>
      <c r="C83" s="17" t="str">
        <f>VLOOKUP(B83,'2025.4新疆分公司'!B:C,2,FALSE)</f>
        <v>652201197003033249</v>
      </c>
      <c r="D83" s="17" t="s">
        <v>472</v>
      </c>
      <c r="E83" s="19">
        <v>4999</v>
      </c>
      <c r="F83" s="20">
        <v>799.84</v>
      </c>
      <c r="G83" s="20">
        <v>399.92</v>
      </c>
      <c r="H83" s="20">
        <v>64.99</v>
      </c>
      <c r="I83" s="20">
        <v>25</v>
      </c>
      <c r="J83" s="20">
        <v>25</v>
      </c>
      <c r="K83" s="20">
        <v>484.9</v>
      </c>
      <c r="L83" s="20">
        <v>99.98</v>
      </c>
      <c r="M83" s="20">
        <v>5</v>
      </c>
      <c r="N83" s="20">
        <v>25</v>
      </c>
      <c r="O83">
        <f t="shared" si="6"/>
        <v>1379.73</v>
      </c>
      <c r="P83">
        <f t="shared" si="7"/>
        <v>549.9</v>
      </c>
      <c r="Q83">
        <f t="shared" si="8"/>
        <v>1929.63</v>
      </c>
    </row>
    <row r="84" spans="1:17">
      <c r="A84" s="17">
        <v>80</v>
      </c>
      <c r="B84" s="18" t="s">
        <v>41</v>
      </c>
      <c r="C84" s="17" t="str">
        <f>VLOOKUP(B84,'2025.4新疆分公司'!B:C,2,FALSE)</f>
        <v>622323196703103117</v>
      </c>
      <c r="D84" s="17" t="s">
        <v>463</v>
      </c>
      <c r="E84" s="19">
        <v>4999</v>
      </c>
      <c r="F84" s="20">
        <v>799.84</v>
      </c>
      <c r="G84" s="20">
        <v>399.92</v>
      </c>
      <c r="H84" s="20">
        <v>64.99</v>
      </c>
      <c r="I84" s="20">
        <v>25</v>
      </c>
      <c r="J84" s="20">
        <v>25</v>
      </c>
      <c r="K84" s="20">
        <v>484.9</v>
      </c>
      <c r="L84" s="20">
        <v>99.98</v>
      </c>
      <c r="M84" s="20">
        <v>5</v>
      </c>
      <c r="N84" s="20">
        <v>25</v>
      </c>
      <c r="O84">
        <f t="shared" si="6"/>
        <v>1379.73</v>
      </c>
      <c r="P84">
        <f t="shared" si="7"/>
        <v>549.9</v>
      </c>
      <c r="Q84">
        <f t="shared" si="8"/>
        <v>1929.63</v>
      </c>
    </row>
    <row r="85" spans="1:17">
      <c r="A85" s="17">
        <v>81</v>
      </c>
      <c r="B85" s="18" t="s">
        <v>105</v>
      </c>
      <c r="C85" s="17" t="str">
        <f>VLOOKUP(B85,'2025.4新疆分公司'!B:C,2,FALSE)</f>
        <v>652101196709070711</v>
      </c>
      <c r="D85" s="17" t="s">
        <v>463</v>
      </c>
      <c r="E85" s="19">
        <v>4999</v>
      </c>
      <c r="F85" s="20">
        <v>799.84</v>
      </c>
      <c r="G85" s="20">
        <v>399.92</v>
      </c>
      <c r="H85" s="20">
        <v>64.99</v>
      </c>
      <c r="I85" s="20">
        <v>25</v>
      </c>
      <c r="J85" s="20">
        <v>25</v>
      </c>
      <c r="K85" s="20">
        <v>484.9</v>
      </c>
      <c r="L85" s="20">
        <v>99.98</v>
      </c>
      <c r="M85" s="20">
        <v>5</v>
      </c>
      <c r="N85" s="20">
        <v>25</v>
      </c>
      <c r="O85">
        <f t="shared" si="6"/>
        <v>1379.73</v>
      </c>
      <c r="P85">
        <f t="shared" si="7"/>
        <v>549.9</v>
      </c>
      <c r="Q85">
        <f t="shared" si="8"/>
        <v>1929.63</v>
      </c>
    </row>
    <row r="86" spans="1:17">
      <c r="A86" s="17">
        <v>82</v>
      </c>
      <c r="B86" s="18" t="s">
        <v>257</v>
      </c>
      <c r="C86" s="17" t="str">
        <f>VLOOKUP(B86,'2025.4新疆分公司'!B:C,2,FALSE)</f>
        <v>653123198609101558</v>
      </c>
      <c r="D86" s="17" t="s">
        <v>463</v>
      </c>
      <c r="E86" s="19">
        <v>4999</v>
      </c>
      <c r="F86" s="20">
        <v>799.84</v>
      </c>
      <c r="G86" s="20">
        <v>399.92</v>
      </c>
      <c r="H86" s="20">
        <v>64.99</v>
      </c>
      <c r="I86" s="20">
        <v>25</v>
      </c>
      <c r="J86" s="20">
        <v>25</v>
      </c>
      <c r="K86" s="20">
        <v>484.9</v>
      </c>
      <c r="L86" s="20">
        <v>99.98</v>
      </c>
      <c r="M86" s="20">
        <v>5</v>
      </c>
      <c r="N86" s="20">
        <v>25</v>
      </c>
      <c r="O86">
        <f t="shared" si="6"/>
        <v>1379.73</v>
      </c>
      <c r="P86">
        <f t="shared" si="7"/>
        <v>549.9</v>
      </c>
      <c r="Q86">
        <f t="shared" si="8"/>
        <v>1929.63</v>
      </c>
    </row>
    <row r="87" spans="1:17">
      <c r="A87" s="17">
        <v>83</v>
      </c>
      <c r="B87" s="18" t="s">
        <v>211</v>
      </c>
      <c r="C87" s="17" t="str">
        <f>VLOOKUP(B87,'2025.4新疆分公司'!B:C,2,FALSE)</f>
        <v>65292319700717263X</v>
      </c>
      <c r="D87" s="17" t="s">
        <v>463</v>
      </c>
      <c r="E87" s="19">
        <v>4999</v>
      </c>
      <c r="F87" s="20">
        <v>799.84</v>
      </c>
      <c r="G87" s="20">
        <v>399.92</v>
      </c>
      <c r="H87" s="20">
        <v>64.99</v>
      </c>
      <c r="I87" s="20">
        <v>25</v>
      </c>
      <c r="J87" s="20">
        <v>25</v>
      </c>
      <c r="K87" s="20">
        <v>484.9</v>
      </c>
      <c r="L87" s="20">
        <v>99.98</v>
      </c>
      <c r="M87" s="20">
        <v>5</v>
      </c>
      <c r="N87" s="20">
        <v>25</v>
      </c>
      <c r="O87">
        <f t="shared" si="6"/>
        <v>1379.73</v>
      </c>
      <c r="P87">
        <f t="shared" si="7"/>
        <v>549.9</v>
      </c>
      <c r="Q87">
        <f t="shared" si="8"/>
        <v>1929.63</v>
      </c>
    </row>
    <row r="88" spans="1:17">
      <c r="A88" s="17">
        <v>84</v>
      </c>
      <c r="B88" s="18" t="s">
        <v>287</v>
      </c>
      <c r="C88" s="17" t="str">
        <f>VLOOKUP(B88,'2025.4新疆分公司'!B:C,2,FALSE)</f>
        <v>653123197505060080</v>
      </c>
      <c r="D88" s="17" t="s">
        <v>472</v>
      </c>
      <c r="E88" s="19">
        <v>4999</v>
      </c>
      <c r="F88" s="20">
        <v>799.84</v>
      </c>
      <c r="G88" s="20">
        <v>399.92</v>
      </c>
      <c r="H88" s="20">
        <v>64.99</v>
      </c>
      <c r="I88" s="20">
        <v>25</v>
      </c>
      <c r="J88" s="20">
        <v>25</v>
      </c>
      <c r="K88" s="20">
        <v>484.9</v>
      </c>
      <c r="L88" s="20">
        <v>99.98</v>
      </c>
      <c r="M88" s="20">
        <v>5</v>
      </c>
      <c r="N88" s="20">
        <v>25</v>
      </c>
      <c r="O88">
        <f t="shared" si="6"/>
        <v>1379.73</v>
      </c>
      <c r="P88">
        <f t="shared" si="7"/>
        <v>549.9</v>
      </c>
      <c r="Q88">
        <f t="shared" si="8"/>
        <v>1929.63</v>
      </c>
    </row>
    <row r="89" spans="1:17">
      <c r="A89" s="17">
        <v>85</v>
      </c>
      <c r="B89" s="18" t="s">
        <v>316</v>
      </c>
      <c r="C89" s="17" t="str">
        <f>VLOOKUP(B89,'2025.4新疆分公司'!B:C,2,FALSE)</f>
        <v>652701197501101563</v>
      </c>
      <c r="D89" s="17" t="s">
        <v>464</v>
      </c>
      <c r="E89" s="19">
        <v>4999</v>
      </c>
      <c r="F89" s="20">
        <v>799.84</v>
      </c>
      <c r="G89" s="20">
        <v>399.92</v>
      </c>
      <c r="H89" s="20">
        <v>64.99</v>
      </c>
      <c r="I89" s="20">
        <v>25</v>
      </c>
      <c r="J89" s="20">
        <v>25</v>
      </c>
      <c r="K89" s="20">
        <v>484.9</v>
      </c>
      <c r="L89" s="20">
        <v>99.98</v>
      </c>
      <c r="M89" s="20">
        <v>5</v>
      </c>
      <c r="N89" s="20">
        <v>25</v>
      </c>
      <c r="O89">
        <f t="shared" si="6"/>
        <v>1379.73</v>
      </c>
      <c r="P89">
        <f t="shared" si="7"/>
        <v>549.9</v>
      </c>
      <c r="Q89">
        <f t="shared" si="8"/>
        <v>1929.63</v>
      </c>
    </row>
    <row r="90" spans="1:17">
      <c r="A90" s="17">
        <v>86</v>
      </c>
      <c r="B90" s="18" t="s">
        <v>45</v>
      </c>
      <c r="C90" s="17" t="str">
        <f>VLOOKUP(B90,'2025.4新疆分公司'!B:C,2,FALSE)</f>
        <v>65230119720715534X</v>
      </c>
      <c r="D90" s="17" t="s">
        <v>473</v>
      </c>
      <c r="E90" s="19">
        <v>4999</v>
      </c>
      <c r="F90" s="20">
        <v>799.84</v>
      </c>
      <c r="G90" s="20">
        <v>399.92</v>
      </c>
      <c r="H90" s="20">
        <v>64.99</v>
      </c>
      <c r="I90" s="20">
        <v>25</v>
      </c>
      <c r="J90" s="20">
        <v>25</v>
      </c>
      <c r="K90" s="20">
        <v>484.9</v>
      </c>
      <c r="L90" s="20">
        <v>99.98</v>
      </c>
      <c r="M90" s="20">
        <v>5</v>
      </c>
      <c r="N90" s="20">
        <v>25</v>
      </c>
      <c r="O90">
        <f t="shared" si="6"/>
        <v>1379.73</v>
      </c>
      <c r="P90">
        <f t="shared" si="7"/>
        <v>549.9</v>
      </c>
      <c r="Q90">
        <f t="shared" si="8"/>
        <v>1929.63</v>
      </c>
    </row>
    <row r="91" spans="1:17">
      <c r="A91" s="17">
        <v>87</v>
      </c>
      <c r="B91" s="18" t="s">
        <v>14</v>
      </c>
      <c r="C91" s="17" t="str">
        <f>VLOOKUP(B91,'2025.4新疆分公司'!B:C,2,FALSE)</f>
        <v>650103197301101815</v>
      </c>
      <c r="D91" s="17" t="s">
        <v>472</v>
      </c>
      <c r="E91" s="19">
        <v>4999</v>
      </c>
      <c r="F91" s="20">
        <v>799.84</v>
      </c>
      <c r="G91" s="20">
        <v>399.92</v>
      </c>
      <c r="H91" s="20">
        <v>64.99</v>
      </c>
      <c r="I91" s="20">
        <v>25</v>
      </c>
      <c r="J91" s="20">
        <v>25</v>
      </c>
      <c r="K91" s="20">
        <v>484.9</v>
      </c>
      <c r="L91" s="20">
        <v>99.98</v>
      </c>
      <c r="M91" s="20">
        <v>5</v>
      </c>
      <c r="N91" s="20">
        <v>25</v>
      </c>
      <c r="O91">
        <f t="shared" si="6"/>
        <v>1379.73</v>
      </c>
      <c r="P91">
        <f t="shared" si="7"/>
        <v>549.9</v>
      </c>
      <c r="Q91">
        <f t="shared" si="8"/>
        <v>1929.63</v>
      </c>
    </row>
    <row r="92" spans="1:17">
      <c r="A92" s="17">
        <v>88</v>
      </c>
      <c r="B92" s="18" t="s">
        <v>21</v>
      </c>
      <c r="C92" s="17" t="str">
        <f>VLOOKUP(B92,'2025.4新疆分公司'!B:C,2,FALSE)</f>
        <v>650102197208051626</v>
      </c>
      <c r="D92" s="17" t="s">
        <v>472</v>
      </c>
      <c r="E92" s="19">
        <v>4999</v>
      </c>
      <c r="F92" s="20">
        <v>799.84</v>
      </c>
      <c r="G92" s="20">
        <v>399.92</v>
      </c>
      <c r="H92" s="20">
        <v>64.99</v>
      </c>
      <c r="I92" s="20">
        <v>25</v>
      </c>
      <c r="J92" s="20">
        <v>25</v>
      </c>
      <c r="K92" s="20">
        <v>484.9</v>
      </c>
      <c r="L92" s="20">
        <v>99.98</v>
      </c>
      <c r="M92" s="20">
        <v>5</v>
      </c>
      <c r="N92" s="20">
        <v>25</v>
      </c>
      <c r="O92">
        <f t="shared" si="6"/>
        <v>1379.73</v>
      </c>
      <c r="P92">
        <f t="shared" si="7"/>
        <v>549.9</v>
      </c>
      <c r="Q92">
        <f t="shared" si="8"/>
        <v>1929.63</v>
      </c>
    </row>
    <row r="93" spans="1:17">
      <c r="A93" s="17">
        <v>89</v>
      </c>
      <c r="B93" s="18" t="s">
        <v>207</v>
      </c>
      <c r="C93" s="17" t="str">
        <f>VLOOKUP(B93,'2025.4新疆分公司'!B:C,2,FALSE)</f>
        <v>652926197712151710</v>
      </c>
      <c r="D93" s="17" t="s">
        <v>474</v>
      </c>
      <c r="E93" s="19">
        <v>4999</v>
      </c>
      <c r="F93" s="20">
        <v>799.84</v>
      </c>
      <c r="G93" s="20">
        <v>399.92</v>
      </c>
      <c r="H93" s="20">
        <v>64.99</v>
      </c>
      <c r="I93" s="20">
        <v>25</v>
      </c>
      <c r="J93" s="20">
        <v>25</v>
      </c>
      <c r="K93" s="20">
        <v>484.9</v>
      </c>
      <c r="L93" s="20">
        <v>99.98</v>
      </c>
      <c r="M93" s="20">
        <v>5</v>
      </c>
      <c r="N93" s="20">
        <v>25</v>
      </c>
      <c r="O93">
        <f t="shared" si="6"/>
        <v>1379.73</v>
      </c>
      <c r="P93">
        <f t="shared" si="7"/>
        <v>549.9</v>
      </c>
      <c r="Q93">
        <f t="shared" si="8"/>
        <v>1929.63</v>
      </c>
    </row>
    <row r="94" spans="1:17">
      <c r="A94" s="17">
        <v>90</v>
      </c>
      <c r="B94" s="18" t="s">
        <v>221</v>
      </c>
      <c r="C94" s="17" t="str">
        <f>VLOOKUP(B94,'2025.4新疆分公司'!B:C,2,FALSE)</f>
        <v>652122196903131428</v>
      </c>
      <c r="D94" s="17" t="s">
        <v>464</v>
      </c>
      <c r="E94" s="19">
        <v>4999</v>
      </c>
      <c r="F94" s="20">
        <v>799.84</v>
      </c>
      <c r="G94" s="20">
        <v>399.92</v>
      </c>
      <c r="H94" s="20">
        <v>64.99</v>
      </c>
      <c r="I94" s="20">
        <v>25</v>
      </c>
      <c r="J94" s="20">
        <v>25</v>
      </c>
      <c r="K94" s="20">
        <v>484.9</v>
      </c>
      <c r="L94" s="20">
        <v>99.98</v>
      </c>
      <c r="M94" s="20">
        <v>5</v>
      </c>
      <c r="N94" s="20">
        <v>25</v>
      </c>
      <c r="O94">
        <f t="shared" si="6"/>
        <v>1379.73</v>
      </c>
      <c r="P94">
        <f t="shared" si="7"/>
        <v>549.9</v>
      </c>
      <c r="Q94">
        <f t="shared" si="8"/>
        <v>1929.63</v>
      </c>
    </row>
    <row r="95" spans="1:17">
      <c r="A95" s="17">
        <v>91</v>
      </c>
      <c r="B95" s="18" t="s">
        <v>299</v>
      </c>
      <c r="C95" s="17" t="str">
        <f>VLOOKUP(B95,'2025.4新疆分公司'!B:C,2,FALSE)</f>
        <v>653125197510050824</v>
      </c>
      <c r="D95" s="17" t="s">
        <v>464</v>
      </c>
      <c r="E95" s="19">
        <v>4999</v>
      </c>
      <c r="F95" s="20">
        <v>799.84</v>
      </c>
      <c r="G95" s="20">
        <v>399.92</v>
      </c>
      <c r="H95" s="20">
        <v>64.99</v>
      </c>
      <c r="I95" s="20">
        <v>25</v>
      </c>
      <c r="J95" s="20">
        <v>25</v>
      </c>
      <c r="K95" s="20">
        <v>484.9</v>
      </c>
      <c r="L95" s="20">
        <v>99.98</v>
      </c>
      <c r="M95" s="20">
        <v>5</v>
      </c>
      <c r="N95" s="20">
        <v>25</v>
      </c>
      <c r="O95">
        <f t="shared" si="6"/>
        <v>1379.73</v>
      </c>
      <c r="P95">
        <f t="shared" si="7"/>
        <v>549.9</v>
      </c>
      <c r="Q95">
        <f t="shared" si="8"/>
        <v>1929.63</v>
      </c>
    </row>
    <row r="96" spans="1:17">
      <c r="A96" s="17">
        <v>92</v>
      </c>
      <c r="B96" s="18" t="s">
        <v>291</v>
      </c>
      <c r="C96" s="17" t="str">
        <f>VLOOKUP(B96,'2025.4新疆分公司'!B:C,2,FALSE)</f>
        <v>653126197603062038</v>
      </c>
      <c r="D96" s="17" t="s">
        <v>463</v>
      </c>
      <c r="E96" s="19">
        <v>4999</v>
      </c>
      <c r="F96" s="20">
        <v>799.84</v>
      </c>
      <c r="G96" s="20">
        <v>399.92</v>
      </c>
      <c r="H96" s="20">
        <v>64.99</v>
      </c>
      <c r="I96" s="20">
        <v>25</v>
      </c>
      <c r="J96" s="20">
        <v>25</v>
      </c>
      <c r="K96" s="20">
        <v>484.9</v>
      </c>
      <c r="L96" s="20">
        <v>99.98</v>
      </c>
      <c r="M96" s="20">
        <v>5</v>
      </c>
      <c r="N96" s="20">
        <v>25</v>
      </c>
      <c r="O96">
        <f t="shared" si="6"/>
        <v>1379.73</v>
      </c>
      <c r="P96">
        <f t="shared" si="7"/>
        <v>549.9</v>
      </c>
      <c r="Q96">
        <f t="shared" si="8"/>
        <v>1929.63</v>
      </c>
    </row>
    <row r="97" spans="1:17">
      <c r="A97" s="17">
        <v>93</v>
      </c>
      <c r="B97" s="18" t="s">
        <v>85</v>
      </c>
      <c r="C97" s="17" t="str">
        <f>VLOOKUP(B97,'2025.4新疆分公司'!B:C,2,FALSE)</f>
        <v>654126196506192929</v>
      </c>
      <c r="D97" s="17" t="s">
        <v>472</v>
      </c>
      <c r="E97" s="19">
        <v>4999</v>
      </c>
      <c r="F97" s="20">
        <v>799.84</v>
      </c>
      <c r="G97" s="20">
        <v>399.92</v>
      </c>
      <c r="H97" s="20">
        <v>64.99</v>
      </c>
      <c r="I97" s="20">
        <v>25</v>
      </c>
      <c r="J97" s="20">
        <v>25</v>
      </c>
      <c r="K97" s="20">
        <v>484.9</v>
      </c>
      <c r="L97" s="20">
        <v>99.98</v>
      </c>
      <c r="M97" s="20">
        <v>5</v>
      </c>
      <c r="N97" s="20">
        <v>25</v>
      </c>
      <c r="O97">
        <f t="shared" si="6"/>
        <v>1379.73</v>
      </c>
      <c r="P97">
        <f t="shared" si="7"/>
        <v>549.9</v>
      </c>
      <c r="Q97">
        <f t="shared" si="8"/>
        <v>1929.63</v>
      </c>
    </row>
    <row r="98" spans="1:17">
      <c r="A98" s="17">
        <v>94</v>
      </c>
      <c r="B98" s="18" t="s">
        <v>31</v>
      </c>
      <c r="C98" s="17" t="str">
        <f>VLOOKUP(B98,'2025.4新疆分公司'!B:C,2,FALSE)</f>
        <v>372526197009061044</v>
      </c>
      <c r="D98" s="17" t="s">
        <v>473</v>
      </c>
      <c r="E98" s="19">
        <v>4999</v>
      </c>
      <c r="F98" s="20">
        <v>799.84</v>
      </c>
      <c r="G98" s="20">
        <v>399.92</v>
      </c>
      <c r="H98" s="20">
        <v>64.99</v>
      </c>
      <c r="I98" s="20">
        <v>25</v>
      </c>
      <c r="J98" s="20">
        <v>25</v>
      </c>
      <c r="K98" s="20">
        <v>484.9</v>
      </c>
      <c r="L98" s="20">
        <v>99.98</v>
      </c>
      <c r="M98" s="20">
        <v>5</v>
      </c>
      <c r="N98" s="20">
        <v>25</v>
      </c>
      <c r="O98">
        <f t="shared" si="6"/>
        <v>1379.73</v>
      </c>
      <c r="P98">
        <f t="shared" si="7"/>
        <v>549.9</v>
      </c>
      <c r="Q98">
        <f t="shared" si="8"/>
        <v>1929.63</v>
      </c>
    </row>
    <row r="99" spans="1:17">
      <c r="A99" s="17">
        <v>95</v>
      </c>
      <c r="B99" s="18" t="s">
        <v>80</v>
      </c>
      <c r="C99" s="17" t="str">
        <f>VLOOKUP(B99,'2025.4新疆分公司'!B:C,2,FALSE)</f>
        <v>341222196701267687</v>
      </c>
      <c r="D99" s="17" t="s">
        <v>464</v>
      </c>
      <c r="E99" s="19">
        <v>4999</v>
      </c>
      <c r="F99" s="20">
        <v>799.84</v>
      </c>
      <c r="G99" s="20">
        <v>399.92</v>
      </c>
      <c r="H99" s="20">
        <v>64.99</v>
      </c>
      <c r="I99" s="20">
        <v>25</v>
      </c>
      <c r="J99" s="20">
        <v>25</v>
      </c>
      <c r="K99" s="20">
        <v>484.9</v>
      </c>
      <c r="L99" s="20">
        <v>99.98</v>
      </c>
      <c r="M99" s="20">
        <v>5</v>
      </c>
      <c r="N99" s="20">
        <v>25</v>
      </c>
      <c r="O99">
        <f t="shared" si="6"/>
        <v>1379.73</v>
      </c>
      <c r="P99">
        <f t="shared" si="7"/>
        <v>549.9</v>
      </c>
      <c r="Q99">
        <f t="shared" si="8"/>
        <v>1929.63</v>
      </c>
    </row>
    <row r="100" spans="1:17">
      <c r="A100" s="17">
        <v>96</v>
      </c>
      <c r="B100" s="18" t="s">
        <v>90</v>
      </c>
      <c r="C100" s="17" t="str">
        <f>VLOOKUP(B100,'2025.4新疆分公司'!B:C,2,FALSE)</f>
        <v>34122719741217566X</v>
      </c>
      <c r="D100" s="17" t="s">
        <v>473</v>
      </c>
      <c r="E100" s="19">
        <v>4999</v>
      </c>
      <c r="F100" s="20">
        <v>799.84</v>
      </c>
      <c r="G100" s="20">
        <v>399.92</v>
      </c>
      <c r="H100" s="20">
        <v>64.99</v>
      </c>
      <c r="I100" s="20">
        <v>25</v>
      </c>
      <c r="J100" s="20">
        <v>25</v>
      </c>
      <c r="K100" s="20">
        <v>484.9</v>
      </c>
      <c r="L100" s="20">
        <v>99.98</v>
      </c>
      <c r="M100" s="20">
        <v>5</v>
      </c>
      <c r="N100" s="20">
        <v>25</v>
      </c>
      <c r="O100">
        <f t="shared" si="6"/>
        <v>1379.73</v>
      </c>
      <c r="P100">
        <f t="shared" si="7"/>
        <v>549.9</v>
      </c>
      <c r="Q100">
        <f t="shared" si="8"/>
        <v>1929.63</v>
      </c>
    </row>
    <row r="101" spans="1:17">
      <c r="A101" s="17">
        <v>97</v>
      </c>
      <c r="B101" s="18" t="s">
        <v>453</v>
      </c>
      <c r="C101" s="17" t="str">
        <f>VLOOKUP(B101,'2025.4新疆分公司'!B:C,2,FALSE)</f>
        <v>610124197907132741</v>
      </c>
      <c r="D101" s="17" t="s">
        <v>464</v>
      </c>
      <c r="E101" s="19">
        <v>4999</v>
      </c>
      <c r="F101" s="20">
        <v>799.84</v>
      </c>
      <c r="G101" s="20">
        <v>399.92</v>
      </c>
      <c r="H101" s="20">
        <v>64.99</v>
      </c>
      <c r="I101" s="20">
        <v>25</v>
      </c>
      <c r="J101" s="20">
        <v>25</v>
      </c>
      <c r="K101" s="20">
        <v>484.9</v>
      </c>
      <c r="L101" s="20">
        <v>99.98</v>
      </c>
      <c r="M101" s="20">
        <v>5</v>
      </c>
      <c r="N101" s="20">
        <v>25</v>
      </c>
      <c r="O101">
        <f t="shared" si="6"/>
        <v>1379.73</v>
      </c>
      <c r="P101">
        <f t="shared" si="7"/>
        <v>549.9</v>
      </c>
      <c r="Q101">
        <f t="shared" si="8"/>
        <v>1929.63</v>
      </c>
    </row>
    <row r="102" spans="1:17">
      <c r="A102" s="17">
        <v>98</v>
      </c>
      <c r="B102" s="18" t="s">
        <v>23</v>
      </c>
      <c r="C102" s="17" t="str">
        <f>VLOOKUP(B102,'2025.4新疆分公司'!B:C,2,FALSE)</f>
        <v>650106196703260012</v>
      </c>
      <c r="D102" s="17" t="s">
        <v>474</v>
      </c>
      <c r="E102" s="19">
        <v>4999</v>
      </c>
      <c r="F102" s="20">
        <v>799.84</v>
      </c>
      <c r="G102" s="20">
        <v>399.92</v>
      </c>
      <c r="H102" s="20">
        <v>64.99</v>
      </c>
      <c r="I102" s="20">
        <v>25</v>
      </c>
      <c r="J102" s="20">
        <v>25</v>
      </c>
      <c r="K102" s="20">
        <v>484.9</v>
      </c>
      <c r="L102" s="20">
        <v>99.98</v>
      </c>
      <c r="M102" s="20">
        <v>5</v>
      </c>
      <c r="N102" s="20">
        <v>25</v>
      </c>
      <c r="O102">
        <f t="shared" ref="O102:O133" si="9">SUM(F102+H102+I102+K102+M102)</f>
        <v>1379.73</v>
      </c>
      <c r="P102">
        <f t="shared" ref="P102:P133" si="10">SUM(G102+J102+L102+N102)</f>
        <v>549.9</v>
      </c>
      <c r="Q102">
        <f t="shared" ref="Q102:Q133" si="11">SUM(O102:P102)</f>
        <v>1929.63</v>
      </c>
    </row>
    <row r="103" spans="1:17">
      <c r="A103" s="17">
        <v>99</v>
      </c>
      <c r="B103" s="18" t="s">
        <v>18</v>
      </c>
      <c r="C103" s="17" t="str">
        <f>VLOOKUP(B103,'2025.4新疆分公司'!B:C,2,FALSE)</f>
        <v>650104196511050034</v>
      </c>
      <c r="D103" s="17" t="s">
        <v>463</v>
      </c>
      <c r="E103" s="19">
        <v>4999</v>
      </c>
      <c r="F103" s="20">
        <v>799.84</v>
      </c>
      <c r="G103" s="20">
        <v>399.92</v>
      </c>
      <c r="H103" s="20">
        <v>64.99</v>
      </c>
      <c r="I103" s="20">
        <v>25</v>
      </c>
      <c r="J103" s="20">
        <v>25</v>
      </c>
      <c r="K103" s="20">
        <v>484.9</v>
      </c>
      <c r="L103" s="20">
        <v>99.98</v>
      </c>
      <c r="M103" s="20">
        <v>5</v>
      </c>
      <c r="N103" s="20">
        <v>25</v>
      </c>
      <c r="O103">
        <f t="shared" si="9"/>
        <v>1379.73</v>
      </c>
      <c r="P103">
        <f t="shared" si="10"/>
        <v>549.9</v>
      </c>
      <c r="Q103">
        <f t="shared" si="11"/>
        <v>1929.63</v>
      </c>
    </row>
    <row r="104" spans="1:17">
      <c r="A104" s="17">
        <v>100</v>
      </c>
      <c r="B104" s="18" t="s">
        <v>44</v>
      </c>
      <c r="C104" s="17" t="str">
        <f>VLOOKUP(B104,'2025.4新疆分公司'!B:C,2,FALSE)</f>
        <v>413022198205130049</v>
      </c>
      <c r="D104" s="17" t="s">
        <v>463</v>
      </c>
      <c r="E104" s="19">
        <v>4999</v>
      </c>
      <c r="F104" s="20">
        <v>799.84</v>
      </c>
      <c r="G104" s="20">
        <v>399.92</v>
      </c>
      <c r="H104" s="20">
        <v>64.99</v>
      </c>
      <c r="I104" s="20">
        <v>25</v>
      </c>
      <c r="J104" s="20">
        <v>25</v>
      </c>
      <c r="K104" s="20">
        <v>484.9</v>
      </c>
      <c r="L104" s="20">
        <v>99.98</v>
      </c>
      <c r="M104" s="20">
        <v>5</v>
      </c>
      <c r="N104" s="20">
        <v>25</v>
      </c>
      <c r="O104">
        <f t="shared" si="9"/>
        <v>1379.73</v>
      </c>
      <c r="P104">
        <f t="shared" si="10"/>
        <v>549.9</v>
      </c>
      <c r="Q104">
        <f t="shared" si="11"/>
        <v>1929.63</v>
      </c>
    </row>
    <row r="105" spans="1:17">
      <c r="A105" s="17">
        <v>101</v>
      </c>
      <c r="B105" s="18" t="s">
        <v>32</v>
      </c>
      <c r="C105" s="17" t="str">
        <f>VLOOKUP(B105,'2025.4新疆分公司'!B:C,2,FALSE)</f>
        <v>650102197501256217</v>
      </c>
      <c r="D105" s="17" t="s">
        <v>463</v>
      </c>
      <c r="E105" s="19">
        <v>4999</v>
      </c>
      <c r="F105" s="20">
        <v>799.84</v>
      </c>
      <c r="G105" s="20">
        <v>399.92</v>
      </c>
      <c r="H105" s="20">
        <v>64.99</v>
      </c>
      <c r="I105" s="20">
        <v>25</v>
      </c>
      <c r="J105" s="20">
        <v>25</v>
      </c>
      <c r="K105" s="20">
        <v>484.9</v>
      </c>
      <c r="L105" s="20">
        <v>99.98</v>
      </c>
      <c r="M105" s="20">
        <v>5</v>
      </c>
      <c r="N105" s="20">
        <v>25</v>
      </c>
      <c r="O105">
        <f t="shared" si="9"/>
        <v>1379.73</v>
      </c>
      <c r="P105">
        <f t="shared" si="10"/>
        <v>549.9</v>
      </c>
      <c r="Q105">
        <f t="shared" si="11"/>
        <v>1929.63</v>
      </c>
    </row>
    <row r="106" spans="1:17">
      <c r="A106" s="17">
        <v>102</v>
      </c>
      <c r="B106" s="18" t="s">
        <v>337</v>
      </c>
      <c r="C106" s="17" t="str">
        <f>VLOOKUP(B106,'2025.4新疆分公司'!B:C,2,FALSE)</f>
        <v>23262319780101102X</v>
      </c>
      <c r="D106" s="17" t="s">
        <v>472</v>
      </c>
      <c r="E106" s="19">
        <v>4999</v>
      </c>
      <c r="F106" s="20">
        <v>799.84</v>
      </c>
      <c r="G106" s="20">
        <v>399.92</v>
      </c>
      <c r="H106" s="20">
        <v>64.99</v>
      </c>
      <c r="I106" s="20">
        <v>25</v>
      </c>
      <c r="J106" s="20">
        <v>25</v>
      </c>
      <c r="K106" s="20">
        <v>484.9</v>
      </c>
      <c r="L106" s="20">
        <v>99.98</v>
      </c>
      <c r="M106" s="20">
        <v>5</v>
      </c>
      <c r="N106" s="20">
        <v>25</v>
      </c>
      <c r="O106">
        <f t="shared" si="9"/>
        <v>1379.73</v>
      </c>
      <c r="P106">
        <f t="shared" si="10"/>
        <v>549.9</v>
      </c>
      <c r="Q106">
        <f t="shared" si="11"/>
        <v>1929.63</v>
      </c>
    </row>
    <row r="107" spans="1:17">
      <c r="A107" s="17">
        <v>103</v>
      </c>
      <c r="B107" s="18" t="s">
        <v>134</v>
      </c>
      <c r="C107" s="17" t="str">
        <f>VLOOKUP(B107,'2025.4新疆分公司'!B:C,2,FALSE)</f>
        <v>622301197912105932</v>
      </c>
      <c r="D107" s="17" t="s">
        <v>463</v>
      </c>
      <c r="E107" s="19">
        <v>4999</v>
      </c>
      <c r="F107" s="20">
        <v>799.84</v>
      </c>
      <c r="G107" s="20">
        <v>399.92</v>
      </c>
      <c r="H107" s="20">
        <v>64.99</v>
      </c>
      <c r="I107" s="20">
        <v>25</v>
      </c>
      <c r="J107" s="20">
        <v>25</v>
      </c>
      <c r="K107" s="20">
        <v>484.9</v>
      </c>
      <c r="L107" s="20">
        <v>99.98</v>
      </c>
      <c r="M107" s="20">
        <v>5</v>
      </c>
      <c r="N107" s="20">
        <v>25</v>
      </c>
      <c r="O107">
        <f t="shared" si="9"/>
        <v>1379.73</v>
      </c>
      <c r="P107">
        <f t="shared" si="10"/>
        <v>549.9</v>
      </c>
      <c r="Q107">
        <f t="shared" si="11"/>
        <v>1929.63</v>
      </c>
    </row>
    <row r="108" spans="1:17">
      <c r="A108" s="17">
        <v>104</v>
      </c>
      <c r="B108" s="18" t="s">
        <v>91</v>
      </c>
      <c r="C108" s="17" t="str">
        <f>VLOOKUP(B108,'2025.4新疆分公司'!B:C,2,FALSE)</f>
        <v>62040219881005311X</v>
      </c>
      <c r="D108" s="17" t="s">
        <v>463</v>
      </c>
      <c r="E108" s="19">
        <v>5700</v>
      </c>
      <c r="F108" s="20">
        <v>912</v>
      </c>
      <c r="G108" s="20">
        <v>456</v>
      </c>
      <c r="H108" s="20">
        <v>74.1</v>
      </c>
      <c r="I108" s="20">
        <v>28.5</v>
      </c>
      <c r="J108" s="20">
        <v>28.5</v>
      </c>
      <c r="K108" s="20">
        <v>552.9</v>
      </c>
      <c r="L108" s="20">
        <v>114</v>
      </c>
      <c r="M108" s="20">
        <v>5.7</v>
      </c>
      <c r="N108" s="20">
        <v>28.5</v>
      </c>
      <c r="O108">
        <f t="shared" si="9"/>
        <v>1573.2</v>
      </c>
      <c r="P108">
        <f t="shared" si="10"/>
        <v>627</v>
      </c>
      <c r="Q108">
        <f t="shared" si="11"/>
        <v>2200.2</v>
      </c>
    </row>
    <row r="109" spans="1:17">
      <c r="A109" s="17">
        <v>105</v>
      </c>
      <c r="B109" s="18" t="s">
        <v>278</v>
      </c>
      <c r="C109" s="17" t="str">
        <f>VLOOKUP(B109,'2025.4新疆分公司'!B:C,2,FALSE)</f>
        <v>653126197507100348</v>
      </c>
      <c r="D109" s="17" t="s">
        <v>464</v>
      </c>
      <c r="E109" s="19">
        <v>4999</v>
      </c>
      <c r="F109" s="20">
        <v>799.84</v>
      </c>
      <c r="G109" s="20">
        <v>399.92</v>
      </c>
      <c r="H109" s="20">
        <v>64.99</v>
      </c>
      <c r="I109" s="20">
        <v>25</v>
      </c>
      <c r="J109" s="20">
        <v>25</v>
      </c>
      <c r="K109" s="20">
        <v>484.9</v>
      </c>
      <c r="L109" s="20">
        <v>99.98</v>
      </c>
      <c r="M109" s="20">
        <v>5</v>
      </c>
      <c r="N109" s="20">
        <v>25</v>
      </c>
      <c r="O109">
        <f t="shared" si="9"/>
        <v>1379.73</v>
      </c>
      <c r="P109">
        <f t="shared" si="10"/>
        <v>549.9</v>
      </c>
      <c r="Q109">
        <f t="shared" si="11"/>
        <v>1929.63</v>
      </c>
    </row>
    <row r="110" spans="1:17">
      <c r="A110" s="17">
        <v>106</v>
      </c>
      <c r="B110" s="18" t="s">
        <v>219</v>
      </c>
      <c r="C110" s="17" t="str">
        <f>VLOOKUP(B110,'2025.4新疆分公司'!B:C,2,FALSE)</f>
        <v>65212219670205143X</v>
      </c>
      <c r="D110" s="17" t="s">
        <v>464</v>
      </c>
      <c r="E110" s="19">
        <v>4999</v>
      </c>
      <c r="F110" s="20">
        <v>799.84</v>
      </c>
      <c r="G110" s="20">
        <v>399.92</v>
      </c>
      <c r="H110" s="20">
        <v>64.99</v>
      </c>
      <c r="I110" s="20">
        <v>25</v>
      </c>
      <c r="J110" s="20">
        <v>25</v>
      </c>
      <c r="K110" s="20">
        <v>484.9</v>
      </c>
      <c r="L110" s="20">
        <v>99.98</v>
      </c>
      <c r="M110" s="20">
        <v>5</v>
      </c>
      <c r="N110" s="20">
        <v>25</v>
      </c>
      <c r="O110">
        <f t="shared" si="9"/>
        <v>1379.73</v>
      </c>
      <c r="P110">
        <f t="shared" si="10"/>
        <v>549.9</v>
      </c>
      <c r="Q110">
        <f t="shared" si="11"/>
        <v>1929.63</v>
      </c>
    </row>
    <row r="111" spans="1:17">
      <c r="A111" s="17">
        <v>107</v>
      </c>
      <c r="B111" s="18" t="s">
        <v>95</v>
      </c>
      <c r="C111" s="17" t="str">
        <f>VLOOKUP(B111,'2025.4新疆分公司'!B:C,2,FALSE)</f>
        <v>410321197009075049</v>
      </c>
      <c r="D111" s="17" t="s">
        <v>464</v>
      </c>
      <c r="E111" s="19">
        <v>4999</v>
      </c>
      <c r="F111" s="20">
        <v>799.84</v>
      </c>
      <c r="G111" s="20">
        <v>399.92</v>
      </c>
      <c r="H111" s="20">
        <v>64.99</v>
      </c>
      <c r="I111" s="20">
        <v>25</v>
      </c>
      <c r="J111" s="20">
        <v>25</v>
      </c>
      <c r="K111" s="20">
        <v>484.9</v>
      </c>
      <c r="L111" s="20">
        <v>99.98</v>
      </c>
      <c r="M111" s="20">
        <v>5</v>
      </c>
      <c r="N111" s="20">
        <v>25</v>
      </c>
      <c r="O111">
        <f t="shared" si="9"/>
        <v>1379.73</v>
      </c>
      <c r="P111">
        <f t="shared" si="10"/>
        <v>549.9</v>
      </c>
      <c r="Q111">
        <f t="shared" si="11"/>
        <v>1929.63</v>
      </c>
    </row>
    <row r="112" spans="1:17">
      <c r="A112" s="17">
        <v>108</v>
      </c>
      <c r="B112" s="18" t="s">
        <v>48</v>
      </c>
      <c r="C112" s="17" t="str">
        <f>VLOOKUP(B112,'2025.4新疆分公司'!B:C,2,FALSE)</f>
        <v>51062319770806670X</v>
      </c>
      <c r="D112" s="17" t="s">
        <v>473</v>
      </c>
      <c r="E112" s="19">
        <v>4999</v>
      </c>
      <c r="F112" s="20">
        <v>799.84</v>
      </c>
      <c r="G112" s="20">
        <v>399.92</v>
      </c>
      <c r="H112" s="20">
        <v>64.99</v>
      </c>
      <c r="I112" s="20">
        <v>25</v>
      </c>
      <c r="J112" s="20">
        <v>25</v>
      </c>
      <c r="K112" s="20">
        <v>484.9</v>
      </c>
      <c r="L112" s="20">
        <v>99.98</v>
      </c>
      <c r="M112" s="20">
        <v>5</v>
      </c>
      <c r="N112" s="20">
        <v>25</v>
      </c>
      <c r="O112">
        <f t="shared" si="9"/>
        <v>1379.73</v>
      </c>
      <c r="P112">
        <f t="shared" si="10"/>
        <v>549.9</v>
      </c>
      <c r="Q112">
        <f t="shared" si="11"/>
        <v>1929.63</v>
      </c>
    </row>
    <row r="113" spans="1:17">
      <c r="A113" s="17">
        <v>109</v>
      </c>
      <c r="B113" s="18" t="s">
        <v>432</v>
      </c>
      <c r="C113" s="17" t="str">
        <f>VLOOKUP(B113,'2025.4新疆分公司'!B:C,2,FALSE)</f>
        <v>652201199107021647</v>
      </c>
      <c r="D113" s="17" t="s">
        <v>463</v>
      </c>
      <c r="E113" s="19">
        <v>4999</v>
      </c>
      <c r="F113" s="20">
        <v>799.84</v>
      </c>
      <c r="G113" s="20">
        <v>399.92</v>
      </c>
      <c r="H113" s="20">
        <v>64.99</v>
      </c>
      <c r="I113" s="20">
        <v>25</v>
      </c>
      <c r="J113" s="20">
        <v>25</v>
      </c>
      <c r="K113" s="20">
        <v>484.9</v>
      </c>
      <c r="L113" s="20">
        <v>99.98</v>
      </c>
      <c r="M113" s="20">
        <v>5</v>
      </c>
      <c r="N113" s="20">
        <v>25</v>
      </c>
      <c r="O113">
        <f t="shared" si="9"/>
        <v>1379.73</v>
      </c>
      <c r="P113">
        <f t="shared" si="10"/>
        <v>549.9</v>
      </c>
      <c r="Q113">
        <f t="shared" si="11"/>
        <v>1929.63</v>
      </c>
    </row>
    <row r="114" spans="1:17">
      <c r="A114" s="17">
        <v>110</v>
      </c>
      <c r="B114" s="18" t="s">
        <v>25</v>
      </c>
      <c r="C114" s="17" t="str">
        <f>VLOOKUP(B114,'2025.4新疆分公司'!B:C,2,FALSE)</f>
        <v>65010319760906183X</v>
      </c>
      <c r="D114" s="17" t="s">
        <v>463</v>
      </c>
      <c r="E114" s="19">
        <v>4999</v>
      </c>
      <c r="F114" s="20">
        <v>799.84</v>
      </c>
      <c r="G114" s="20">
        <v>399.92</v>
      </c>
      <c r="H114" s="20">
        <v>64.99</v>
      </c>
      <c r="I114" s="20">
        <v>25</v>
      </c>
      <c r="J114" s="20">
        <v>25</v>
      </c>
      <c r="K114" s="20">
        <v>484.9</v>
      </c>
      <c r="L114" s="20">
        <v>99.98</v>
      </c>
      <c r="M114" s="20">
        <v>5</v>
      </c>
      <c r="N114" s="20">
        <v>25</v>
      </c>
      <c r="O114">
        <f t="shared" si="9"/>
        <v>1379.73</v>
      </c>
      <c r="P114">
        <f t="shared" si="10"/>
        <v>549.9</v>
      </c>
      <c r="Q114">
        <f t="shared" si="11"/>
        <v>1929.63</v>
      </c>
    </row>
    <row r="115" spans="1:17">
      <c r="A115" s="17">
        <v>111</v>
      </c>
      <c r="B115" s="18" t="s">
        <v>42</v>
      </c>
      <c r="C115" s="17" t="str">
        <f>VLOOKUP(B115,'2025.4新疆分公司'!B:C,2,FALSE)</f>
        <v>620121197212066349</v>
      </c>
      <c r="D115" s="17" t="s">
        <v>473</v>
      </c>
      <c r="E115" s="19">
        <v>4999</v>
      </c>
      <c r="F115" s="20">
        <v>799.84</v>
      </c>
      <c r="G115" s="20">
        <v>399.92</v>
      </c>
      <c r="H115" s="20">
        <v>64.99</v>
      </c>
      <c r="I115" s="20">
        <v>25</v>
      </c>
      <c r="J115" s="20">
        <v>25</v>
      </c>
      <c r="K115" s="20">
        <v>484.9</v>
      </c>
      <c r="L115" s="20">
        <v>99.98</v>
      </c>
      <c r="M115" s="20">
        <v>5</v>
      </c>
      <c r="N115" s="20">
        <v>25</v>
      </c>
      <c r="O115">
        <f t="shared" si="9"/>
        <v>1379.73</v>
      </c>
      <c r="P115">
        <f t="shared" si="10"/>
        <v>549.9</v>
      </c>
      <c r="Q115">
        <f t="shared" si="11"/>
        <v>1929.63</v>
      </c>
    </row>
    <row r="116" spans="1:17">
      <c r="A116" s="17">
        <v>112</v>
      </c>
      <c r="B116" s="18" t="s">
        <v>53</v>
      </c>
      <c r="C116" s="17" t="str">
        <f>VLOOKUP(B116,'2025.4新疆分公司'!B:C,2,FALSE)</f>
        <v>65232719760929352X</v>
      </c>
      <c r="D116" s="17" t="s">
        <v>463</v>
      </c>
      <c r="E116" s="19">
        <v>4999</v>
      </c>
      <c r="F116" s="20">
        <v>799.84</v>
      </c>
      <c r="G116" s="20">
        <v>399.92</v>
      </c>
      <c r="H116" s="20">
        <v>64.99</v>
      </c>
      <c r="I116" s="20">
        <v>25</v>
      </c>
      <c r="J116" s="20">
        <v>25</v>
      </c>
      <c r="K116" s="20">
        <v>484.9</v>
      </c>
      <c r="L116" s="20">
        <v>99.98</v>
      </c>
      <c r="M116" s="20">
        <v>5</v>
      </c>
      <c r="N116" s="20">
        <v>25</v>
      </c>
      <c r="O116">
        <f t="shared" si="9"/>
        <v>1379.73</v>
      </c>
      <c r="P116">
        <f t="shared" si="10"/>
        <v>549.9</v>
      </c>
      <c r="Q116">
        <f t="shared" si="11"/>
        <v>1929.63</v>
      </c>
    </row>
    <row r="117" spans="1:17">
      <c r="A117" s="17">
        <v>113</v>
      </c>
      <c r="B117" s="18" t="s">
        <v>78</v>
      </c>
      <c r="C117" s="17" t="str">
        <f>VLOOKUP(B117,'2025.4新疆分公司'!B:C,2,FALSE)</f>
        <v>654124197201102664</v>
      </c>
      <c r="D117" s="17" t="s">
        <v>472</v>
      </c>
      <c r="E117" s="19">
        <v>4999</v>
      </c>
      <c r="F117" s="20">
        <v>799.84</v>
      </c>
      <c r="G117" s="20">
        <v>399.92</v>
      </c>
      <c r="H117" s="20">
        <v>64.99</v>
      </c>
      <c r="I117" s="20">
        <v>25</v>
      </c>
      <c r="J117" s="20">
        <v>25</v>
      </c>
      <c r="K117" s="20">
        <v>484.9</v>
      </c>
      <c r="L117" s="20">
        <v>99.98</v>
      </c>
      <c r="M117" s="20">
        <v>5</v>
      </c>
      <c r="N117" s="20">
        <v>25</v>
      </c>
      <c r="O117">
        <f t="shared" si="9"/>
        <v>1379.73</v>
      </c>
      <c r="P117">
        <f t="shared" si="10"/>
        <v>549.9</v>
      </c>
      <c r="Q117">
        <f t="shared" si="11"/>
        <v>1929.63</v>
      </c>
    </row>
    <row r="118" spans="1:17">
      <c r="A118" s="17">
        <v>114</v>
      </c>
      <c r="B118" s="18" t="s">
        <v>20</v>
      </c>
      <c r="C118" s="17" t="str">
        <f>VLOOKUP(B118,'2025.4新疆分公司'!B:C,2,FALSE)</f>
        <v>650102196911156513</v>
      </c>
      <c r="D118" s="17" t="s">
        <v>463</v>
      </c>
      <c r="E118" s="19">
        <v>4999</v>
      </c>
      <c r="F118" s="20">
        <v>799.84</v>
      </c>
      <c r="G118" s="20">
        <v>399.92</v>
      </c>
      <c r="H118" s="20">
        <v>64.99</v>
      </c>
      <c r="I118" s="20">
        <v>25</v>
      </c>
      <c r="J118" s="20">
        <v>25</v>
      </c>
      <c r="K118" s="20">
        <v>484.9</v>
      </c>
      <c r="L118" s="20">
        <v>99.98</v>
      </c>
      <c r="M118" s="20">
        <v>5</v>
      </c>
      <c r="N118" s="20">
        <v>25</v>
      </c>
      <c r="O118">
        <f t="shared" si="9"/>
        <v>1379.73</v>
      </c>
      <c r="P118">
        <f t="shared" si="10"/>
        <v>549.9</v>
      </c>
      <c r="Q118">
        <f t="shared" si="11"/>
        <v>1929.63</v>
      </c>
    </row>
    <row r="119" spans="1:17">
      <c r="A119" s="17">
        <v>115</v>
      </c>
      <c r="B119" s="18" t="s">
        <v>282</v>
      </c>
      <c r="C119" s="17" t="str">
        <f>VLOOKUP(B119,'2025.4新疆分公司'!B:C,2,FALSE)</f>
        <v>652923199103192613</v>
      </c>
      <c r="D119" s="17" t="s">
        <v>463</v>
      </c>
      <c r="E119" s="19">
        <v>4999</v>
      </c>
      <c r="F119" s="20">
        <v>799.84</v>
      </c>
      <c r="G119" s="20">
        <v>399.92</v>
      </c>
      <c r="H119" s="20">
        <v>64.99</v>
      </c>
      <c r="I119" s="20">
        <v>25</v>
      </c>
      <c r="J119" s="20">
        <v>25</v>
      </c>
      <c r="K119" s="20">
        <v>484.9</v>
      </c>
      <c r="L119" s="20">
        <v>99.98</v>
      </c>
      <c r="M119" s="20">
        <v>5</v>
      </c>
      <c r="N119" s="20">
        <v>25</v>
      </c>
      <c r="O119">
        <f t="shared" si="9"/>
        <v>1379.73</v>
      </c>
      <c r="P119">
        <f t="shared" si="10"/>
        <v>549.9</v>
      </c>
      <c r="Q119">
        <f t="shared" si="11"/>
        <v>1929.63</v>
      </c>
    </row>
    <row r="120" spans="1:17">
      <c r="A120" s="17">
        <v>116</v>
      </c>
      <c r="B120" s="18" t="s">
        <v>43</v>
      </c>
      <c r="C120" s="17" t="str">
        <f>VLOOKUP(B120,'2025.4新疆分公司'!B:C,2,FALSE)</f>
        <v>372522198306071010</v>
      </c>
      <c r="D120" s="17" t="s">
        <v>463</v>
      </c>
      <c r="E120" s="19">
        <v>4999</v>
      </c>
      <c r="F120" s="20">
        <v>799.84</v>
      </c>
      <c r="G120" s="20">
        <v>399.92</v>
      </c>
      <c r="H120" s="20">
        <v>64.99</v>
      </c>
      <c r="I120" s="20">
        <v>25</v>
      </c>
      <c r="J120" s="20">
        <v>25</v>
      </c>
      <c r="K120" s="20">
        <v>484.9</v>
      </c>
      <c r="L120" s="20">
        <v>99.98</v>
      </c>
      <c r="M120" s="20">
        <v>5</v>
      </c>
      <c r="N120" s="20">
        <v>25</v>
      </c>
      <c r="O120">
        <f t="shared" si="9"/>
        <v>1379.73</v>
      </c>
      <c r="P120">
        <f t="shared" si="10"/>
        <v>549.9</v>
      </c>
      <c r="Q120">
        <f t="shared" si="11"/>
        <v>1929.63</v>
      </c>
    </row>
    <row r="121" spans="1:17">
      <c r="A121" s="17">
        <v>117</v>
      </c>
      <c r="B121" s="18" t="s">
        <v>113</v>
      </c>
      <c r="C121" s="17" t="str">
        <f>VLOOKUP(B121,'2025.4新疆分公司'!B:C,2,FALSE)</f>
        <v>511022197306171883</v>
      </c>
      <c r="D121" s="17" t="s">
        <v>464</v>
      </c>
      <c r="E121" s="19">
        <v>4999</v>
      </c>
      <c r="F121" s="20">
        <v>799.84</v>
      </c>
      <c r="G121" s="20">
        <v>399.92</v>
      </c>
      <c r="H121" s="20">
        <v>64.99</v>
      </c>
      <c r="I121" s="20">
        <v>25</v>
      </c>
      <c r="J121" s="20">
        <v>25</v>
      </c>
      <c r="K121" s="20">
        <v>484.9</v>
      </c>
      <c r="L121" s="20">
        <v>99.98</v>
      </c>
      <c r="M121" s="20">
        <v>5</v>
      </c>
      <c r="N121" s="20">
        <v>25</v>
      </c>
      <c r="O121">
        <f t="shared" si="9"/>
        <v>1379.73</v>
      </c>
      <c r="P121">
        <f t="shared" si="10"/>
        <v>549.9</v>
      </c>
      <c r="Q121">
        <f t="shared" si="11"/>
        <v>1929.63</v>
      </c>
    </row>
    <row r="122" spans="1:17">
      <c r="A122" s="17">
        <v>118</v>
      </c>
      <c r="B122" s="18" t="s">
        <v>385</v>
      </c>
      <c r="C122" s="17" t="str">
        <f>VLOOKUP(B122,'2025.4新疆分公司'!B:C,2,FALSE)</f>
        <v>650121198109261330</v>
      </c>
      <c r="D122" s="17" t="s">
        <v>463</v>
      </c>
      <c r="E122" s="19">
        <v>4999</v>
      </c>
      <c r="F122" s="20">
        <v>799.84</v>
      </c>
      <c r="G122" s="20">
        <v>399.92</v>
      </c>
      <c r="H122" s="20">
        <v>64.99</v>
      </c>
      <c r="I122" s="20">
        <v>25</v>
      </c>
      <c r="J122" s="20">
        <v>25</v>
      </c>
      <c r="K122" s="20">
        <v>484.9</v>
      </c>
      <c r="L122" s="20">
        <v>99.98</v>
      </c>
      <c r="M122" s="20">
        <v>5</v>
      </c>
      <c r="N122" s="20">
        <v>25</v>
      </c>
      <c r="O122">
        <f t="shared" si="9"/>
        <v>1379.73</v>
      </c>
      <c r="P122">
        <f t="shared" si="10"/>
        <v>549.9</v>
      </c>
      <c r="Q122">
        <f t="shared" si="11"/>
        <v>1929.63</v>
      </c>
    </row>
    <row r="123" spans="1:17">
      <c r="A123" s="17">
        <v>119</v>
      </c>
      <c r="B123" s="18" t="s">
        <v>109</v>
      </c>
      <c r="C123" s="17" t="str">
        <f>VLOOKUP(B123,'2025.4新疆分公司'!B:C,2,FALSE)</f>
        <v>341222197611017961</v>
      </c>
      <c r="D123" s="17" t="s">
        <v>473</v>
      </c>
      <c r="E123" s="19">
        <v>4999</v>
      </c>
      <c r="F123" s="20">
        <v>799.84</v>
      </c>
      <c r="G123" s="20">
        <v>399.92</v>
      </c>
      <c r="H123" s="20">
        <v>64.99</v>
      </c>
      <c r="I123" s="20">
        <v>25</v>
      </c>
      <c r="J123" s="20">
        <v>25</v>
      </c>
      <c r="K123" s="20">
        <v>484.9</v>
      </c>
      <c r="L123" s="20">
        <v>99.98</v>
      </c>
      <c r="M123" s="20">
        <v>5</v>
      </c>
      <c r="N123" s="20">
        <v>25</v>
      </c>
      <c r="O123">
        <f t="shared" si="9"/>
        <v>1379.73</v>
      </c>
      <c r="P123">
        <f t="shared" si="10"/>
        <v>549.9</v>
      </c>
      <c r="Q123">
        <f t="shared" si="11"/>
        <v>1929.63</v>
      </c>
    </row>
    <row r="124" spans="1:17">
      <c r="A124" s="17">
        <v>120</v>
      </c>
      <c r="B124" s="18" t="s">
        <v>101</v>
      </c>
      <c r="C124" s="17" t="str">
        <f>VLOOKUP(B124,'2025.4新疆分公司'!B:C,2,FALSE)</f>
        <v>622201196803153046</v>
      </c>
      <c r="D124" s="17" t="s">
        <v>464</v>
      </c>
      <c r="E124" s="19">
        <v>4999</v>
      </c>
      <c r="F124" s="20">
        <v>799.84</v>
      </c>
      <c r="G124" s="20">
        <v>399.92</v>
      </c>
      <c r="H124" s="20">
        <v>64.99</v>
      </c>
      <c r="I124" s="20">
        <v>25</v>
      </c>
      <c r="J124" s="20">
        <v>25</v>
      </c>
      <c r="K124" s="20">
        <v>484.9</v>
      </c>
      <c r="L124" s="20">
        <v>99.98</v>
      </c>
      <c r="M124" s="20">
        <v>5</v>
      </c>
      <c r="N124" s="20">
        <v>25</v>
      </c>
      <c r="O124">
        <f t="shared" si="9"/>
        <v>1379.73</v>
      </c>
      <c r="P124">
        <f t="shared" si="10"/>
        <v>549.9</v>
      </c>
      <c r="Q124">
        <f t="shared" si="11"/>
        <v>1929.63</v>
      </c>
    </row>
    <row r="125" spans="1:17">
      <c r="A125" s="17">
        <v>121</v>
      </c>
      <c r="B125" s="18" t="s">
        <v>387</v>
      </c>
      <c r="C125" s="17" t="str">
        <f>VLOOKUP(B125,'2025.4新疆分公司'!B:C,2,FALSE)</f>
        <v>410321197001084039</v>
      </c>
      <c r="D125" s="17" t="s">
        <v>463</v>
      </c>
      <c r="E125" s="19">
        <v>4999</v>
      </c>
      <c r="F125" s="20">
        <v>799.84</v>
      </c>
      <c r="G125" s="20">
        <v>399.92</v>
      </c>
      <c r="H125" s="20">
        <v>64.99</v>
      </c>
      <c r="I125" s="20">
        <v>25</v>
      </c>
      <c r="J125" s="20">
        <v>25</v>
      </c>
      <c r="K125" s="20">
        <v>484.9</v>
      </c>
      <c r="L125" s="20">
        <v>99.98</v>
      </c>
      <c r="M125" s="20">
        <v>5</v>
      </c>
      <c r="N125" s="20">
        <v>25</v>
      </c>
      <c r="O125">
        <f t="shared" si="9"/>
        <v>1379.73</v>
      </c>
      <c r="P125">
        <f t="shared" si="10"/>
        <v>549.9</v>
      </c>
      <c r="Q125">
        <f t="shared" si="11"/>
        <v>1929.63</v>
      </c>
    </row>
    <row r="126" spans="1:17">
      <c r="A126" s="17">
        <v>122</v>
      </c>
      <c r="B126" s="18" t="s">
        <v>132</v>
      </c>
      <c r="C126" s="17" t="str">
        <f>VLOOKUP(B126,'2025.4新疆分公司'!B:C,2,FALSE)</f>
        <v>513028197305187138</v>
      </c>
      <c r="D126" s="17" t="s">
        <v>464</v>
      </c>
      <c r="E126" s="19">
        <v>4999</v>
      </c>
      <c r="F126" s="20">
        <v>799.84</v>
      </c>
      <c r="G126" s="20">
        <v>399.92</v>
      </c>
      <c r="H126" s="20">
        <v>64.99</v>
      </c>
      <c r="I126" s="20">
        <v>25</v>
      </c>
      <c r="J126" s="20">
        <v>25</v>
      </c>
      <c r="K126" s="20">
        <v>484.9</v>
      </c>
      <c r="L126" s="20">
        <v>99.98</v>
      </c>
      <c r="M126" s="20">
        <v>5</v>
      </c>
      <c r="N126" s="20">
        <v>25</v>
      </c>
      <c r="O126">
        <f t="shared" si="9"/>
        <v>1379.73</v>
      </c>
      <c r="P126">
        <f t="shared" si="10"/>
        <v>549.9</v>
      </c>
      <c r="Q126">
        <f t="shared" si="11"/>
        <v>1929.63</v>
      </c>
    </row>
    <row r="127" spans="1:17">
      <c r="A127" s="17">
        <v>123</v>
      </c>
      <c r="B127" s="18" t="s">
        <v>460</v>
      </c>
      <c r="C127" s="17" t="str">
        <f>VLOOKUP(B127,'2025.4新疆分公司'!B:C,2,FALSE)</f>
        <v>650103197312175510</v>
      </c>
      <c r="D127" s="17" t="s">
        <v>463</v>
      </c>
      <c r="E127" s="19">
        <v>4999</v>
      </c>
      <c r="F127" s="20">
        <v>799.84</v>
      </c>
      <c r="G127" s="20">
        <v>399.92</v>
      </c>
      <c r="H127" s="20">
        <v>64.99</v>
      </c>
      <c r="I127" s="20">
        <v>25</v>
      </c>
      <c r="J127" s="20">
        <v>25</v>
      </c>
      <c r="K127" s="20">
        <v>484.9</v>
      </c>
      <c r="L127" s="20">
        <v>99.98</v>
      </c>
      <c r="M127" s="20">
        <v>5</v>
      </c>
      <c r="N127" s="20">
        <v>25</v>
      </c>
      <c r="O127">
        <f t="shared" si="9"/>
        <v>1379.73</v>
      </c>
      <c r="P127">
        <f t="shared" si="10"/>
        <v>549.9</v>
      </c>
      <c r="Q127">
        <f t="shared" si="11"/>
        <v>1929.63</v>
      </c>
    </row>
    <row r="128" spans="1:17">
      <c r="A128" s="17">
        <v>124</v>
      </c>
      <c r="B128" s="18" t="s">
        <v>465</v>
      </c>
      <c r="C128" s="17" t="str">
        <f>VLOOKUP(B128,'2025.4新疆分公司'!B:C,2,FALSE)</f>
        <v>650104197401051639</v>
      </c>
      <c r="D128" s="17" t="s">
        <v>463</v>
      </c>
      <c r="E128" s="19">
        <v>4999</v>
      </c>
      <c r="F128" s="20">
        <v>799.84</v>
      </c>
      <c r="G128" s="20">
        <v>399.92</v>
      </c>
      <c r="H128" s="20">
        <v>64.99</v>
      </c>
      <c r="I128" s="20">
        <v>25</v>
      </c>
      <c r="J128" s="20">
        <v>25</v>
      </c>
      <c r="K128" s="20">
        <v>484.9</v>
      </c>
      <c r="L128" s="20">
        <v>99.98</v>
      </c>
      <c r="M128" s="20">
        <v>5</v>
      </c>
      <c r="N128" s="20">
        <v>25</v>
      </c>
      <c r="O128">
        <f t="shared" si="9"/>
        <v>1379.73</v>
      </c>
      <c r="P128">
        <f t="shared" si="10"/>
        <v>549.9</v>
      </c>
      <c r="Q128">
        <f t="shared" si="11"/>
        <v>1929.63</v>
      </c>
    </row>
    <row r="129" spans="1:17">
      <c r="A129" s="17">
        <v>125</v>
      </c>
      <c r="B129" s="18" t="s">
        <v>467</v>
      </c>
      <c r="C129" s="17" t="str">
        <f>VLOOKUP(B129,'2025.4新疆分公司'!B:C,2,FALSE)</f>
        <v>512930197111112904</v>
      </c>
      <c r="D129" s="17" t="s">
        <v>464</v>
      </c>
      <c r="E129" s="19">
        <v>4999</v>
      </c>
      <c r="F129" s="20">
        <v>799.84</v>
      </c>
      <c r="G129" s="20">
        <v>399.92</v>
      </c>
      <c r="H129" s="20">
        <v>64.99</v>
      </c>
      <c r="I129" s="20">
        <v>25</v>
      </c>
      <c r="J129" s="20">
        <v>25</v>
      </c>
      <c r="K129" s="20">
        <v>484.9</v>
      </c>
      <c r="L129" s="20">
        <v>99.98</v>
      </c>
      <c r="M129" s="20">
        <v>5</v>
      </c>
      <c r="N129" s="20">
        <v>25</v>
      </c>
      <c r="O129">
        <f t="shared" si="9"/>
        <v>1379.73</v>
      </c>
      <c r="P129">
        <f t="shared" si="10"/>
        <v>549.9</v>
      </c>
      <c r="Q129">
        <f t="shared" si="11"/>
        <v>1929.63</v>
      </c>
    </row>
    <row r="130" spans="1:17">
      <c r="A130" s="17">
        <v>126</v>
      </c>
      <c r="B130" s="18" t="s">
        <v>469</v>
      </c>
      <c r="C130" s="17" t="str">
        <f>VLOOKUP(B130,'2025.4新疆分公司'!B:C,2,FALSE)</f>
        <v>410326197008045528</v>
      </c>
      <c r="D130" s="17" t="s">
        <v>472</v>
      </c>
      <c r="E130" s="19">
        <v>4999</v>
      </c>
      <c r="F130" s="20">
        <v>799.84</v>
      </c>
      <c r="G130" s="20">
        <v>399.92</v>
      </c>
      <c r="H130" s="20">
        <v>64.99</v>
      </c>
      <c r="I130" s="20">
        <v>25</v>
      </c>
      <c r="J130" s="20">
        <v>25</v>
      </c>
      <c r="K130" s="20">
        <v>484.9</v>
      </c>
      <c r="L130" s="20">
        <v>99.98</v>
      </c>
      <c r="M130" s="20">
        <v>5</v>
      </c>
      <c r="N130" s="20">
        <v>25</v>
      </c>
      <c r="O130">
        <f t="shared" si="9"/>
        <v>1379.73</v>
      </c>
      <c r="P130">
        <f t="shared" si="10"/>
        <v>549.9</v>
      </c>
      <c r="Q130">
        <f t="shared" si="11"/>
        <v>1929.63</v>
      </c>
    </row>
    <row r="131" spans="1:17">
      <c r="A131" s="17">
        <v>127</v>
      </c>
      <c r="B131" s="18" t="s">
        <v>475</v>
      </c>
      <c r="C131" s="18" t="s">
        <v>476</v>
      </c>
      <c r="D131" s="17" t="s">
        <v>464</v>
      </c>
      <c r="E131" s="19">
        <v>4999</v>
      </c>
      <c r="F131" s="20">
        <v>799.84</v>
      </c>
      <c r="G131" s="20">
        <v>399.92</v>
      </c>
      <c r="H131" s="20">
        <v>64.99</v>
      </c>
      <c r="I131" s="20">
        <v>25</v>
      </c>
      <c r="J131" s="20">
        <v>25</v>
      </c>
      <c r="K131" s="20">
        <v>484.9</v>
      </c>
      <c r="L131" s="20">
        <v>99.98</v>
      </c>
      <c r="M131" s="20">
        <v>5</v>
      </c>
      <c r="N131" s="20">
        <v>25</v>
      </c>
      <c r="O131">
        <f t="shared" si="9"/>
        <v>1379.73</v>
      </c>
      <c r="P131">
        <f t="shared" si="10"/>
        <v>549.9</v>
      </c>
      <c r="Q131">
        <f t="shared" si="11"/>
        <v>1929.63</v>
      </c>
    </row>
    <row r="132" spans="1:17">
      <c r="A132" s="17">
        <v>128</v>
      </c>
      <c r="B132" s="18" t="s">
        <v>477</v>
      </c>
      <c r="C132" s="18" t="s">
        <v>478</v>
      </c>
      <c r="D132" s="17" t="s">
        <v>463</v>
      </c>
      <c r="E132" s="19">
        <v>4999</v>
      </c>
      <c r="F132" s="20">
        <v>799.84</v>
      </c>
      <c r="G132" s="20">
        <v>399.92</v>
      </c>
      <c r="H132" s="20">
        <v>64.99</v>
      </c>
      <c r="I132" s="20">
        <v>25</v>
      </c>
      <c r="J132" s="20">
        <v>25</v>
      </c>
      <c r="K132" s="20">
        <v>484.9</v>
      </c>
      <c r="L132" s="20">
        <v>99.98</v>
      </c>
      <c r="M132" s="20">
        <v>5</v>
      </c>
      <c r="N132" s="20">
        <v>25</v>
      </c>
      <c r="O132">
        <f t="shared" si="9"/>
        <v>1379.73</v>
      </c>
      <c r="P132">
        <f t="shared" si="10"/>
        <v>549.9</v>
      </c>
      <c r="Q132">
        <f t="shared" si="11"/>
        <v>1929.63</v>
      </c>
    </row>
    <row r="133" spans="1:17">
      <c r="A133" s="17">
        <v>129</v>
      </c>
      <c r="B133" s="18" t="s">
        <v>479</v>
      </c>
      <c r="C133" s="18" t="s">
        <v>480</v>
      </c>
      <c r="D133" s="17" t="s">
        <v>464</v>
      </c>
      <c r="E133" s="19">
        <v>4999</v>
      </c>
      <c r="F133" s="20">
        <v>799.84</v>
      </c>
      <c r="G133" s="20">
        <v>399.92</v>
      </c>
      <c r="H133" s="20">
        <v>64.99</v>
      </c>
      <c r="I133" s="20">
        <v>25</v>
      </c>
      <c r="J133" s="20">
        <v>25</v>
      </c>
      <c r="K133" s="20">
        <v>484.9</v>
      </c>
      <c r="L133" s="20">
        <v>99.98</v>
      </c>
      <c r="M133" s="20">
        <v>5</v>
      </c>
      <c r="N133" s="20">
        <v>25</v>
      </c>
      <c r="O133">
        <f t="shared" si="9"/>
        <v>1379.73</v>
      </c>
      <c r="P133">
        <f t="shared" si="10"/>
        <v>549.9</v>
      </c>
      <c r="Q133">
        <f t="shared" si="11"/>
        <v>1929.63</v>
      </c>
    </row>
    <row r="134" spans="1:17">
      <c r="A134" s="17">
        <v>130</v>
      </c>
      <c r="B134" s="18" t="s">
        <v>481</v>
      </c>
      <c r="C134" s="18" t="s">
        <v>482</v>
      </c>
      <c r="D134" s="17" t="s">
        <v>464</v>
      </c>
      <c r="E134" s="19">
        <v>4999</v>
      </c>
      <c r="F134" s="20">
        <v>799.84</v>
      </c>
      <c r="G134" s="20">
        <v>399.92</v>
      </c>
      <c r="H134" s="20">
        <v>64.99</v>
      </c>
      <c r="I134" s="20">
        <v>25</v>
      </c>
      <c r="J134" s="20">
        <v>25</v>
      </c>
      <c r="K134" s="20">
        <v>484.9</v>
      </c>
      <c r="L134" s="20">
        <v>99.98</v>
      </c>
      <c r="M134" s="20">
        <v>5</v>
      </c>
      <c r="N134" s="20">
        <v>25</v>
      </c>
      <c r="O134">
        <f>SUM(F134+H134+I134+K134+M134)</f>
        <v>1379.73</v>
      </c>
      <c r="P134">
        <f>SUM(G134+J134+L134+N134)</f>
        <v>549.9</v>
      </c>
      <c r="Q134">
        <f>SUM(O134:P134)</f>
        <v>1929.63</v>
      </c>
    </row>
    <row r="135" spans="1:17">
      <c r="A135" s="17">
        <v>131</v>
      </c>
      <c r="B135" s="18" t="s">
        <v>311</v>
      </c>
      <c r="C135" s="18" t="s">
        <v>312</v>
      </c>
      <c r="D135" s="17" t="s">
        <v>463</v>
      </c>
      <c r="E135" s="19">
        <v>4999</v>
      </c>
      <c r="F135" s="20">
        <v>799.84</v>
      </c>
      <c r="G135" s="20">
        <v>399.92</v>
      </c>
      <c r="H135" s="20">
        <v>64.99</v>
      </c>
      <c r="I135" s="20">
        <v>25</v>
      </c>
      <c r="J135" s="20">
        <v>25</v>
      </c>
      <c r="K135" s="20">
        <v>484.9</v>
      </c>
      <c r="L135" s="20">
        <v>99.98</v>
      </c>
      <c r="M135" s="20">
        <v>5</v>
      </c>
      <c r="N135" s="20">
        <v>25</v>
      </c>
      <c r="O135">
        <f>SUM(F135+H135+I135+K135+M135)</f>
        <v>1379.73</v>
      </c>
      <c r="P135">
        <f>SUM(G135+J135+L135+N135)</f>
        <v>549.9</v>
      </c>
      <c r="Q135">
        <f>SUM(O135:P135)</f>
        <v>1929.63</v>
      </c>
    </row>
    <row r="136" spans="1:17">
      <c r="A136" s="17">
        <v>132</v>
      </c>
      <c r="B136" s="18" t="s">
        <v>487</v>
      </c>
      <c r="C136" s="18" t="s">
        <v>488</v>
      </c>
      <c r="D136" s="17" t="s">
        <v>463</v>
      </c>
      <c r="E136" s="19">
        <v>4999</v>
      </c>
      <c r="F136" s="20">
        <v>799.84</v>
      </c>
      <c r="G136" s="20">
        <v>399.92</v>
      </c>
      <c r="H136" s="20">
        <v>64.99</v>
      </c>
      <c r="I136" s="20">
        <v>25</v>
      </c>
      <c r="J136" s="20">
        <v>25</v>
      </c>
      <c r="K136" s="20">
        <v>484.9</v>
      </c>
      <c r="L136" s="20">
        <v>99.98</v>
      </c>
      <c r="M136" s="20">
        <v>5</v>
      </c>
      <c r="N136" s="20">
        <v>25</v>
      </c>
      <c r="O136">
        <f>SUM(F136+H136+I136+K136+M136)</f>
        <v>1379.73</v>
      </c>
      <c r="P136">
        <f>SUM(G136+J136+L136+N136)</f>
        <v>549.9</v>
      </c>
      <c r="Q136">
        <f>SUM(O136:P136)</f>
        <v>1929.63</v>
      </c>
    </row>
    <row r="137" spans="1:17">
      <c r="A137" s="17">
        <v>133</v>
      </c>
      <c r="B137" s="18" t="s">
        <v>489</v>
      </c>
      <c r="C137" s="18" t="s">
        <v>490</v>
      </c>
      <c r="D137" s="17" t="s">
        <v>463</v>
      </c>
      <c r="E137" s="19">
        <v>4999</v>
      </c>
      <c r="F137" s="20">
        <v>799.84</v>
      </c>
      <c r="G137" s="20">
        <v>399.92</v>
      </c>
      <c r="H137" s="20">
        <v>64.99</v>
      </c>
      <c r="I137" s="20">
        <v>25</v>
      </c>
      <c r="J137" s="20">
        <v>25</v>
      </c>
      <c r="K137" s="20">
        <v>484.9</v>
      </c>
      <c r="L137" s="20">
        <v>99.98</v>
      </c>
      <c r="M137" s="20">
        <v>5</v>
      </c>
      <c r="N137" s="20">
        <v>25</v>
      </c>
      <c r="O137">
        <f>SUM(F137+H137+I137+K137+M137)</f>
        <v>1379.73</v>
      </c>
      <c r="P137">
        <f>SUM(G137+J137+L137+N137)</f>
        <v>549.9</v>
      </c>
      <c r="Q137">
        <f>SUM(O137:P137)</f>
        <v>1929.63</v>
      </c>
    </row>
    <row r="138" spans="1:17">
      <c r="A138" s="23">
        <v>134</v>
      </c>
      <c r="B138" s="24" t="s">
        <v>492</v>
      </c>
      <c r="C138" s="24" t="s">
        <v>493</v>
      </c>
      <c r="D138" s="23" t="s">
        <v>463</v>
      </c>
      <c r="E138" s="19">
        <v>4999</v>
      </c>
      <c r="F138" s="20">
        <v>799.84</v>
      </c>
      <c r="G138" s="20">
        <v>399.92</v>
      </c>
      <c r="H138" s="25">
        <v>64.99</v>
      </c>
      <c r="I138" s="20">
        <v>25</v>
      </c>
      <c r="J138" s="20">
        <v>25</v>
      </c>
      <c r="K138" s="25">
        <v>484.9</v>
      </c>
      <c r="L138" s="20">
        <v>99.98</v>
      </c>
      <c r="M138" s="20">
        <v>5</v>
      </c>
      <c r="N138" s="20">
        <v>25</v>
      </c>
      <c r="O138">
        <f>SUM(F138+H138+I138+K138+M138)</f>
        <v>1379.73</v>
      </c>
      <c r="P138">
        <f>SUM(G138+J138+L138+N138)</f>
        <v>549.9</v>
      </c>
      <c r="Q138">
        <f>SUM(O138:P138)</f>
        <v>1929.63</v>
      </c>
    </row>
    <row r="139" spans="1:17">
      <c r="A139" s="26" t="s">
        <v>144</v>
      </c>
      <c r="B139" s="26"/>
      <c r="C139" s="26"/>
      <c r="D139" s="26"/>
      <c r="E139" s="27">
        <f>SUM(E5:E138)</f>
        <v>670567</v>
      </c>
      <c r="F139" s="27">
        <f t="shared" ref="F139:Q139" si="12">SUM(F5:F138)</f>
        <v>107290.72</v>
      </c>
      <c r="G139" s="27">
        <f t="shared" si="12"/>
        <v>53645.3599999998</v>
      </c>
      <c r="H139" s="27">
        <f t="shared" si="12"/>
        <v>8717.76999999998</v>
      </c>
      <c r="I139" s="27">
        <f t="shared" si="12"/>
        <v>3353.5</v>
      </c>
      <c r="J139" s="27">
        <f t="shared" si="12"/>
        <v>3353.5</v>
      </c>
      <c r="K139" s="27">
        <f t="shared" si="12"/>
        <v>64559.7000000001</v>
      </c>
      <c r="L139" s="27">
        <f t="shared" si="12"/>
        <v>13311.36</v>
      </c>
      <c r="M139" s="27">
        <f t="shared" si="12"/>
        <v>665.7</v>
      </c>
      <c r="N139" s="27">
        <f t="shared" si="12"/>
        <v>3328.5</v>
      </c>
      <c r="O139" s="27">
        <f t="shared" si="12"/>
        <v>184587.39</v>
      </c>
      <c r="P139" s="27">
        <f t="shared" si="12"/>
        <v>73638.72</v>
      </c>
      <c r="Q139" s="27">
        <f t="shared" si="12"/>
        <v>258226.11</v>
      </c>
    </row>
  </sheetData>
  <mergeCells count="13">
    <mergeCell ref="A1:Q1"/>
    <mergeCell ref="A2:Q2"/>
    <mergeCell ref="F3:G3"/>
    <mergeCell ref="I3:J3"/>
    <mergeCell ref="K3:L3"/>
    <mergeCell ref="O3:P3"/>
    <mergeCell ref="A139:D139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5"/>
  <cols>
    <col min="1" max="1" width="5.375" style="180" customWidth="1"/>
    <col min="2" max="3" width="33.9083333333333" style="181" customWidth="1"/>
    <col min="4" max="4" width="16.025" customWidth="1"/>
    <col min="5" max="5" width="13.8916666666667" style="182" customWidth="1"/>
    <col min="6" max="6" width="13.05" customWidth="1"/>
    <col min="7" max="7" width="9.75" customWidth="1"/>
    <col min="8" max="8" width="14.2333333333333" style="182" customWidth="1"/>
    <col min="9" max="9" width="14.7" customWidth="1"/>
    <col min="10" max="10" width="10.375" customWidth="1"/>
    <col min="11" max="11" width="15.2916666666667" style="68" customWidth="1"/>
    <col min="12" max="12" width="10.375" customWidth="1"/>
    <col min="13" max="13" width="9.625" customWidth="1"/>
    <col min="14" max="14" width="13.2833333333333" style="184" customWidth="1"/>
    <col min="15" max="15" width="12.6416666666667" style="180" customWidth="1"/>
    <col min="16" max="16" width="10.55" style="180" customWidth="1"/>
    <col min="17" max="17" width="13.4083333333333" style="184" customWidth="1"/>
    <col min="18" max="18" width="13.4083333333333" customWidth="1"/>
    <col min="19" max="19" width="14.7083333333333" style="185" customWidth="1"/>
    <col min="20" max="20" width="21.4333333333333" customWidth="1"/>
    <col min="21" max="21" width="16.7666666666667" style="182" customWidth="1"/>
    <col min="22" max="22" width="12.475" customWidth="1"/>
    <col min="23" max="23" width="8.25" customWidth="1"/>
    <col min="24" max="24" width="15.0583333333333" style="182" customWidth="1"/>
    <col min="25" max="25" width="12.2333333333333" customWidth="1"/>
    <col min="26" max="26" width="8.375" customWidth="1"/>
    <col min="27" max="27" width="14.9416666666667" style="182" customWidth="1"/>
    <col min="28" max="28" width="11.025" customWidth="1"/>
    <col min="29" max="30" width="8.375" customWidth="1"/>
    <col min="31" max="31" width="14.575" style="182" customWidth="1"/>
    <col min="32" max="32" width="11.525" customWidth="1"/>
    <col min="33" max="33" width="8.375" style="29" customWidth="1"/>
    <col min="34" max="34" width="14.85" customWidth="1"/>
    <col min="35" max="35" width="17.2" customWidth="1"/>
  </cols>
  <sheetData>
    <row r="1" spans="1:35">
      <c r="A1" s="186" t="s">
        <v>145</v>
      </c>
      <c r="B1" s="187"/>
      <c r="C1" s="186" t="s">
        <v>146</v>
      </c>
      <c r="D1" s="174" t="s">
        <v>3</v>
      </c>
      <c r="E1" s="188" t="s">
        <v>147</v>
      </c>
      <c r="F1" s="189"/>
      <c r="G1" s="189"/>
      <c r="H1" s="188"/>
      <c r="I1" s="189"/>
      <c r="J1" s="189"/>
      <c r="K1" s="188"/>
      <c r="L1" s="189"/>
      <c r="M1" s="189"/>
      <c r="N1" s="188"/>
      <c r="O1" s="189"/>
      <c r="P1" s="189"/>
      <c r="Q1" s="188"/>
      <c r="R1" s="189"/>
      <c r="S1" s="189"/>
      <c r="T1" s="189"/>
      <c r="U1" s="195" t="s">
        <v>1</v>
      </c>
      <c r="V1" s="160"/>
      <c r="W1" s="160"/>
      <c r="X1" s="195"/>
      <c r="Y1" s="160"/>
      <c r="Z1" s="160"/>
      <c r="AA1" s="195"/>
      <c r="AB1" s="160"/>
      <c r="AC1" s="160"/>
      <c r="AD1" s="160"/>
      <c r="AE1" s="195"/>
      <c r="AF1" s="160"/>
      <c r="AG1" s="172"/>
      <c r="AH1" s="160"/>
      <c r="AI1" s="200" t="s">
        <v>2</v>
      </c>
    </row>
    <row r="2" ht="29" customHeight="1" spans="1:35">
      <c r="A2" s="190"/>
      <c r="B2" s="187"/>
      <c r="C2" s="190"/>
      <c r="D2" s="140"/>
      <c r="E2" s="191" t="s">
        <v>4</v>
      </c>
      <c r="F2" s="192" t="s">
        <v>5</v>
      </c>
      <c r="G2" s="164" t="s">
        <v>6</v>
      </c>
      <c r="H2" s="191" t="s">
        <v>7</v>
      </c>
      <c r="I2" s="164" t="s">
        <v>5</v>
      </c>
      <c r="J2" s="164" t="s">
        <v>6</v>
      </c>
      <c r="K2" s="191" t="s">
        <v>8</v>
      </c>
      <c r="L2" s="164" t="s">
        <v>5</v>
      </c>
      <c r="M2" s="164" t="s">
        <v>6</v>
      </c>
      <c r="N2" s="191" t="s">
        <v>9</v>
      </c>
      <c r="O2" s="156" t="s">
        <v>10</v>
      </c>
      <c r="P2" s="156" t="s">
        <v>6</v>
      </c>
      <c r="Q2" s="191" t="s">
        <v>11</v>
      </c>
      <c r="R2" s="196" t="s">
        <v>10</v>
      </c>
      <c r="S2" s="197" t="s">
        <v>6</v>
      </c>
      <c r="T2" s="164" t="s">
        <v>12</v>
      </c>
      <c r="U2" s="191" t="s">
        <v>4</v>
      </c>
      <c r="V2" s="164" t="s">
        <v>10</v>
      </c>
      <c r="W2" s="164" t="s">
        <v>6</v>
      </c>
      <c r="X2" s="191" t="s">
        <v>7</v>
      </c>
      <c r="Y2" s="164" t="s">
        <v>5</v>
      </c>
      <c r="Z2" s="164" t="s">
        <v>6</v>
      </c>
      <c r="AA2" s="191" t="s">
        <v>13</v>
      </c>
      <c r="AB2" s="164" t="s">
        <v>10</v>
      </c>
      <c r="AC2" s="168" t="s">
        <v>6</v>
      </c>
      <c r="AD2" s="164"/>
      <c r="AE2" s="191" t="s">
        <v>11</v>
      </c>
      <c r="AF2" s="164" t="s">
        <v>10</v>
      </c>
      <c r="AG2" s="168" t="s">
        <v>6</v>
      </c>
      <c r="AH2" s="164" t="s">
        <v>12</v>
      </c>
      <c r="AI2" s="200"/>
    </row>
    <row r="3" ht="23" customHeight="1" spans="1:35">
      <c r="A3" s="190"/>
      <c r="B3" s="187"/>
      <c r="C3" s="190"/>
      <c r="D3" s="143"/>
      <c r="E3" s="191"/>
      <c r="F3" s="147">
        <v>0.16</v>
      </c>
      <c r="G3" s="164"/>
      <c r="H3" s="191"/>
      <c r="I3" s="154">
        <v>0.082</v>
      </c>
      <c r="J3" s="154"/>
      <c r="K3" s="191"/>
      <c r="L3" s="154">
        <v>0.0005</v>
      </c>
      <c r="M3" s="154"/>
      <c r="N3" s="191"/>
      <c r="O3" s="194">
        <v>0.004</v>
      </c>
      <c r="P3" s="194"/>
      <c r="Q3" s="191"/>
      <c r="R3" s="198">
        <v>0.005</v>
      </c>
      <c r="S3" s="197"/>
      <c r="T3" s="164"/>
      <c r="U3" s="191"/>
      <c r="V3" s="169">
        <v>0.08</v>
      </c>
      <c r="W3" s="164"/>
      <c r="X3" s="191"/>
      <c r="Y3" s="169">
        <v>0.02</v>
      </c>
      <c r="Z3" s="169"/>
      <c r="AA3" s="191"/>
      <c r="AB3" s="199">
        <v>0.005</v>
      </c>
      <c r="AC3" s="170"/>
      <c r="AD3" s="169"/>
      <c r="AE3" s="191"/>
      <c r="AF3" s="198">
        <v>0.005</v>
      </c>
      <c r="AG3" s="168"/>
      <c r="AH3" s="164"/>
      <c r="AI3" s="200"/>
    </row>
    <row r="4" s="133" customFormat="1" ht="35" customHeight="1" spans="1:36">
      <c r="A4" s="149">
        <v>1</v>
      </c>
      <c r="B4" s="150" t="s">
        <v>14</v>
      </c>
      <c r="C4" s="150" t="s">
        <v>148</v>
      </c>
      <c r="D4" s="149" t="s">
        <v>15</v>
      </c>
      <c r="E4" s="151">
        <v>4999</v>
      </c>
      <c r="F4" s="152">
        <v>799.84</v>
      </c>
      <c r="G4" s="153"/>
      <c r="H4" s="151">
        <v>4575</v>
      </c>
      <c r="I4" s="152">
        <v>375.15</v>
      </c>
      <c r="J4" s="153"/>
      <c r="K4" s="217">
        <v>4575</v>
      </c>
      <c r="L4" s="152">
        <v>4.58</v>
      </c>
      <c r="M4" s="153"/>
      <c r="N4" s="151">
        <v>4999</v>
      </c>
      <c r="O4" s="152">
        <v>64.99</v>
      </c>
      <c r="P4" s="153"/>
      <c r="Q4" s="151">
        <v>4999</v>
      </c>
      <c r="R4" s="152">
        <v>25</v>
      </c>
      <c r="S4" s="153"/>
      <c r="T4" s="153">
        <f>F4+I4+L4+O4+R4</f>
        <v>1269.56</v>
      </c>
      <c r="U4" s="151">
        <v>4999</v>
      </c>
      <c r="V4" s="152">
        <v>399.92</v>
      </c>
      <c r="W4" s="153"/>
      <c r="X4" s="151">
        <v>4575</v>
      </c>
      <c r="Y4" s="152">
        <v>91.5</v>
      </c>
      <c r="Z4" s="153"/>
      <c r="AA4" s="151">
        <v>4575</v>
      </c>
      <c r="AB4" s="152">
        <v>22.88</v>
      </c>
      <c r="AC4" s="153"/>
      <c r="AD4" s="153"/>
      <c r="AE4" s="151">
        <v>4999</v>
      </c>
      <c r="AF4" s="152">
        <v>25</v>
      </c>
      <c r="AG4" s="153"/>
      <c r="AH4" s="153">
        <f>V4+Y4+AB4+AF4</f>
        <v>539.3</v>
      </c>
      <c r="AI4" s="153">
        <f>AH4+T4</f>
        <v>1808.86</v>
      </c>
      <c r="AJ4" s="178"/>
    </row>
    <row r="5" s="133" customFormat="1" ht="35" customHeight="1" spans="1:36">
      <c r="A5" s="149">
        <v>2</v>
      </c>
      <c r="B5" s="150" t="s">
        <v>149</v>
      </c>
      <c r="C5" s="150" t="s">
        <v>150</v>
      </c>
      <c r="D5" s="149" t="s">
        <v>15</v>
      </c>
      <c r="E5" s="151">
        <v>4999</v>
      </c>
      <c r="F5" s="152">
        <v>799.84</v>
      </c>
      <c r="G5" s="153"/>
      <c r="H5" s="151">
        <v>4575</v>
      </c>
      <c r="I5" s="152">
        <v>375.15</v>
      </c>
      <c r="J5" s="153"/>
      <c r="K5" s="217">
        <v>4575</v>
      </c>
      <c r="L5" s="152">
        <v>4.58</v>
      </c>
      <c r="M5" s="153"/>
      <c r="N5" s="151">
        <v>4999</v>
      </c>
      <c r="O5" s="152">
        <v>64.99</v>
      </c>
      <c r="P5" s="153"/>
      <c r="Q5" s="151">
        <v>4999</v>
      </c>
      <c r="R5" s="152">
        <v>25</v>
      </c>
      <c r="S5" s="153"/>
      <c r="T5" s="153">
        <f t="shared" ref="T5:T36" si="0">F5+I5+L5+O5+R5</f>
        <v>1269.56</v>
      </c>
      <c r="U5" s="151">
        <v>4999</v>
      </c>
      <c r="V5" s="152">
        <v>399.92</v>
      </c>
      <c r="W5" s="153"/>
      <c r="X5" s="151">
        <v>4575</v>
      </c>
      <c r="Y5" s="152">
        <v>91.5</v>
      </c>
      <c r="Z5" s="153"/>
      <c r="AA5" s="151">
        <v>4575</v>
      </c>
      <c r="AB5" s="152">
        <v>22.88</v>
      </c>
      <c r="AC5" s="153"/>
      <c r="AD5" s="153"/>
      <c r="AE5" s="151">
        <v>4999</v>
      </c>
      <c r="AF5" s="152">
        <v>25</v>
      </c>
      <c r="AG5" s="153"/>
      <c r="AH5" s="153">
        <f t="shared" ref="AH5:AH36" si="1">V5+Y5+AB5+AF5</f>
        <v>539.3</v>
      </c>
      <c r="AI5" s="153">
        <f t="shared" ref="AI5:AI36" si="2">AH5+T5</f>
        <v>1808.86</v>
      </c>
      <c r="AJ5" s="178"/>
    </row>
    <row r="6" s="133" customFormat="1" ht="35" customHeight="1" spans="1:36">
      <c r="A6" s="149">
        <v>3</v>
      </c>
      <c r="B6" s="150" t="s">
        <v>17</v>
      </c>
      <c r="C6" s="150" t="s">
        <v>151</v>
      </c>
      <c r="D6" s="149" t="s">
        <v>15</v>
      </c>
      <c r="E6" s="151">
        <v>4999</v>
      </c>
      <c r="F6" s="152">
        <v>799.84</v>
      </c>
      <c r="G6" s="153"/>
      <c r="H6" s="151">
        <v>4575</v>
      </c>
      <c r="I6" s="152">
        <v>375.15</v>
      </c>
      <c r="J6" s="153"/>
      <c r="K6" s="217">
        <v>4575</v>
      </c>
      <c r="L6" s="152">
        <v>4.58</v>
      </c>
      <c r="M6" s="153"/>
      <c r="N6" s="151">
        <v>4999</v>
      </c>
      <c r="O6" s="152">
        <v>64.99</v>
      </c>
      <c r="P6" s="153"/>
      <c r="Q6" s="151">
        <v>4999</v>
      </c>
      <c r="R6" s="152">
        <v>25</v>
      </c>
      <c r="S6" s="153"/>
      <c r="T6" s="153">
        <f t="shared" si="0"/>
        <v>1269.56</v>
      </c>
      <c r="U6" s="151">
        <v>4999</v>
      </c>
      <c r="V6" s="152">
        <v>399.92</v>
      </c>
      <c r="W6" s="153"/>
      <c r="X6" s="151">
        <v>4575</v>
      </c>
      <c r="Y6" s="152">
        <v>91.5</v>
      </c>
      <c r="Z6" s="153"/>
      <c r="AA6" s="151">
        <v>4575</v>
      </c>
      <c r="AB6" s="152">
        <v>22.88</v>
      </c>
      <c r="AC6" s="153"/>
      <c r="AD6" s="153"/>
      <c r="AE6" s="151">
        <v>4999</v>
      </c>
      <c r="AF6" s="152">
        <v>25</v>
      </c>
      <c r="AG6" s="153"/>
      <c r="AH6" s="153">
        <f t="shared" si="1"/>
        <v>539.3</v>
      </c>
      <c r="AI6" s="153">
        <f t="shared" si="2"/>
        <v>1808.86</v>
      </c>
      <c r="AJ6" s="178"/>
    </row>
    <row r="7" s="133" customFormat="1" ht="35" customHeight="1" spans="1:36">
      <c r="A7" s="149">
        <v>4</v>
      </c>
      <c r="B7" s="150" t="s">
        <v>18</v>
      </c>
      <c r="C7" s="150" t="s">
        <v>152</v>
      </c>
      <c r="D7" s="149" t="s">
        <v>15</v>
      </c>
      <c r="E7" s="151">
        <v>4999</v>
      </c>
      <c r="F7" s="152">
        <v>799.84</v>
      </c>
      <c r="G7" s="153"/>
      <c r="H7" s="151">
        <v>4575</v>
      </c>
      <c r="I7" s="152">
        <v>375.15</v>
      </c>
      <c r="J7" s="153"/>
      <c r="K7" s="217">
        <v>4575</v>
      </c>
      <c r="L7" s="152">
        <v>4.58</v>
      </c>
      <c r="M7" s="153"/>
      <c r="N7" s="151">
        <v>4999</v>
      </c>
      <c r="O7" s="152">
        <v>64.99</v>
      </c>
      <c r="P7" s="153"/>
      <c r="Q7" s="151">
        <v>4999</v>
      </c>
      <c r="R7" s="152">
        <v>25</v>
      </c>
      <c r="S7" s="153"/>
      <c r="T7" s="153">
        <f t="shared" si="0"/>
        <v>1269.56</v>
      </c>
      <c r="U7" s="151">
        <v>4999</v>
      </c>
      <c r="V7" s="152">
        <v>399.92</v>
      </c>
      <c r="W7" s="153"/>
      <c r="X7" s="151">
        <v>4575</v>
      </c>
      <c r="Y7" s="152">
        <v>91.5</v>
      </c>
      <c r="Z7" s="153"/>
      <c r="AA7" s="151">
        <v>4575</v>
      </c>
      <c r="AB7" s="152">
        <v>22.88</v>
      </c>
      <c r="AC7" s="153"/>
      <c r="AD7" s="153"/>
      <c r="AE7" s="151">
        <v>4999</v>
      </c>
      <c r="AF7" s="152">
        <v>25</v>
      </c>
      <c r="AG7" s="153"/>
      <c r="AH7" s="153">
        <f t="shared" si="1"/>
        <v>539.3</v>
      </c>
      <c r="AI7" s="153">
        <f t="shared" si="2"/>
        <v>1808.86</v>
      </c>
      <c r="AJ7" s="178"/>
    </row>
    <row r="8" s="133" customFormat="1" ht="35" customHeight="1" spans="1:36">
      <c r="A8" s="149">
        <v>5</v>
      </c>
      <c r="B8" s="150" t="s">
        <v>153</v>
      </c>
      <c r="C8" s="150" t="s">
        <v>154</v>
      </c>
      <c r="D8" s="149" t="s">
        <v>15</v>
      </c>
      <c r="E8" s="151">
        <v>4999</v>
      </c>
      <c r="F8" s="152">
        <v>799.84</v>
      </c>
      <c r="G8" s="153"/>
      <c r="H8" s="151">
        <v>4575</v>
      </c>
      <c r="I8" s="152">
        <v>375.15</v>
      </c>
      <c r="J8" s="153"/>
      <c r="K8" s="217">
        <v>4575</v>
      </c>
      <c r="L8" s="152">
        <v>4.58</v>
      </c>
      <c r="M8" s="153"/>
      <c r="N8" s="151">
        <v>4999</v>
      </c>
      <c r="O8" s="152">
        <v>64.99</v>
      </c>
      <c r="P8" s="153"/>
      <c r="Q8" s="151">
        <v>4999</v>
      </c>
      <c r="R8" s="152">
        <v>25</v>
      </c>
      <c r="S8" s="153"/>
      <c r="T8" s="153">
        <f t="shared" si="0"/>
        <v>1269.56</v>
      </c>
      <c r="U8" s="151">
        <v>4999</v>
      </c>
      <c r="V8" s="152">
        <v>399.92</v>
      </c>
      <c r="W8" s="153"/>
      <c r="X8" s="151">
        <v>4575</v>
      </c>
      <c r="Y8" s="152">
        <v>91.5</v>
      </c>
      <c r="Z8" s="153"/>
      <c r="AA8" s="151">
        <v>4575</v>
      </c>
      <c r="AB8" s="152">
        <v>22.88</v>
      </c>
      <c r="AC8" s="153"/>
      <c r="AD8" s="153"/>
      <c r="AE8" s="151">
        <v>4999</v>
      </c>
      <c r="AF8" s="152">
        <v>25</v>
      </c>
      <c r="AG8" s="153"/>
      <c r="AH8" s="153">
        <f t="shared" si="1"/>
        <v>539.3</v>
      </c>
      <c r="AI8" s="153">
        <f t="shared" si="2"/>
        <v>1808.86</v>
      </c>
      <c r="AJ8" s="178"/>
    </row>
    <row r="9" s="133" customFormat="1" ht="35" customHeight="1" spans="1:36">
      <c r="A9" s="149">
        <v>6</v>
      </c>
      <c r="B9" s="150" t="s">
        <v>20</v>
      </c>
      <c r="C9" s="150" t="s">
        <v>155</v>
      </c>
      <c r="D9" s="149" t="s">
        <v>15</v>
      </c>
      <c r="E9" s="151">
        <v>4999</v>
      </c>
      <c r="F9" s="152">
        <v>799.84</v>
      </c>
      <c r="G9" s="153"/>
      <c r="H9" s="151">
        <v>4575</v>
      </c>
      <c r="I9" s="152">
        <v>375.15</v>
      </c>
      <c r="J9" s="153"/>
      <c r="K9" s="217">
        <v>4575</v>
      </c>
      <c r="L9" s="152">
        <v>4.58</v>
      </c>
      <c r="M9" s="153"/>
      <c r="N9" s="151">
        <v>4999</v>
      </c>
      <c r="O9" s="152">
        <v>64.99</v>
      </c>
      <c r="P9" s="153"/>
      <c r="Q9" s="151">
        <v>4999</v>
      </c>
      <c r="R9" s="152">
        <v>25</v>
      </c>
      <c r="S9" s="153"/>
      <c r="T9" s="153">
        <f t="shared" si="0"/>
        <v>1269.56</v>
      </c>
      <c r="U9" s="151">
        <v>4999</v>
      </c>
      <c r="V9" s="152">
        <v>399.92</v>
      </c>
      <c r="W9" s="153"/>
      <c r="X9" s="151">
        <v>4575</v>
      </c>
      <c r="Y9" s="152">
        <v>91.5</v>
      </c>
      <c r="Z9" s="153"/>
      <c r="AA9" s="151">
        <v>4575</v>
      </c>
      <c r="AB9" s="152">
        <v>22.88</v>
      </c>
      <c r="AC9" s="153"/>
      <c r="AD9" s="153"/>
      <c r="AE9" s="151">
        <v>4999</v>
      </c>
      <c r="AF9" s="152">
        <v>25</v>
      </c>
      <c r="AG9" s="153"/>
      <c r="AH9" s="153">
        <f t="shared" si="1"/>
        <v>539.3</v>
      </c>
      <c r="AI9" s="153">
        <f t="shared" si="2"/>
        <v>1808.86</v>
      </c>
      <c r="AJ9" s="178"/>
    </row>
    <row r="10" s="133" customFormat="1" ht="35" customHeight="1" spans="1:36">
      <c r="A10" s="149">
        <v>7</v>
      </c>
      <c r="B10" s="150" t="s">
        <v>21</v>
      </c>
      <c r="C10" s="150" t="s">
        <v>156</v>
      </c>
      <c r="D10" s="149" t="s">
        <v>15</v>
      </c>
      <c r="E10" s="151">
        <v>4999</v>
      </c>
      <c r="F10" s="152">
        <v>799.84</v>
      </c>
      <c r="G10" s="153"/>
      <c r="H10" s="151">
        <v>4575</v>
      </c>
      <c r="I10" s="152">
        <v>375.15</v>
      </c>
      <c r="J10" s="153"/>
      <c r="K10" s="217">
        <v>4575</v>
      </c>
      <c r="L10" s="152">
        <v>4.58</v>
      </c>
      <c r="M10" s="153"/>
      <c r="N10" s="151">
        <v>4999</v>
      </c>
      <c r="O10" s="152">
        <v>64.99</v>
      </c>
      <c r="P10" s="153"/>
      <c r="Q10" s="151">
        <v>4999</v>
      </c>
      <c r="R10" s="152">
        <v>25</v>
      </c>
      <c r="S10" s="153"/>
      <c r="T10" s="153">
        <f t="shared" si="0"/>
        <v>1269.56</v>
      </c>
      <c r="U10" s="151">
        <v>4999</v>
      </c>
      <c r="V10" s="152">
        <v>399.92</v>
      </c>
      <c r="W10" s="153"/>
      <c r="X10" s="151">
        <v>4575</v>
      </c>
      <c r="Y10" s="152">
        <v>91.5</v>
      </c>
      <c r="Z10" s="153"/>
      <c r="AA10" s="151">
        <v>4575</v>
      </c>
      <c r="AB10" s="152">
        <v>22.88</v>
      </c>
      <c r="AC10" s="153"/>
      <c r="AD10" s="153"/>
      <c r="AE10" s="151">
        <v>4999</v>
      </c>
      <c r="AF10" s="152">
        <v>25</v>
      </c>
      <c r="AG10" s="153"/>
      <c r="AH10" s="153">
        <f t="shared" si="1"/>
        <v>539.3</v>
      </c>
      <c r="AI10" s="153">
        <f t="shared" si="2"/>
        <v>1808.86</v>
      </c>
      <c r="AJ10" s="178"/>
    </row>
    <row r="11" s="133" customFormat="1" ht="35" customHeight="1" spans="1:36">
      <c r="A11" s="149">
        <v>8</v>
      </c>
      <c r="B11" s="150" t="s">
        <v>157</v>
      </c>
      <c r="C11" s="150" t="s">
        <v>158</v>
      </c>
      <c r="D11" s="149" t="s">
        <v>15</v>
      </c>
      <c r="E11" s="151">
        <v>4999</v>
      </c>
      <c r="F11" s="152">
        <v>799.84</v>
      </c>
      <c r="G11" s="153"/>
      <c r="H11" s="151">
        <v>4575</v>
      </c>
      <c r="I11" s="152">
        <v>375.15</v>
      </c>
      <c r="J11" s="153"/>
      <c r="K11" s="217">
        <v>4575</v>
      </c>
      <c r="L11" s="152">
        <v>4.58</v>
      </c>
      <c r="M11" s="153"/>
      <c r="N11" s="151">
        <v>4999</v>
      </c>
      <c r="O11" s="152">
        <v>64.99</v>
      </c>
      <c r="P11" s="153"/>
      <c r="Q11" s="151">
        <v>4999</v>
      </c>
      <c r="R11" s="152">
        <v>25</v>
      </c>
      <c r="S11" s="153"/>
      <c r="T11" s="153">
        <f t="shared" si="0"/>
        <v>1269.56</v>
      </c>
      <c r="U11" s="151">
        <v>4999</v>
      </c>
      <c r="V11" s="152">
        <v>399.92</v>
      </c>
      <c r="W11" s="153"/>
      <c r="X11" s="151">
        <v>4575</v>
      </c>
      <c r="Y11" s="152">
        <v>91.5</v>
      </c>
      <c r="Z11" s="153"/>
      <c r="AA11" s="151">
        <v>4575</v>
      </c>
      <c r="AB11" s="152">
        <v>22.88</v>
      </c>
      <c r="AC11" s="153"/>
      <c r="AD11" s="153"/>
      <c r="AE11" s="151">
        <v>4999</v>
      </c>
      <c r="AF11" s="152">
        <v>25</v>
      </c>
      <c r="AG11" s="153"/>
      <c r="AH11" s="153">
        <f t="shared" si="1"/>
        <v>539.3</v>
      </c>
      <c r="AI11" s="153">
        <f t="shared" si="2"/>
        <v>1808.86</v>
      </c>
      <c r="AJ11" s="178"/>
    </row>
    <row r="12" s="133" customFormat="1" ht="35" customHeight="1" spans="1:36">
      <c r="A12" s="149">
        <v>9</v>
      </c>
      <c r="B12" s="150" t="s">
        <v>23</v>
      </c>
      <c r="C12" s="150" t="s">
        <v>159</v>
      </c>
      <c r="D12" s="149" t="s">
        <v>15</v>
      </c>
      <c r="E12" s="151">
        <v>4999</v>
      </c>
      <c r="F12" s="152">
        <v>799.84</v>
      </c>
      <c r="G12" s="153"/>
      <c r="H12" s="151">
        <v>4575</v>
      </c>
      <c r="I12" s="152">
        <v>375.15</v>
      </c>
      <c r="J12" s="153"/>
      <c r="K12" s="217">
        <v>4575</v>
      </c>
      <c r="L12" s="152">
        <v>4.58</v>
      </c>
      <c r="M12" s="153"/>
      <c r="N12" s="151">
        <v>4999</v>
      </c>
      <c r="O12" s="152">
        <v>64.99</v>
      </c>
      <c r="P12" s="153"/>
      <c r="Q12" s="151">
        <v>4999</v>
      </c>
      <c r="R12" s="152">
        <v>25</v>
      </c>
      <c r="S12" s="153"/>
      <c r="T12" s="153">
        <f t="shared" si="0"/>
        <v>1269.56</v>
      </c>
      <c r="U12" s="151">
        <v>4999</v>
      </c>
      <c r="V12" s="152">
        <v>399.92</v>
      </c>
      <c r="W12" s="153"/>
      <c r="X12" s="151">
        <v>4575</v>
      </c>
      <c r="Y12" s="152">
        <v>91.5</v>
      </c>
      <c r="Z12" s="153"/>
      <c r="AA12" s="151">
        <v>4575</v>
      </c>
      <c r="AB12" s="152">
        <v>22.88</v>
      </c>
      <c r="AC12" s="153"/>
      <c r="AD12" s="153"/>
      <c r="AE12" s="151">
        <v>4999</v>
      </c>
      <c r="AF12" s="152">
        <v>25</v>
      </c>
      <c r="AG12" s="153"/>
      <c r="AH12" s="153">
        <f t="shared" si="1"/>
        <v>539.3</v>
      </c>
      <c r="AI12" s="153">
        <f t="shared" si="2"/>
        <v>1808.86</v>
      </c>
      <c r="AJ12" s="178"/>
    </row>
    <row r="13" s="133" customFormat="1" ht="35" customHeight="1" spans="1:36">
      <c r="A13" s="149">
        <v>10</v>
      </c>
      <c r="B13" s="150" t="s">
        <v>160</v>
      </c>
      <c r="C13" s="150" t="s">
        <v>161</v>
      </c>
      <c r="D13" s="149" t="s">
        <v>15</v>
      </c>
      <c r="E13" s="151">
        <v>4999</v>
      </c>
      <c r="F13" s="152">
        <v>799.84</v>
      </c>
      <c r="G13" s="153"/>
      <c r="H13" s="151">
        <v>4575</v>
      </c>
      <c r="I13" s="152">
        <v>375.15</v>
      </c>
      <c r="J13" s="153"/>
      <c r="K13" s="217">
        <v>4575</v>
      </c>
      <c r="L13" s="152">
        <v>4.58</v>
      </c>
      <c r="M13" s="153"/>
      <c r="N13" s="151">
        <v>4999</v>
      </c>
      <c r="O13" s="152">
        <v>64.99</v>
      </c>
      <c r="P13" s="153"/>
      <c r="Q13" s="151">
        <v>4999</v>
      </c>
      <c r="R13" s="152">
        <v>25</v>
      </c>
      <c r="S13" s="153"/>
      <c r="T13" s="153">
        <f t="shared" si="0"/>
        <v>1269.56</v>
      </c>
      <c r="U13" s="151">
        <v>4999</v>
      </c>
      <c r="V13" s="152">
        <v>399.92</v>
      </c>
      <c r="W13" s="153"/>
      <c r="X13" s="151">
        <v>4575</v>
      </c>
      <c r="Y13" s="152">
        <v>91.5</v>
      </c>
      <c r="Z13" s="153"/>
      <c r="AA13" s="151">
        <v>4575</v>
      </c>
      <c r="AB13" s="152">
        <v>22.88</v>
      </c>
      <c r="AC13" s="153"/>
      <c r="AD13" s="153"/>
      <c r="AE13" s="151">
        <v>4999</v>
      </c>
      <c r="AF13" s="152">
        <v>25</v>
      </c>
      <c r="AG13" s="153"/>
      <c r="AH13" s="153">
        <f t="shared" si="1"/>
        <v>539.3</v>
      </c>
      <c r="AI13" s="153">
        <f t="shared" si="2"/>
        <v>1808.86</v>
      </c>
      <c r="AJ13" s="178"/>
    </row>
    <row r="14" s="133" customFormat="1" ht="35" customHeight="1" spans="1:36">
      <c r="A14" s="149">
        <v>11</v>
      </c>
      <c r="B14" s="150" t="s">
        <v>25</v>
      </c>
      <c r="C14" s="150" t="s">
        <v>162</v>
      </c>
      <c r="D14" s="149" t="s">
        <v>15</v>
      </c>
      <c r="E14" s="151">
        <v>4999</v>
      </c>
      <c r="F14" s="152">
        <v>799.84</v>
      </c>
      <c r="G14" s="153"/>
      <c r="H14" s="151">
        <v>4575</v>
      </c>
      <c r="I14" s="152">
        <v>375.15</v>
      </c>
      <c r="J14" s="153"/>
      <c r="K14" s="217">
        <v>4575</v>
      </c>
      <c r="L14" s="152">
        <v>4.58</v>
      </c>
      <c r="M14" s="153"/>
      <c r="N14" s="151">
        <v>4999</v>
      </c>
      <c r="O14" s="152">
        <v>64.99</v>
      </c>
      <c r="P14" s="153"/>
      <c r="Q14" s="151">
        <v>4999</v>
      </c>
      <c r="R14" s="152">
        <v>25</v>
      </c>
      <c r="S14" s="153"/>
      <c r="T14" s="153">
        <f t="shared" si="0"/>
        <v>1269.56</v>
      </c>
      <c r="U14" s="151">
        <v>4999</v>
      </c>
      <c r="V14" s="152">
        <v>399.92</v>
      </c>
      <c r="W14" s="153"/>
      <c r="X14" s="151">
        <v>4575</v>
      </c>
      <c r="Y14" s="152">
        <v>91.5</v>
      </c>
      <c r="Z14" s="153"/>
      <c r="AA14" s="151">
        <v>4575</v>
      </c>
      <c r="AB14" s="152">
        <v>22.88</v>
      </c>
      <c r="AC14" s="153"/>
      <c r="AD14" s="153"/>
      <c r="AE14" s="151">
        <v>4999</v>
      </c>
      <c r="AF14" s="152">
        <v>25</v>
      </c>
      <c r="AG14" s="153"/>
      <c r="AH14" s="153">
        <f t="shared" si="1"/>
        <v>539.3</v>
      </c>
      <c r="AI14" s="153">
        <f t="shared" si="2"/>
        <v>1808.86</v>
      </c>
      <c r="AJ14" s="178"/>
    </row>
    <row r="15" s="133" customFormat="1" ht="35" customHeight="1" spans="1:36">
      <c r="A15" s="149">
        <v>12</v>
      </c>
      <c r="B15" s="193" t="s">
        <v>163</v>
      </c>
      <c r="C15" s="150" t="s">
        <v>164</v>
      </c>
      <c r="D15" s="149" t="s">
        <v>15</v>
      </c>
      <c r="E15" s="151">
        <v>4999</v>
      </c>
      <c r="F15" s="152">
        <v>799.84</v>
      </c>
      <c r="G15" s="153"/>
      <c r="H15" s="151">
        <v>4575</v>
      </c>
      <c r="I15" s="152">
        <v>375.15</v>
      </c>
      <c r="J15" s="153"/>
      <c r="K15" s="217">
        <v>4575</v>
      </c>
      <c r="L15" s="152">
        <v>4.58</v>
      </c>
      <c r="M15" s="153"/>
      <c r="N15" s="151">
        <v>4999</v>
      </c>
      <c r="O15" s="152">
        <v>64.99</v>
      </c>
      <c r="P15" s="153"/>
      <c r="Q15" s="151">
        <v>4999</v>
      </c>
      <c r="R15" s="152">
        <v>25</v>
      </c>
      <c r="S15" s="153"/>
      <c r="T15" s="153">
        <f t="shared" si="0"/>
        <v>1269.56</v>
      </c>
      <c r="U15" s="151">
        <v>4999</v>
      </c>
      <c r="V15" s="152">
        <v>399.92</v>
      </c>
      <c r="W15" s="153"/>
      <c r="X15" s="151">
        <v>4575</v>
      </c>
      <c r="Y15" s="152">
        <v>91.5</v>
      </c>
      <c r="Z15" s="153"/>
      <c r="AA15" s="151">
        <v>4575</v>
      </c>
      <c r="AB15" s="152">
        <v>22.88</v>
      </c>
      <c r="AC15" s="153"/>
      <c r="AD15" s="153"/>
      <c r="AE15" s="151">
        <v>4999</v>
      </c>
      <c r="AF15" s="152">
        <v>25</v>
      </c>
      <c r="AG15" s="153"/>
      <c r="AH15" s="153">
        <f t="shared" si="1"/>
        <v>539.3</v>
      </c>
      <c r="AI15" s="153">
        <f t="shared" si="2"/>
        <v>1808.86</v>
      </c>
      <c r="AJ15" s="178"/>
    </row>
    <row r="16" s="133" customFormat="1" ht="35" customHeight="1" spans="1:36">
      <c r="A16" s="149">
        <v>13</v>
      </c>
      <c r="B16" s="150" t="s">
        <v>27</v>
      </c>
      <c r="C16" s="150" t="s">
        <v>165</v>
      </c>
      <c r="D16" s="149" t="s">
        <v>15</v>
      </c>
      <c r="E16" s="151">
        <v>4999</v>
      </c>
      <c r="F16" s="152">
        <v>799.84</v>
      </c>
      <c r="G16" s="153"/>
      <c r="H16" s="151">
        <v>4575</v>
      </c>
      <c r="I16" s="152">
        <v>375.15</v>
      </c>
      <c r="J16" s="153"/>
      <c r="K16" s="217">
        <v>4575</v>
      </c>
      <c r="L16" s="152">
        <v>4.58</v>
      </c>
      <c r="M16" s="153"/>
      <c r="N16" s="151">
        <v>4999</v>
      </c>
      <c r="O16" s="152">
        <v>64.99</v>
      </c>
      <c r="P16" s="153"/>
      <c r="Q16" s="151">
        <v>4999</v>
      </c>
      <c r="R16" s="152">
        <v>25</v>
      </c>
      <c r="S16" s="153"/>
      <c r="T16" s="153">
        <f t="shared" si="0"/>
        <v>1269.56</v>
      </c>
      <c r="U16" s="151">
        <v>4999</v>
      </c>
      <c r="V16" s="152">
        <v>399.92</v>
      </c>
      <c r="W16" s="153"/>
      <c r="X16" s="151">
        <v>4575</v>
      </c>
      <c r="Y16" s="152">
        <v>91.5</v>
      </c>
      <c r="Z16" s="153"/>
      <c r="AA16" s="151">
        <v>4575</v>
      </c>
      <c r="AB16" s="152">
        <v>22.88</v>
      </c>
      <c r="AC16" s="153"/>
      <c r="AD16" s="153"/>
      <c r="AE16" s="151">
        <v>4999</v>
      </c>
      <c r="AF16" s="152">
        <v>25</v>
      </c>
      <c r="AG16" s="153"/>
      <c r="AH16" s="153">
        <f t="shared" si="1"/>
        <v>539.3</v>
      </c>
      <c r="AI16" s="153">
        <f t="shared" si="2"/>
        <v>1808.86</v>
      </c>
      <c r="AJ16" s="178"/>
    </row>
    <row r="17" s="133" customFormat="1" ht="35" customHeight="1" spans="1:36">
      <c r="A17" s="149">
        <v>14</v>
      </c>
      <c r="B17" s="211" t="s">
        <v>166</v>
      </c>
      <c r="C17" s="150" t="s">
        <v>167</v>
      </c>
      <c r="D17" s="212" t="s">
        <v>168</v>
      </c>
      <c r="E17" s="151">
        <v>4999</v>
      </c>
      <c r="F17" s="152">
        <v>799.84</v>
      </c>
      <c r="G17" s="153"/>
      <c r="H17" s="151">
        <v>4575</v>
      </c>
      <c r="I17" s="152">
        <v>375.15</v>
      </c>
      <c r="J17" s="153"/>
      <c r="K17" s="217">
        <v>4575</v>
      </c>
      <c r="L17" s="152">
        <v>4.58</v>
      </c>
      <c r="M17" s="153"/>
      <c r="N17" s="151">
        <v>4999</v>
      </c>
      <c r="O17" s="152">
        <v>64.99</v>
      </c>
      <c r="P17" s="153"/>
      <c r="Q17" s="151">
        <v>4999</v>
      </c>
      <c r="R17" s="152">
        <v>25</v>
      </c>
      <c r="S17" s="153"/>
      <c r="T17" s="153">
        <f t="shared" si="0"/>
        <v>1269.56</v>
      </c>
      <c r="U17" s="151">
        <v>4999</v>
      </c>
      <c r="V17" s="152">
        <v>399.92</v>
      </c>
      <c r="W17" s="153"/>
      <c r="X17" s="151">
        <v>4575</v>
      </c>
      <c r="Y17" s="152">
        <v>91.5</v>
      </c>
      <c r="Z17" s="153"/>
      <c r="AA17" s="151">
        <v>4575</v>
      </c>
      <c r="AB17" s="152">
        <v>22.88</v>
      </c>
      <c r="AC17" s="153"/>
      <c r="AD17" s="153"/>
      <c r="AE17" s="151">
        <v>4999</v>
      </c>
      <c r="AF17" s="152">
        <v>25</v>
      </c>
      <c r="AG17" s="153"/>
      <c r="AH17" s="153">
        <f t="shared" si="1"/>
        <v>539.3</v>
      </c>
      <c r="AI17" s="153">
        <f t="shared" si="2"/>
        <v>1808.86</v>
      </c>
      <c r="AJ17" s="178"/>
    </row>
    <row r="18" s="133" customFormat="1" ht="35" customHeight="1" spans="1:36">
      <c r="A18" s="149">
        <v>15</v>
      </c>
      <c r="B18" s="150" t="s">
        <v>169</v>
      </c>
      <c r="C18" s="150" t="s">
        <v>170</v>
      </c>
      <c r="D18" s="149" t="s">
        <v>15</v>
      </c>
      <c r="E18" s="151">
        <v>4999</v>
      </c>
      <c r="F18" s="152">
        <v>799.84</v>
      </c>
      <c r="G18" s="153"/>
      <c r="H18" s="151">
        <v>4575</v>
      </c>
      <c r="I18" s="152">
        <v>375.15</v>
      </c>
      <c r="J18" s="153"/>
      <c r="K18" s="217">
        <v>4575</v>
      </c>
      <c r="L18" s="152">
        <v>4.58</v>
      </c>
      <c r="M18" s="153"/>
      <c r="N18" s="151">
        <v>4999</v>
      </c>
      <c r="O18" s="152">
        <v>64.99</v>
      </c>
      <c r="P18" s="153"/>
      <c r="Q18" s="151">
        <v>4999</v>
      </c>
      <c r="R18" s="152">
        <v>25</v>
      </c>
      <c r="S18" s="153"/>
      <c r="T18" s="153">
        <f t="shared" si="0"/>
        <v>1269.56</v>
      </c>
      <c r="U18" s="151">
        <v>4999</v>
      </c>
      <c r="V18" s="152">
        <v>399.92</v>
      </c>
      <c r="W18" s="153"/>
      <c r="X18" s="151">
        <v>4575</v>
      </c>
      <c r="Y18" s="152">
        <v>91.5</v>
      </c>
      <c r="Z18" s="153"/>
      <c r="AA18" s="151">
        <v>4575</v>
      </c>
      <c r="AB18" s="152">
        <v>22.88</v>
      </c>
      <c r="AC18" s="153"/>
      <c r="AD18" s="153"/>
      <c r="AE18" s="151">
        <v>4999</v>
      </c>
      <c r="AF18" s="152">
        <v>25</v>
      </c>
      <c r="AG18" s="153"/>
      <c r="AH18" s="153">
        <f t="shared" si="1"/>
        <v>539.3</v>
      </c>
      <c r="AI18" s="153">
        <f t="shared" si="2"/>
        <v>1808.86</v>
      </c>
      <c r="AJ18" s="178"/>
    </row>
    <row r="19" s="133" customFormat="1" ht="35" customHeight="1" spans="1:36">
      <c r="A19" s="149">
        <v>16</v>
      </c>
      <c r="B19" s="150" t="s">
        <v>171</v>
      </c>
      <c r="C19" s="150" t="s">
        <v>172</v>
      </c>
      <c r="D19" s="149" t="s">
        <v>15</v>
      </c>
      <c r="E19" s="151">
        <v>4999</v>
      </c>
      <c r="F19" s="152">
        <v>799.84</v>
      </c>
      <c r="G19" s="153"/>
      <c r="H19" s="151">
        <v>4575</v>
      </c>
      <c r="I19" s="152">
        <v>375.15</v>
      </c>
      <c r="J19" s="153"/>
      <c r="K19" s="217">
        <v>4575</v>
      </c>
      <c r="L19" s="152">
        <v>4.58</v>
      </c>
      <c r="M19" s="153"/>
      <c r="N19" s="151">
        <v>4999</v>
      </c>
      <c r="O19" s="152">
        <v>64.99</v>
      </c>
      <c r="P19" s="153"/>
      <c r="Q19" s="151">
        <v>4999</v>
      </c>
      <c r="R19" s="152">
        <v>25</v>
      </c>
      <c r="S19" s="153"/>
      <c r="T19" s="153">
        <f t="shared" si="0"/>
        <v>1269.56</v>
      </c>
      <c r="U19" s="151">
        <v>4999</v>
      </c>
      <c r="V19" s="152">
        <v>399.92</v>
      </c>
      <c r="W19" s="153"/>
      <c r="X19" s="151">
        <v>4575</v>
      </c>
      <c r="Y19" s="152">
        <v>91.5</v>
      </c>
      <c r="Z19" s="153"/>
      <c r="AA19" s="151">
        <v>4575</v>
      </c>
      <c r="AB19" s="152">
        <v>22.88</v>
      </c>
      <c r="AC19" s="153"/>
      <c r="AD19" s="153"/>
      <c r="AE19" s="151">
        <v>4999</v>
      </c>
      <c r="AF19" s="152">
        <v>25</v>
      </c>
      <c r="AG19" s="153"/>
      <c r="AH19" s="153">
        <f t="shared" si="1"/>
        <v>539.3</v>
      </c>
      <c r="AI19" s="153">
        <f t="shared" si="2"/>
        <v>1808.86</v>
      </c>
      <c r="AJ19" s="178"/>
    </row>
    <row r="20" s="133" customFormat="1" ht="35" customHeight="1" spans="1:36">
      <c r="A20" s="149">
        <v>17</v>
      </c>
      <c r="B20" s="150" t="s">
        <v>31</v>
      </c>
      <c r="C20" s="150" t="s">
        <v>173</v>
      </c>
      <c r="D20" s="149" t="s">
        <v>15</v>
      </c>
      <c r="E20" s="151">
        <v>4999</v>
      </c>
      <c r="F20" s="152">
        <v>799.84</v>
      </c>
      <c r="G20" s="153"/>
      <c r="H20" s="151">
        <v>4575</v>
      </c>
      <c r="I20" s="152">
        <v>375.15</v>
      </c>
      <c r="J20" s="153"/>
      <c r="K20" s="217">
        <v>4575</v>
      </c>
      <c r="L20" s="152">
        <v>4.58</v>
      </c>
      <c r="M20" s="153"/>
      <c r="N20" s="151">
        <v>4999</v>
      </c>
      <c r="O20" s="152">
        <v>64.99</v>
      </c>
      <c r="P20" s="153"/>
      <c r="Q20" s="151">
        <v>4999</v>
      </c>
      <c r="R20" s="152">
        <v>25</v>
      </c>
      <c r="S20" s="153"/>
      <c r="T20" s="153">
        <f t="shared" si="0"/>
        <v>1269.56</v>
      </c>
      <c r="U20" s="151">
        <v>4999</v>
      </c>
      <c r="V20" s="152">
        <v>399.92</v>
      </c>
      <c r="W20" s="153"/>
      <c r="X20" s="151">
        <v>4575</v>
      </c>
      <c r="Y20" s="152">
        <v>91.5</v>
      </c>
      <c r="Z20" s="153"/>
      <c r="AA20" s="151">
        <v>4575</v>
      </c>
      <c r="AB20" s="152">
        <v>22.88</v>
      </c>
      <c r="AC20" s="153"/>
      <c r="AD20" s="153"/>
      <c r="AE20" s="151">
        <v>4999</v>
      </c>
      <c r="AF20" s="152">
        <v>25</v>
      </c>
      <c r="AG20" s="153"/>
      <c r="AH20" s="153">
        <f t="shared" si="1"/>
        <v>539.3</v>
      </c>
      <c r="AI20" s="153">
        <f t="shared" si="2"/>
        <v>1808.86</v>
      </c>
      <c r="AJ20" s="178"/>
    </row>
    <row r="21" s="133" customFormat="1" ht="35" customHeight="1" spans="1:36">
      <c r="A21" s="149">
        <v>18</v>
      </c>
      <c r="B21" s="150" t="s">
        <v>32</v>
      </c>
      <c r="C21" s="150" t="s">
        <v>174</v>
      </c>
      <c r="D21" s="149" t="s">
        <v>15</v>
      </c>
      <c r="E21" s="151">
        <v>4999</v>
      </c>
      <c r="F21" s="152">
        <v>799.84</v>
      </c>
      <c r="G21" s="153"/>
      <c r="H21" s="151">
        <v>4575</v>
      </c>
      <c r="I21" s="152">
        <v>375.15</v>
      </c>
      <c r="J21" s="153"/>
      <c r="K21" s="217">
        <v>4575</v>
      </c>
      <c r="L21" s="152">
        <v>4.58</v>
      </c>
      <c r="M21" s="153"/>
      <c r="N21" s="151">
        <v>4999</v>
      </c>
      <c r="O21" s="152">
        <v>64.99</v>
      </c>
      <c r="P21" s="153"/>
      <c r="Q21" s="151">
        <v>4999</v>
      </c>
      <c r="R21" s="152">
        <v>25</v>
      </c>
      <c r="S21" s="153"/>
      <c r="T21" s="153">
        <f t="shared" si="0"/>
        <v>1269.56</v>
      </c>
      <c r="U21" s="151">
        <v>4999</v>
      </c>
      <c r="V21" s="152">
        <v>399.92</v>
      </c>
      <c r="W21" s="153"/>
      <c r="X21" s="151">
        <v>4575</v>
      </c>
      <c r="Y21" s="152">
        <v>91.5</v>
      </c>
      <c r="Z21" s="153"/>
      <c r="AA21" s="151">
        <v>4575</v>
      </c>
      <c r="AB21" s="152">
        <v>22.88</v>
      </c>
      <c r="AC21" s="153"/>
      <c r="AD21" s="153"/>
      <c r="AE21" s="151">
        <v>4999</v>
      </c>
      <c r="AF21" s="152">
        <v>25</v>
      </c>
      <c r="AG21" s="153"/>
      <c r="AH21" s="153">
        <f t="shared" si="1"/>
        <v>539.3</v>
      </c>
      <c r="AI21" s="153">
        <f t="shared" si="2"/>
        <v>1808.86</v>
      </c>
      <c r="AJ21" s="178"/>
    </row>
    <row r="22" s="133" customFormat="1" ht="35" customHeight="1" spans="1:36">
      <c r="A22" s="149">
        <v>19</v>
      </c>
      <c r="B22" s="150" t="s">
        <v>33</v>
      </c>
      <c r="C22" s="150" t="s">
        <v>175</v>
      </c>
      <c r="D22" s="149" t="s">
        <v>15</v>
      </c>
      <c r="E22" s="151">
        <v>4999</v>
      </c>
      <c r="F22" s="152">
        <v>799.84</v>
      </c>
      <c r="G22" s="153"/>
      <c r="H22" s="151">
        <v>4575</v>
      </c>
      <c r="I22" s="152">
        <v>375.15</v>
      </c>
      <c r="J22" s="153"/>
      <c r="K22" s="217">
        <v>4575</v>
      </c>
      <c r="L22" s="152">
        <v>4.58</v>
      </c>
      <c r="M22" s="153"/>
      <c r="N22" s="151">
        <v>4999</v>
      </c>
      <c r="O22" s="152">
        <v>64.99</v>
      </c>
      <c r="P22" s="153"/>
      <c r="Q22" s="151">
        <v>4999</v>
      </c>
      <c r="R22" s="152">
        <v>25</v>
      </c>
      <c r="S22" s="153"/>
      <c r="T22" s="153">
        <f t="shared" si="0"/>
        <v>1269.56</v>
      </c>
      <c r="U22" s="151">
        <v>4999</v>
      </c>
      <c r="V22" s="152">
        <v>399.92</v>
      </c>
      <c r="W22" s="153"/>
      <c r="X22" s="151">
        <v>4575</v>
      </c>
      <c r="Y22" s="152">
        <v>91.5</v>
      </c>
      <c r="Z22" s="114"/>
      <c r="AA22" s="151">
        <v>4575</v>
      </c>
      <c r="AB22" s="152">
        <v>22.88</v>
      </c>
      <c r="AC22" s="153"/>
      <c r="AD22" s="153"/>
      <c r="AE22" s="151">
        <v>4999</v>
      </c>
      <c r="AF22" s="152">
        <v>25</v>
      </c>
      <c r="AG22" s="153"/>
      <c r="AH22" s="153">
        <f t="shared" si="1"/>
        <v>539.3</v>
      </c>
      <c r="AI22" s="153">
        <f t="shared" si="2"/>
        <v>1808.86</v>
      </c>
      <c r="AJ22" s="178"/>
    </row>
    <row r="23" s="133" customFormat="1" ht="35" customHeight="1" spans="1:36">
      <c r="A23" s="149">
        <v>20</v>
      </c>
      <c r="B23" s="193" t="s">
        <v>176</v>
      </c>
      <c r="C23" s="150" t="s">
        <v>177</v>
      </c>
      <c r="D23" s="149" t="s">
        <v>15</v>
      </c>
      <c r="E23" s="151">
        <v>4999</v>
      </c>
      <c r="F23" s="152">
        <v>799.84</v>
      </c>
      <c r="G23" s="153"/>
      <c r="H23" s="151">
        <v>4575</v>
      </c>
      <c r="I23" s="152">
        <v>375.15</v>
      </c>
      <c r="J23" s="153"/>
      <c r="K23" s="217">
        <v>4575</v>
      </c>
      <c r="L23" s="152">
        <v>4.58</v>
      </c>
      <c r="M23" s="153"/>
      <c r="N23" s="151">
        <v>4999</v>
      </c>
      <c r="O23" s="152">
        <v>64.99</v>
      </c>
      <c r="P23" s="153"/>
      <c r="Q23" s="151">
        <v>4999</v>
      </c>
      <c r="R23" s="152">
        <v>25</v>
      </c>
      <c r="S23" s="153"/>
      <c r="T23" s="153">
        <f t="shared" si="0"/>
        <v>1269.56</v>
      </c>
      <c r="U23" s="151">
        <v>4999</v>
      </c>
      <c r="V23" s="152">
        <v>399.92</v>
      </c>
      <c r="W23" s="153"/>
      <c r="X23" s="151">
        <v>4575</v>
      </c>
      <c r="Y23" s="152">
        <v>91.5</v>
      </c>
      <c r="Z23" s="114"/>
      <c r="AA23" s="151">
        <v>4575</v>
      </c>
      <c r="AB23" s="152">
        <v>22.88</v>
      </c>
      <c r="AC23" s="153"/>
      <c r="AD23" s="153"/>
      <c r="AE23" s="151">
        <v>4999</v>
      </c>
      <c r="AF23" s="152">
        <v>25</v>
      </c>
      <c r="AG23" s="153"/>
      <c r="AH23" s="153">
        <f t="shared" si="1"/>
        <v>539.3</v>
      </c>
      <c r="AI23" s="153">
        <f t="shared" si="2"/>
        <v>1808.86</v>
      </c>
      <c r="AJ23" s="178"/>
    </row>
    <row r="24" s="133" customFormat="1" ht="35" customHeight="1" spans="1:36">
      <c r="A24" s="149">
        <v>21</v>
      </c>
      <c r="B24" s="150" t="s">
        <v>178</v>
      </c>
      <c r="C24" s="150" t="s">
        <v>179</v>
      </c>
      <c r="D24" s="149" t="s">
        <v>15</v>
      </c>
      <c r="E24" s="151">
        <v>4999</v>
      </c>
      <c r="F24" s="152">
        <v>799.84</v>
      </c>
      <c r="G24" s="153"/>
      <c r="H24" s="151">
        <v>4575</v>
      </c>
      <c r="I24" s="152">
        <v>375.15</v>
      </c>
      <c r="J24" s="153"/>
      <c r="K24" s="217">
        <v>4575</v>
      </c>
      <c r="L24" s="152">
        <v>4.58</v>
      </c>
      <c r="M24" s="153"/>
      <c r="N24" s="151">
        <v>4999</v>
      </c>
      <c r="O24" s="152">
        <v>64.99</v>
      </c>
      <c r="P24" s="153"/>
      <c r="Q24" s="151">
        <v>4999</v>
      </c>
      <c r="R24" s="152">
        <v>25</v>
      </c>
      <c r="S24" s="153"/>
      <c r="T24" s="153">
        <f t="shared" si="0"/>
        <v>1269.56</v>
      </c>
      <c r="U24" s="151">
        <v>4999</v>
      </c>
      <c r="V24" s="152">
        <v>399.92</v>
      </c>
      <c r="W24" s="153"/>
      <c r="X24" s="151">
        <v>4575</v>
      </c>
      <c r="Y24" s="152">
        <v>91.5</v>
      </c>
      <c r="Z24" s="114"/>
      <c r="AA24" s="151">
        <v>4575</v>
      </c>
      <c r="AB24" s="152">
        <v>22.88</v>
      </c>
      <c r="AC24" s="153"/>
      <c r="AD24" s="153"/>
      <c r="AE24" s="151">
        <v>4999</v>
      </c>
      <c r="AF24" s="152">
        <v>25</v>
      </c>
      <c r="AG24" s="153"/>
      <c r="AH24" s="153">
        <f t="shared" si="1"/>
        <v>539.3</v>
      </c>
      <c r="AI24" s="153">
        <f t="shared" si="2"/>
        <v>1808.86</v>
      </c>
      <c r="AJ24" s="178"/>
    </row>
    <row r="25" s="133" customFormat="1" ht="35" customHeight="1" spans="1:36">
      <c r="A25" s="149">
        <v>22</v>
      </c>
      <c r="B25" s="150" t="s">
        <v>38</v>
      </c>
      <c r="C25" s="150" t="s">
        <v>180</v>
      </c>
      <c r="D25" s="149" t="s">
        <v>15</v>
      </c>
      <c r="E25" s="151">
        <v>4999</v>
      </c>
      <c r="F25" s="152">
        <v>799.84</v>
      </c>
      <c r="G25" s="153"/>
      <c r="H25" s="151">
        <v>4575</v>
      </c>
      <c r="I25" s="152">
        <v>375.15</v>
      </c>
      <c r="J25" s="153"/>
      <c r="K25" s="217">
        <v>4575</v>
      </c>
      <c r="L25" s="152">
        <v>4.58</v>
      </c>
      <c r="M25" s="153"/>
      <c r="N25" s="151">
        <v>4999</v>
      </c>
      <c r="O25" s="152">
        <v>64.99</v>
      </c>
      <c r="P25" s="153"/>
      <c r="Q25" s="151">
        <v>4999</v>
      </c>
      <c r="R25" s="152">
        <v>25</v>
      </c>
      <c r="S25" s="153"/>
      <c r="T25" s="153">
        <f t="shared" si="0"/>
        <v>1269.56</v>
      </c>
      <c r="U25" s="151">
        <v>4999</v>
      </c>
      <c r="V25" s="152">
        <v>399.92</v>
      </c>
      <c r="W25" s="153"/>
      <c r="X25" s="151">
        <v>4575</v>
      </c>
      <c r="Y25" s="152">
        <v>91.5</v>
      </c>
      <c r="Z25" s="153"/>
      <c r="AA25" s="151">
        <v>4575</v>
      </c>
      <c r="AB25" s="152">
        <v>22.88</v>
      </c>
      <c r="AC25" s="153"/>
      <c r="AD25" s="153"/>
      <c r="AE25" s="151">
        <v>4999</v>
      </c>
      <c r="AF25" s="152">
        <v>25</v>
      </c>
      <c r="AG25" s="153"/>
      <c r="AH25" s="153">
        <f t="shared" si="1"/>
        <v>539.3</v>
      </c>
      <c r="AI25" s="153">
        <f t="shared" si="2"/>
        <v>1808.86</v>
      </c>
      <c r="AJ25" s="178"/>
    </row>
    <row r="26" s="133" customFormat="1" ht="35" customHeight="1" spans="1:36">
      <c r="A26" s="149">
        <v>23</v>
      </c>
      <c r="B26" s="150" t="s">
        <v>39</v>
      </c>
      <c r="C26" s="150" t="s">
        <v>181</v>
      </c>
      <c r="D26" s="149" t="s">
        <v>15</v>
      </c>
      <c r="E26" s="151">
        <v>4999</v>
      </c>
      <c r="F26" s="152">
        <v>799.84</v>
      </c>
      <c r="G26" s="153"/>
      <c r="H26" s="151">
        <v>4575</v>
      </c>
      <c r="I26" s="152">
        <v>375.15</v>
      </c>
      <c r="J26" s="153"/>
      <c r="K26" s="217">
        <v>4575</v>
      </c>
      <c r="L26" s="152">
        <v>4.58</v>
      </c>
      <c r="M26" s="153"/>
      <c r="N26" s="151">
        <v>4999</v>
      </c>
      <c r="O26" s="152">
        <v>64.99</v>
      </c>
      <c r="P26" s="153"/>
      <c r="Q26" s="151">
        <v>4999</v>
      </c>
      <c r="R26" s="152">
        <v>25</v>
      </c>
      <c r="S26" s="153"/>
      <c r="T26" s="153">
        <f t="shared" si="0"/>
        <v>1269.56</v>
      </c>
      <c r="U26" s="151">
        <v>4999</v>
      </c>
      <c r="V26" s="152">
        <v>399.92</v>
      </c>
      <c r="W26" s="153"/>
      <c r="X26" s="151">
        <v>4575</v>
      </c>
      <c r="Y26" s="152">
        <v>91.5</v>
      </c>
      <c r="Z26" s="153"/>
      <c r="AA26" s="151">
        <v>4575</v>
      </c>
      <c r="AB26" s="152">
        <v>22.88</v>
      </c>
      <c r="AC26" s="153"/>
      <c r="AD26" s="153"/>
      <c r="AE26" s="151">
        <v>4999</v>
      </c>
      <c r="AF26" s="152">
        <v>25</v>
      </c>
      <c r="AG26" s="153"/>
      <c r="AH26" s="153">
        <f t="shared" si="1"/>
        <v>539.3</v>
      </c>
      <c r="AI26" s="153">
        <f t="shared" si="2"/>
        <v>1808.86</v>
      </c>
      <c r="AJ26" s="178"/>
    </row>
    <row r="27" s="133" customFormat="1" ht="35" customHeight="1" spans="1:36">
      <c r="A27" s="149">
        <v>24</v>
      </c>
      <c r="B27" s="150" t="s">
        <v>40</v>
      </c>
      <c r="C27" s="150" t="s">
        <v>182</v>
      </c>
      <c r="D27" s="149" t="s">
        <v>15</v>
      </c>
      <c r="E27" s="151">
        <v>4999</v>
      </c>
      <c r="F27" s="152">
        <v>799.84</v>
      </c>
      <c r="G27" s="153"/>
      <c r="H27" s="151">
        <v>4575</v>
      </c>
      <c r="I27" s="152">
        <v>375.15</v>
      </c>
      <c r="J27" s="153"/>
      <c r="K27" s="217">
        <v>4575</v>
      </c>
      <c r="L27" s="152">
        <v>4.58</v>
      </c>
      <c r="M27" s="153"/>
      <c r="N27" s="151">
        <v>4999</v>
      </c>
      <c r="O27" s="152">
        <v>64.99</v>
      </c>
      <c r="P27" s="153"/>
      <c r="Q27" s="151">
        <v>4999</v>
      </c>
      <c r="R27" s="152">
        <v>25</v>
      </c>
      <c r="S27" s="153"/>
      <c r="T27" s="153">
        <f t="shared" si="0"/>
        <v>1269.56</v>
      </c>
      <c r="U27" s="151">
        <v>4999</v>
      </c>
      <c r="V27" s="152">
        <v>399.92</v>
      </c>
      <c r="W27" s="153"/>
      <c r="X27" s="151">
        <v>4575</v>
      </c>
      <c r="Y27" s="152">
        <v>91.5</v>
      </c>
      <c r="Z27" s="153"/>
      <c r="AA27" s="151">
        <v>4575</v>
      </c>
      <c r="AB27" s="152">
        <v>22.88</v>
      </c>
      <c r="AC27" s="153"/>
      <c r="AD27" s="153"/>
      <c r="AE27" s="151">
        <v>4999</v>
      </c>
      <c r="AF27" s="152">
        <v>25</v>
      </c>
      <c r="AG27" s="218"/>
      <c r="AH27" s="153">
        <f t="shared" si="1"/>
        <v>539.3</v>
      </c>
      <c r="AI27" s="153">
        <f t="shared" si="2"/>
        <v>1808.86</v>
      </c>
      <c r="AJ27" s="178"/>
    </row>
    <row r="28" s="133" customFormat="1" ht="35" customHeight="1" spans="1:36">
      <c r="A28" s="149">
        <v>25</v>
      </c>
      <c r="B28" s="150" t="s">
        <v>41</v>
      </c>
      <c r="C28" s="150" t="s">
        <v>183</v>
      </c>
      <c r="D28" s="149" t="s">
        <v>15</v>
      </c>
      <c r="E28" s="151">
        <v>4999</v>
      </c>
      <c r="F28" s="152">
        <v>799.84</v>
      </c>
      <c r="G28" s="153"/>
      <c r="H28" s="151">
        <v>4575</v>
      </c>
      <c r="I28" s="152">
        <v>375.15</v>
      </c>
      <c r="J28" s="153"/>
      <c r="K28" s="217">
        <v>4575</v>
      </c>
      <c r="L28" s="152">
        <v>4.58</v>
      </c>
      <c r="M28" s="153"/>
      <c r="N28" s="151">
        <v>4999</v>
      </c>
      <c r="O28" s="152">
        <v>64.99</v>
      </c>
      <c r="P28" s="153"/>
      <c r="Q28" s="151">
        <v>4999</v>
      </c>
      <c r="R28" s="152">
        <v>25</v>
      </c>
      <c r="S28" s="153"/>
      <c r="T28" s="153">
        <f t="shared" si="0"/>
        <v>1269.56</v>
      </c>
      <c r="U28" s="151">
        <v>4999</v>
      </c>
      <c r="V28" s="152">
        <v>399.92</v>
      </c>
      <c r="W28" s="153"/>
      <c r="X28" s="151">
        <v>4575</v>
      </c>
      <c r="Y28" s="152">
        <v>91.5</v>
      </c>
      <c r="Z28" s="153"/>
      <c r="AA28" s="151">
        <v>4575</v>
      </c>
      <c r="AB28" s="152">
        <v>22.88</v>
      </c>
      <c r="AC28" s="153"/>
      <c r="AD28" s="153"/>
      <c r="AE28" s="151">
        <v>4999</v>
      </c>
      <c r="AF28" s="152">
        <v>25</v>
      </c>
      <c r="AG28" s="153"/>
      <c r="AH28" s="153">
        <f t="shared" si="1"/>
        <v>539.3</v>
      </c>
      <c r="AI28" s="153">
        <f t="shared" si="2"/>
        <v>1808.86</v>
      </c>
      <c r="AJ28" s="178"/>
    </row>
    <row r="29" s="133" customFormat="1" ht="35" customHeight="1" spans="1:36">
      <c r="A29" s="149">
        <v>26</v>
      </c>
      <c r="B29" s="150" t="s">
        <v>42</v>
      </c>
      <c r="C29" s="150" t="s">
        <v>184</v>
      </c>
      <c r="D29" s="149" t="s">
        <v>15</v>
      </c>
      <c r="E29" s="151">
        <v>4999</v>
      </c>
      <c r="F29" s="152">
        <v>799.84</v>
      </c>
      <c r="G29" s="153"/>
      <c r="H29" s="151">
        <v>4575</v>
      </c>
      <c r="I29" s="152">
        <v>375.15</v>
      </c>
      <c r="J29" s="153"/>
      <c r="K29" s="217">
        <v>4575</v>
      </c>
      <c r="L29" s="152">
        <v>4.58</v>
      </c>
      <c r="M29" s="153"/>
      <c r="N29" s="151">
        <v>4999</v>
      </c>
      <c r="O29" s="152">
        <v>64.99</v>
      </c>
      <c r="P29" s="153"/>
      <c r="Q29" s="151">
        <v>4999</v>
      </c>
      <c r="R29" s="152">
        <v>25</v>
      </c>
      <c r="S29" s="153"/>
      <c r="T29" s="153">
        <f t="shared" si="0"/>
        <v>1269.56</v>
      </c>
      <c r="U29" s="151">
        <v>4999</v>
      </c>
      <c r="V29" s="152">
        <v>399.92</v>
      </c>
      <c r="W29" s="153"/>
      <c r="X29" s="151">
        <v>4575</v>
      </c>
      <c r="Y29" s="152">
        <v>91.5</v>
      </c>
      <c r="Z29" s="153"/>
      <c r="AA29" s="151">
        <v>4575</v>
      </c>
      <c r="AB29" s="152">
        <v>22.88</v>
      </c>
      <c r="AC29" s="153"/>
      <c r="AD29" s="153"/>
      <c r="AE29" s="151">
        <v>4999</v>
      </c>
      <c r="AF29" s="152">
        <v>25</v>
      </c>
      <c r="AG29" s="153"/>
      <c r="AH29" s="153">
        <f t="shared" si="1"/>
        <v>539.3</v>
      </c>
      <c r="AI29" s="153">
        <f t="shared" si="2"/>
        <v>1808.86</v>
      </c>
      <c r="AJ29" s="178"/>
    </row>
    <row r="30" s="133" customFormat="1" ht="35" customHeight="1" spans="1:36">
      <c r="A30" s="149">
        <v>27</v>
      </c>
      <c r="B30" s="150" t="s">
        <v>43</v>
      </c>
      <c r="C30" s="150" t="s">
        <v>185</v>
      </c>
      <c r="D30" s="149" t="s">
        <v>15</v>
      </c>
      <c r="E30" s="151">
        <v>4999</v>
      </c>
      <c r="F30" s="152">
        <v>799.84</v>
      </c>
      <c r="G30" s="153"/>
      <c r="H30" s="151">
        <v>4575</v>
      </c>
      <c r="I30" s="152">
        <v>375.15</v>
      </c>
      <c r="J30" s="153"/>
      <c r="K30" s="217">
        <v>4575</v>
      </c>
      <c r="L30" s="152">
        <v>4.58</v>
      </c>
      <c r="M30" s="153"/>
      <c r="N30" s="151">
        <v>4999</v>
      </c>
      <c r="O30" s="152">
        <v>64.99</v>
      </c>
      <c r="P30" s="153"/>
      <c r="Q30" s="151">
        <v>4999</v>
      </c>
      <c r="R30" s="152">
        <v>25</v>
      </c>
      <c r="S30" s="153"/>
      <c r="T30" s="153">
        <f t="shared" si="0"/>
        <v>1269.56</v>
      </c>
      <c r="U30" s="151">
        <v>4999</v>
      </c>
      <c r="V30" s="152">
        <v>399.92</v>
      </c>
      <c r="W30" s="153"/>
      <c r="X30" s="151">
        <v>4575</v>
      </c>
      <c r="Y30" s="152">
        <v>91.5</v>
      </c>
      <c r="Z30" s="114"/>
      <c r="AA30" s="151">
        <v>4575</v>
      </c>
      <c r="AB30" s="152">
        <v>22.88</v>
      </c>
      <c r="AC30" s="153"/>
      <c r="AD30" s="153"/>
      <c r="AE30" s="151">
        <v>4999</v>
      </c>
      <c r="AF30" s="152">
        <v>25</v>
      </c>
      <c r="AG30" s="153"/>
      <c r="AH30" s="153">
        <f t="shared" si="1"/>
        <v>539.3</v>
      </c>
      <c r="AI30" s="153">
        <f t="shared" si="2"/>
        <v>1808.86</v>
      </c>
      <c r="AJ30" s="178"/>
    </row>
    <row r="31" s="133" customFormat="1" ht="35" customHeight="1" spans="1:36">
      <c r="A31" s="149">
        <v>28</v>
      </c>
      <c r="B31" s="150" t="s">
        <v>44</v>
      </c>
      <c r="C31" s="150" t="s">
        <v>186</v>
      </c>
      <c r="D31" s="149" t="s">
        <v>15</v>
      </c>
      <c r="E31" s="151">
        <v>4999</v>
      </c>
      <c r="F31" s="152">
        <v>799.84</v>
      </c>
      <c r="G31" s="153"/>
      <c r="H31" s="151">
        <v>4575</v>
      </c>
      <c r="I31" s="152">
        <v>375.15</v>
      </c>
      <c r="J31" s="153"/>
      <c r="K31" s="217">
        <v>4575</v>
      </c>
      <c r="L31" s="152">
        <v>4.58</v>
      </c>
      <c r="M31" s="153"/>
      <c r="N31" s="151">
        <v>4999</v>
      </c>
      <c r="O31" s="152">
        <v>64.99</v>
      </c>
      <c r="P31" s="153"/>
      <c r="Q31" s="151">
        <v>4999</v>
      </c>
      <c r="R31" s="152">
        <v>25</v>
      </c>
      <c r="S31" s="153"/>
      <c r="T31" s="153">
        <f t="shared" si="0"/>
        <v>1269.56</v>
      </c>
      <c r="U31" s="151">
        <v>4999</v>
      </c>
      <c r="V31" s="152">
        <v>399.92</v>
      </c>
      <c r="W31" s="153"/>
      <c r="X31" s="151">
        <v>4575</v>
      </c>
      <c r="Y31" s="152">
        <v>91.5</v>
      </c>
      <c r="Z31" s="153"/>
      <c r="AA31" s="151">
        <v>4575</v>
      </c>
      <c r="AB31" s="152">
        <v>22.88</v>
      </c>
      <c r="AC31" s="153"/>
      <c r="AD31" s="153"/>
      <c r="AE31" s="151">
        <v>4999</v>
      </c>
      <c r="AF31" s="152">
        <v>25</v>
      </c>
      <c r="AG31" s="153"/>
      <c r="AH31" s="153">
        <f t="shared" si="1"/>
        <v>539.3</v>
      </c>
      <c r="AI31" s="153">
        <f t="shared" si="2"/>
        <v>1808.86</v>
      </c>
      <c r="AJ31" s="178"/>
    </row>
    <row r="32" s="133" customFormat="1" ht="35" customHeight="1" spans="1:36">
      <c r="A32" s="149">
        <v>29</v>
      </c>
      <c r="B32" s="150" t="s">
        <v>45</v>
      </c>
      <c r="C32" s="150" t="s">
        <v>187</v>
      </c>
      <c r="D32" s="149" t="s">
        <v>15</v>
      </c>
      <c r="E32" s="151">
        <v>4999</v>
      </c>
      <c r="F32" s="152">
        <v>799.84</v>
      </c>
      <c r="G32" s="153"/>
      <c r="H32" s="151">
        <v>4575</v>
      </c>
      <c r="I32" s="152">
        <v>375.15</v>
      </c>
      <c r="J32" s="153"/>
      <c r="K32" s="217">
        <v>4575</v>
      </c>
      <c r="L32" s="152">
        <v>4.58</v>
      </c>
      <c r="M32" s="153"/>
      <c r="N32" s="151">
        <v>4999</v>
      </c>
      <c r="O32" s="152">
        <v>64.99</v>
      </c>
      <c r="P32" s="153"/>
      <c r="Q32" s="151">
        <v>4999</v>
      </c>
      <c r="R32" s="152">
        <v>25</v>
      </c>
      <c r="S32" s="153"/>
      <c r="T32" s="153">
        <f t="shared" si="0"/>
        <v>1269.56</v>
      </c>
      <c r="U32" s="151">
        <v>4999</v>
      </c>
      <c r="V32" s="152">
        <v>399.92</v>
      </c>
      <c r="W32" s="153"/>
      <c r="X32" s="151">
        <v>4575</v>
      </c>
      <c r="Y32" s="152">
        <v>91.5</v>
      </c>
      <c r="Z32" s="153"/>
      <c r="AA32" s="151">
        <v>4575</v>
      </c>
      <c r="AB32" s="152">
        <v>22.88</v>
      </c>
      <c r="AC32" s="153"/>
      <c r="AD32" s="153"/>
      <c r="AE32" s="151">
        <v>4999</v>
      </c>
      <c r="AF32" s="152">
        <v>25</v>
      </c>
      <c r="AG32" s="153"/>
      <c r="AH32" s="153">
        <f t="shared" si="1"/>
        <v>539.3</v>
      </c>
      <c r="AI32" s="153">
        <f t="shared" si="2"/>
        <v>1808.86</v>
      </c>
      <c r="AJ32" s="178"/>
    </row>
    <row r="33" s="133" customFormat="1" ht="35" customHeight="1" spans="1:36">
      <c r="A33" s="149">
        <v>30</v>
      </c>
      <c r="B33" s="150" t="s">
        <v>46</v>
      </c>
      <c r="C33" s="150" t="s">
        <v>188</v>
      </c>
      <c r="D33" s="149" t="s">
        <v>15</v>
      </c>
      <c r="E33" s="151">
        <v>4999</v>
      </c>
      <c r="F33" s="152">
        <v>799.84</v>
      </c>
      <c r="G33" s="153"/>
      <c r="H33" s="151">
        <v>4575</v>
      </c>
      <c r="I33" s="152">
        <v>375.15</v>
      </c>
      <c r="J33" s="153"/>
      <c r="K33" s="217">
        <v>4575</v>
      </c>
      <c r="L33" s="152">
        <v>4.58</v>
      </c>
      <c r="M33" s="153"/>
      <c r="N33" s="151">
        <v>4999</v>
      </c>
      <c r="O33" s="152">
        <v>64.99</v>
      </c>
      <c r="P33" s="153"/>
      <c r="Q33" s="151">
        <v>4999</v>
      </c>
      <c r="R33" s="152">
        <v>25</v>
      </c>
      <c r="S33" s="153"/>
      <c r="T33" s="153">
        <f t="shared" si="0"/>
        <v>1269.56</v>
      </c>
      <c r="U33" s="151">
        <v>4999</v>
      </c>
      <c r="V33" s="152">
        <v>399.92</v>
      </c>
      <c r="W33" s="153"/>
      <c r="X33" s="151">
        <v>4575</v>
      </c>
      <c r="Y33" s="152">
        <v>91.5</v>
      </c>
      <c r="Z33" s="153"/>
      <c r="AA33" s="151">
        <v>4575</v>
      </c>
      <c r="AB33" s="152">
        <v>22.88</v>
      </c>
      <c r="AC33" s="153"/>
      <c r="AD33" s="153"/>
      <c r="AE33" s="151">
        <v>4999</v>
      </c>
      <c r="AF33" s="152">
        <v>25</v>
      </c>
      <c r="AG33" s="153"/>
      <c r="AH33" s="153">
        <f t="shared" si="1"/>
        <v>539.3</v>
      </c>
      <c r="AI33" s="153">
        <f t="shared" si="2"/>
        <v>1808.86</v>
      </c>
      <c r="AJ33" s="178"/>
    </row>
    <row r="34" s="133" customFormat="1" ht="35" customHeight="1" spans="1:36">
      <c r="A34" s="149">
        <v>31</v>
      </c>
      <c r="B34" s="150" t="s">
        <v>47</v>
      </c>
      <c r="C34" s="150" t="s">
        <v>189</v>
      </c>
      <c r="D34" s="149" t="s">
        <v>15</v>
      </c>
      <c r="E34" s="151">
        <v>4999</v>
      </c>
      <c r="F34" s="152">
        <v>799.84</v>
      </c>
      <c r="G34" s="153"/>
      <c r="H34" s="151">
        <v>4575</v>
      </c>
      <c r="I34" s="152">
        <v>375.15</v>
      </c>
      <c r="J34" s="153"/>
      <c r="K34" s="217">
        <v>4575</v>
      </c>
      <c r="L34" s="152">
        <v>4.58</v>
      </c>
      <c r="M34" s="153"/>
      <c r="N34" s="151">
        <v>4999</v>
      </c>
      <c r="O34" s="152">
        <v>64.99</v>
      </c>
      <c r="P34" s="153"/>
      <c r="Q34" s="151">
        <v>4999</v>
      </c>
      <c r="R34" s="152">
        <v>25</v>
      </c>
      <c r="S34" s="153"/>
      <c r="T34" s="153">
        <f t="shared" si="0"/>
        <v>1269.56</v>
      </c>
      <c r="U34" s="151">
        <v>4999</v>
      </c>
      <c r="V34" s="152">
        <v>399.92</v>
      </c>
      <c r="W34" s="153"/>
      <c r="X34" s="151">
        <v>4575</v>
      </c>
      <c r="Y34" s="152">
        <v>91.5</v>
      </c>
      <c r="Z34" s="153"/>
      <c r="AA34" s="151">
        <v>4575</v>
      </c>
      <c r="AB34" s="152">
        <v>22.88</v>
      </c>
      <c r="AC34" s="153"/>
      <c r="AD34" s="153"/>
      <c r="AE34" s="151">
        <v>4999</v>
      </c>
      <c r="AF34" s="152">
        <v>25</v>
      </c>
      <c r="AG34" s="153"/>
      <c r="AH34" s="153">
        <f t="shared" si="1"/>
        <v>539.3</v>
      </c>
      <c r="AI34" s="153">
        <f t="shared" si="2"/>
        <v>1808.86</v>
      </c>
      <c r="AJ34" s="178"/>
    </row>
    <row r="35" s="133" customFormat="1" ht="35" customHeight="1" spans="1:36">
      <c r="A35" s="149">
        <v>32</v>
      </c>
      <c r="B35" s="150" t="s">
        <v>48</v>
      </c>
      <c r="C35" s="150" t="s">
        <v>190</v>
      </c>
      <c r="D35" s="149" t="s">
        <v>15</v>
      </c>
      <c r="E35" s="151">
        <v>4999</v>
      </c>
      <c r="F35" s="152">
        <v>799.84</v>
      </c>
      <c r="G35" s="153"/>
      <c r="H35" s="151">
        <v>4575</v>
      </c>
      <c r="I35" s="152">
        <v>375.15</v>
      </c>
      <c r="J35" s="153"/>
      <c r="K35" s="217">
        <v>4575</v>
      </c>
      <c r="L35" s="152">
        <v>4.58</v>
      </c>
      <c r="M35" s="153"/>
      <c r="N35" s="151">
        <v>4999</v>
      </c>
      <c r="O35" s="152">
        <v>64.99</v>
      </c>
      <c r="P35" s="153"/>
      <c r="Q35" s="151">
        <v>4999</v>
      </c>
      <c r="R35" s="152">
        <v>25</v>
      </c>
      <c r="S35" s="153"/>
      <c r="T35" s="153">
        <f t="shared" ref="T35:T66" si="3">F35+I35+L35+O35+R35</f>
        <v>1269.56</v>
      </c>
      <c r="U35" s="151">
        <v>4999</v>
      </c>
      <c r="V35" s="152">
        <v>399.92</v>
      </c>
      <c r="W35" s="153"/>
      <c r="X35" s="151">
        <v>4575</v>
      </c>
      <c r="Y35" s="152">
        <v>91.5</v>
      </c>
      <c r="Z35" s="153"/>
      <c r="AA35" s="151">
        <v>4575</v>
      </c>
      <c r="AB35" s="152">
        <v>22.88</v>
      </c>
      <c r="AC35" s="153"/>
      <c r="AD35" s="153"/>
      <c r="AE35" s="151">
        <v>4999</v>
      </c>
      <c r="AF35" s="152">
        <v>25</v>
      </c>
      <c r="AG35" s="153"/>
      <c r="AH35" s="153">
        <f t="shared" ref="AH35:AH66" si="4">V35+Y35+AB35+AF35</f>
        <v>539.3</v>
      </c>
      <c r="AI35" s="153">
        <f t="shared" ref="AI35:AI66" si="5">AH35+T35</f>
        <v>1808.86</v>
      </c>
      <c r="AJ35" s="178"/>
    </row>
    <row r="36" s="133" customFormat="1" ht="35" customHeight="1" spans="1:36">
      <c r="A36" s="149">
        <v>33</v>
      </c>
      <c r="B36" s="150" t="s">
        <v>191</v>
      </c>
      <c r="C36" s="150" t="s">
        <v>192</v>
      </c>
      <c r="D36" s="149" t="s">
        <v>15</v>
      </c>
      <c r="E36" s="151">
        <v>4999</v>
      </c>
      <c r="F36" s="152">
        <v>799.84</v>
      </c>
      <c r="G36" s="153"/>
      <c r="H36" s="151">
        <v>4575</v>
      </c>
      <c r="I36" s="152">
        <v>375.15</v>
      </c>
      <c r="J36" s="153"/>
      <c r="K36" s="217">
        <v>4575</v>
      </c>
      <c r="L36" s="152">
        <v>4.58</v>
      </c>
      <c r="M36" s="153"/>
      <c r="N36" s="151">
        <v>4999</v>
      </c>
      <c r="O36" s="152">
        <v>64.99</v>
      </c>
      <c r="P36" s="153"/>
      <c r="Q36" s="151">
        <v>4999</v>
      </c>
      <c r="R36" s="152">
        <v>25</v>
      </c>
      <c r="S36" s="153"/>
      <c r="T36" s="153">
        <f t="shared" si="3"/>
        <v>1269.56</v>
      </c>
      <c r="U36" s="151">
        <v>4999</v>
      </c>
      <c r="V36" s="152">
        <v>399.92</v>
      </c>
      <c r="W36" s="153"/>
      <c r="X36" s="151">
        <v>4575</v>
      </c>
      <c r="Y36" s="152">
        <v>91.5</v>
      </c>
      <c r="Z36" s="153"/>
      <c r="AA36" s="151">
        <v>4575</v>
      </c>
      <c r="AB36" s="152">
        <v>22.88</v>
      </c>
      <c r="AC36" s="153"/>
      <c r="AD36" s="153"/>
      <c r="AE36" s="151">
        <v>4999</v>
      </c>
      <c r="AF36" s="152">
        <v>25</v>
      </c>
      <c r="AG36" s="153"/>
      <c r="AH36" s="153">
        <f t="shared" si="4"/>
        <v>539.3</v>
      </c>
      <c r="AI36" s="153">
        <f t="shared" si="5"/>
        <v>1808.86</v>
      </c>
      <c r="AJ36" s="178"/>
    </row>
    <row r="37" s="133" customFormat="1" ht="35" customHeight="1" spans="1:36">
      <c r="A37" s="149">
        <v>34</v>
      </c>
      <c r="B37" s="150" t="s">
        <v>50</v>
      </c>
      <c r="C37" s="150" t="s">
        <v>193</v>
      </c>
      <c r="D37" s="149" t="s">
        <v>15</v>
      </c>
      <c r="E37" s="151">
        <v>4999</v>
      </c>
      <c r="F37" s="152">
        <v>799.84</v>
      </c>
      <c r="G37" s="153"/>
      <c r="H37" s="151">
        <v>4575</v>
      </c>
      <c r="I37" s="152">
        <v>375.15</v>
      </c>
      <c r="J37" s="153"/>
      <c r="K37" s="217">
        <v>4575</v>
      </c>
      <c r="L37" s="152">
        <v>4.58</v>
      </c>
      <c r="M37" s="153"/>
      <c r="N37" s="151">
        <v>4999</v>
      </c>
      <c r="O37" s="152">
        <v>64.99</v>
      </c>
      <c r="P37" s="153"/>
      <c r="Q37" s="151">
        <v>4999</v>
      </c>
      <c r="R37" s="152">
        <v>25</v>
      </c>
      <c r="S37" s="153"/>
      <c r="T37" s="153">
        <f t="shared" si="3"/>
        <v>1269.56</v>
      </c>
      <c r="U37" s="151">
        <v>4999</v>
      </c>
      <c r="V37" s="152">
        <v>399.92</v>
      </c>
      <c r="W37" s="153"/>
      <c r="X37" s="151">
        <v>4575</v>
      </c>
      <c r="Y37" s="152">
        <v>91.5</v>
      </c>
      <c r="Z37" s="153"/>
      <c r="AA37" s="151">
        <v>4575</v>
      </c>
      <c r="AB37" s="152">
        <v>22.88</v>
      </c>
      <c r="AC37" s="153"/>
      <c r="AD37" s="153"/>
      <c r="AE37" s="151">
        <v>4999</v>
      </c>
      <c r="AF37" s="152">
        <v>25</v>
      </c>
      <c r="AG37" s="153"/>
      <c r="AH37" s="153">
        <f t="shared" si="4"/>
        <v>539.3</v>
      </c>
      <c r="AI37" s="153">
        <f t="shared" si="5"/>
        <v>1808.86</v>
      </c>
      <c r="AJ37" s="178"/>
    </row>
    <row r="38" s="133" customFormat="1" ht="35" customHeight="1" spans="1:36">
      <c r="A38" s="149">
        <v>35</v>
      </c>
      <c r="B38" s="150" t="s">
        <v>194</v>
      </c>
      <c r="C38" s="150" t="s">
        <v>195</v>
      </c>
      <c r="D38" s="149" t="s">
        <v>15</v>
      </c>
      <c r="E38" s="151">
        <v>4999</v>
      </c>
      <c r="F38" s="152">
        <v>799.84</v>
      </c>
      <c r="G38" s="153"/>
      <c r="H38" s="151">
        <v>4575</v>
      </c>
      <c r="I38" s="152">
        <v>375.15</v>
      </c>
      <c r="J38" s="153"/>
      <c r="K38" s="217">
        <v>4575</v>
      </c>
      <c r="L38" s="152">
        <v>4.58</v>
      </c>
      <c r="M38" s="153"/>
      <c r="N38" s="151">
        <v>4999</v>
      </c>
      <c r="O38" s="152">
        <v>64.99</v>
      </c>
      <c r="P38" s="153"/>
      <c r="Q38" s="151">
        <v>4999</v>
      </c>
      <c r="R38" s="152">
        <v>25</v>
      </c>
      <c r="S38" s="153"/>
      <c r="T38" s="153">
        <f t="shared" si="3"/>
        <v>1269.56</v>
      </c>
      <c r="U38" s="151">
        <v>4999</v>
      </c>
      <c r="V38" s="152">
        <v>399.92</v>
      </c>
      <c r="W38" s="153"/>
      <c r="X38" s="151">
        <v>4575</v>
      </c>
      <c r="Y38" s="152">
        <v>91.5</v>
      </c>
      <c r="Z38" s="153"/>
      <c r="AA38" s="151">
        <v>4575</v>
      </c>
      <c r="AB38" s="152">
        <v>22.88</v>
      </c>
      <c r="AC38" s="153"/>
      <c r="AD38" s="153"/>
      <c r="AE38" s="151">
        <v>4999</v>
      </c>
      <c r="AF38" s="152">
        <v>25</v>
      </c>
      <c r="AG38" s="153"/>
      <c r="AH38" s="153">
        <f t="shared" si="4"/>
        <v>539.3</v>
      </c>
      <c r="AI38" s="153">
        <f t="shared" si="5"/>
        <v>1808.86</v>
      </c>
      <c r="AJ38" s="178"/>
    </row>
    <row r="39" s="133" customFormat="1" ht="35" customHeight="1" spans="1:36">
      <c r="A39" s="149">
        <v>36</v>
      </c>
      <c r="B39" s="150" t="s">
        <v>196</v>
      </c>
      <c r="C39" s="150" t="s">
        <v>197</v>
      </c>
      <c r="D39" s="149" t="s">
        <v>15</v>
      </c>
      <c r="E39" s="151">
        <v>4999</v>
      </c>
      <c r="F39" s="152">
        <v>799.84</v>
      </c>
      <c r="G39" s="153"/>
      <c r="H39" s="151">
        <v>4575</v>
      </c>
      <c r="I39" s="152">
        <v>375.15</v>
      </c>
      <c r="J39" s="153"/>
      <c r="K39" s="217">
        <v>4575</v>
      </c>
      <c r="L39" s="152">
        <v>4.58</v>
      </c>
      <c r="M39" s="153"/>
      <c r="N39" s="151">
        <v>4999</v>
      </c>
      <c r="O39" s="152">
        <v>64.99</v>
      </c>
      <c r="P39" s="153"/>
      <c r="Q39" s="151">
        <v>4999</v>
      </c>
      <c r="R39" s="152">
        <v>25</v>
      </c>
      <c r="S39" s="153"/>
      <c r="T39" s="153">
        <f t="shared" si="3"/>
        <v>1269.56</v>
      </c>
      <c r="U39" s="151">
        <v>4999</v>
      </c>
      <c r="V39" s="152">
        <v>399.92</v>
      </c>
      <c r="W39" s="153"/>
      <c r="X39" s="151">
        <v>4575</v>
      </c>
      <c r="Y39" s="152">
        <v>91.5</v>
      </c>
      <c r="Z39" s="153"/>
      <c r="AA39" s="151">
        <v>4575</v>
      </c>
      <c r="AB39" s="152">
        <v>22.88</v>
      </c>
      <c r="AC39" s="153"/>
      <c r="AD39" s="153"/>
      <c r="AE39" s="151">
        <v>4999</v>
      </c>
      <c r="AF39" s="152">
        <v>25</v>
      </c>
      <c r="AG39" s="153"/>
      <c r="AH39" s="153">
        <f t="shared" si="4"/>
        <v>539.3</v>
      </c>
      <c r="AI39" s="153">
        <f t="shared" si="5"/>
        <v>1808.86</v>
      </c>
      <c r="AJ39" s="178"/>
    </row>
    <row r="40" s="133" customFormat="1" ht="35" customHeight="1" spans="1:36">
      <c r="A40" s="149">
        <v>37</v>
      </c>
      <c r="B40" s="150" t="s">
        <v>53</v>
      </c>
      <c r="C40" s="150" t="s">
        <v>198</v>
      </c>
      <c r="D40" s="149" t="s">
        <v>15</v>
      </c>
      <c r="E40" s="151">
        <v>4999</v>
      </c>
      <c r="F40" s="152">
        <v>799.84</v>
      </c>
      <c r="G40" s="153"/>
      <c r="H40" s="151">
        <v>4575</v>
      </c>
      <c r="I40" s="152">
        <v>375.15</v>
      </c>
      <c r="J40" s="153"/>
      <c r="K40" s="217">
        <v>4575</v>
      </c>
      <c r="L40" s="152">
        <v>4.58</v>
      </c>
      <c r="M40" s="153"/>
      <c r="N40" s="151">
        <v>4999</v>
      </c>
      <c r="O40" s="152">
        <v>64.99</v>
      </c>
      <c r="P40" s="153"/>
      <c r="Q40" s="151">
        <v>4999</v>
      </c>
      <c r="R40" s="152">
        <v>25</v>
      </c>
      <c r="S40" s="153"/>
      <c r="T40" s="153">
        <f t="shared" si="3"/>
        <v>1269.56</v>
      </c>
      <c r="U40" s="151">
        <v>4999</v>
      </c>
      <c r="V40" s="152">
        <v>399.92</v>
      </c>
      <c r="W40" s="153"/>
      <c r="X40" s="151">
        <v>4575</v>
      </c>
      <c r="Y40" s="152">
        <v>91.5</v>
      </c>
      <c r="Z40" s="153"/>
      <c r="AA40" s="151">
        <v>4575</v>
      </c>
      <c r="AB40" s="152">
        <v>22.88</v>
      </c>
      <c r="AC40" s="153"/>
      <c r="AD40" s="153"/>
      <c r="AE40" s="151">
        <v>4999</v>
      </c>
      <c r="AF40" s="152">
        <v>25</v>
      </c>
      <c r="AG40" s="153"/>
      <c r="AH40" s="153">
        <f t="shared" si="4"/>
        <v>539.3</v>
      </c>
      <c r="AI40" s="153">
        <f t="shared" si="5"/>
        <v>1808.86</v>
      </c>
      <c r="AJ40" s="178"/>
    </row>
    <row r="41" s="133" customFormat="1" ht="35" customHeight="1" spans="1:36">
      <c r="A41" s="149">
        <v>38</v>
      </c>
      <c r="B41" s="150" t="s">
        <v>54</v>
      </c>
      <c r="C41" s="150" t="s">
        <v>199</v>
      </c>
      <c r="D41" s="149" t="s">
        <v>15</v>
      </c>
      <c r="E41" s="151">
        <v>4999</v>
      </c>
      <c r="F41" s="152">
        <v>799.84</v>
      </c>
      <c r="G41" s="153"/>
      <c r="H41" s="151">
        <v>4575</v>
      </c>
      <c r="I41" s="152">
        <v>375.15</v>
      </c>
      <c r="J41" s="153"/>
      <c r="K41" s="217">
        <v>4575</v>
      </c>
      <c r="L41" s="152">
        <v>4.58</v>
      </c>
      <c r="M41" s="153"/>
      <c r="N41" s="151">
        <v>4999</v>
      </c>
      <c r="O41" s="152">
        <v>64.99</v>
      </c>
      <c r="P41" s="153"/>
      <c r="Q41" s="151">
        <v>4999</v>
      </c>
      <c r="R41" s="152">
        <v>25</v>
      </c>
      <c r="S41" s="153"/>
      <c r="T41" s="153">
        <f t="shared" si="3"/>
        <v>1269.56</v>
      </c>
      <c r="U41" s="151">
        <v>4999</v>
      </c>
      <c r="V41" s="152">
        <v>399.92</v>
      </c>
      <c r="W41" s="153"/>
      <c r="X41" s="151">
        <v>4575</v>
      </c>
      <c r="Y41" s="152">
        <v>91.5</v>
      </c>
      <c r="Z41" s="153"/>
      <c r="AA41" s="151">
        <v>4575</v>
      </c>
      <c r="AB41" s="152">
        <v>22.88</v>
      </c>
      <c r="AC41" s="153"/>
      <c r="AD41" s="153"/>
      <c r="AE41" s="151">
        <v>4999</v>
      </c>
      <c r="AF41" s="152">
        <v>25</v>
      </c>
      <c r="AG41" s="153"/>
      <c r="AH41" s="153">
        <f t="shared" si="4"/>
        <v>539.3</v>
      </c>
      <c r="AI41" s="153">
        <f t="shared" si="5"/>
        <v>1808.86</v>
      </c>
      <c r="AJ41" s="178"/>
    </row>
    <row r="42" s="133" customFormat="1" ht="35" customHeight="1" spans="1:36">
      <c r="A42" s="149">
        <v>39</v>
      </c>
      <c r="B42" s="150" t="s">
        <v>55</v>
      </c>
      <c r="C42" s="150" t="s">
        <v>200</v>
      </c>
      <c r="D42" s="149" t="s">
        <v>15</v>
      </c>
      <c r="E42" s="151">
        <v>4999</v>
      </c>
      <c r="F42" s="152">
        <v>799.84</v>
      </c>
      <c r="G42" s="153"/>
      <c r="H42" s="151">
        <v>4575</v>
      </c>
      <c r="I42" s="152">
        <v>375.15</v>
      </c>
      <c r="J42" s="153"/>
      <c r="K42" s="217">
        <v>4575</v>
      </c>
      <c r="L42" s="152">
        <v>4.58</v>
      </c>
      <c r="M42" s="153"/>
      <c r="N42" s="151">
        <v>4999</v>
      </c>
      <c r="O42" s="152">
        <v>64.99</v>
      </c>
      <c r="P42" s="153"/>
      <c r="Q42" s="151">
        <v>4999</v>
      </c>
      <c r="R42" s="152">
        <v>25</v>
      </c>
      <c r="S42" s="153"/>
      <c r="T42" s="153">
        <f t="shared" si="3"/>
        <v>1269.56</v>
      </c>
      <c r="U42" s="151">
        <v>4999</v>
      </c>
      <c r="V42" s="152">
        <v>399.92</v>
      </c>
      <c r="W42" s="153"/>
      <c r="X42" s="151">
        <v>4575</v>
      </c>
      <c r="Y42" s="152">
        <v>91.5</v>
      </c>
      <c r="Z42" s="153"/>
      <c r="AA42" s="151">
        <v>4575</v>
      </c>
      <c r="AB42" s="152">
        <v>22.88</v>
      </c>
      <c r="AC42" s="153"/>
      <c r="AD42" s="153"/>
      <c r="AE42" s="151">
        <v>4999</v>
      </c>
      <c r="AF42" s="152">
        <v>25</v>
      </c>
      <c r="AG42" s="153"/>
      <c r="AH42" s="153">
        <f t="shared" si="4"/>
        <v>539.3</v>
      </c>
      <c r="AI42" s="153">
        <f t="shared" si="5"/>
        <v>1808.86</v>
      </c>
      <c r="AJ42" s="178"/>
    </row>
    <row r="43" s="133" customFormat="1" ht="35" customHeight="1" spans="1:39">
      <c r="A43" s="149">
        <v>40</v>
      </c>
      <c r="B43" s="150" t="s">
        <v>56</v>
      </c>
      <c r="C43" s="150" t="s">
        <v>201</v>
      </c>
      <c r="D43" s="149" t="s">
        <v>15</v>
      </c>
      <c r="E43" s="151">
        <v>4999</v>
      </c>
      <c r="F43" s="152">
        <v>799.84</v>
      </c>
      <c r="G43" s="153"/>
      <c r="H43" s="151">
        <v>4575</v>
      </c>
      <c r="I43" s="152">
        <v>375.15</v>
      </c>
      <c r="J43" s="153"/>
      <c r="K43" s="217">
        <v>4575</v>
      </c>
      <c r="L43" s="152">
        <v>4.58</v>
      </c>
      <c r="M43" s="153"/>
      <c r="N43" s="151">
        <v>4999</v>
      </c>
      <c r="O43" s="152">
        <v>64.99</v>
      </c>
      <c r="P43" s="153"/>
      <c r="Q43" s="151">
        <v>4999</v>
      </c>
      <c r="R43" s="152">
        <v>25</v>
      </c>
      <c r="S43" s="153"/>
      <c r="T43" s="153">
        <f t="shared" si="3"/>
        <v>1269.56</v>
      </c>
      <c r="U43" s="151">
        <v>4999</v>
      </c>
      <c r="V43" s="152">
        <v>399.92</v>
      </c>
      <c r="W43" s="153"/>
      <c r="X43" s="151">
        <v>4575</v>
      </c>
      <c r="Y43" s="152">
        <v>91.5</v>
      </c>
      <c r="Z43" s="153"/>
      <c r="AA43" s="151">
        <v>4575</v>
      </c>
      <c r="AB43" s="152">
        <v>22.88</v>
      </c>
      <c r="AC43" s="153"/>
      <c r="AD43" s="153"/>
      <c r="AE43" s="151">
        <v>4999</v>
      </c>
      <c r="AF43" s="152">
        <v>25</v>
      </c>
      <c r="AG43" s="153"/>
      <c r="AH43" s="153">
        <f t="shared" si="4"/>
        <v>539.3</v>
      </c>
      <c r="AI43" s="153">
        <f t="shared" si="5"/>
        <v>1808.86</v>
      </c>
      <c r="AJ43" s="178"/>
      <c r="AK43" s="201"/>
      <c r="AL43" s="201"/>
      <c r="AM43" s="201"/>
    </row>
    <row r="44" s="133" customFormat="1" ht="35" customHeight="1" spans="1:36">
      <c r="A44" s="149">
        <v>41</v>
      </c>
      <c r="B44" s="150" t="s">
        <v>57</v>
      </c>
      <c r="C44" s="150" t="s">
        <v>202</v>
      </c>
      <c r="D44" s="149" t="s">
        <v>15</v>
      </c>
      <c r="E44" s="151">
        <v>4999</v>
      </c>
      <c r="F44" s="152">
        <v>799.84</v>
      </c>
      <c r="G44" s="153"/>
      <c r="H44" s="151">
        <v>4575</v>
      </c>
      <c r="I44" s="152">
        <v>375.15</v>
      </c>
      <c r="J44" s="153"/>
      <c r="K44" s="217">
        <v>4575</v>
      </c>
      <c r="L44" s="152">
        <v>4.58</v>
      </c>
      <c r="M44" s="153"/>
      <c r="N44" s="151">
        <v>4999</v>
      </c>
      <c r="O44" s="152">
        <v>64.99</v>
      </c>
      <c r="P44" s="153"/>
      <c r="Q44" s="151">
        <v>4999</v>
      </c>
      <c r="R44" s="152">
        <v>25</v>
      </c>
      <c r="S44" s="153"/>
      <c r="T44" s="153">
        <f t="shared" si="3"/>
        <v>1269.56</v>
      </c>
      <c r="U44" s="151">
        <v>4999</v>
      </c>
      <c r="V44" s="152">
        <v>399.92</v>
      </c>
      <c r="W44" s="153"/>
      <c r="X44" s="151">
        <v>4575</v>
      </c>
      <c r="Y44" s="152">
        <v>91.5</v>
      </c>
      <c r="Z44" s="153"/>
      <c r="AA44" s="151">
        <v>4575</v>
      </c>
      <c r="AB44" s="152">
        <v>22.88</v>
      </c>
      <c r="AC44" s="153"/>
      <c r="AD44" s="153"/>
      <c r="AE44" s="151">
        <v>4999</v>
      </c>
      <c r="AF44" s="152">
        <v>25</v>
      </c>
      <c r="AG44" s="153"/>
      <c r="AH44" s="153">
        <f t="shared" si="4"/>
        <v>539.3</v>
      </c>
      <c r="AI44" s="153">
        <f t="shared" si="5"/>
        <v>1808.86</v>
      </c>
      <c r="AJ44" s="178"/>
    </row>
    <row r="45" s="133" customFormat="1" ht="35" customHeight="1" spans="1:36">
      <c r="A45" s="149">
        <v>42</v>
      </c>
      <c r="B45" s="150" t="s">
        <v>203</v>
      </c>
      <c r="C45" s="150" t="s">
        <v>204</v>
      </c>
      <c r="D45" s="149" t="s">
        <v>15</v>
      </c>
      <c r="E45" s="151">
        <v>4999</v>
      </c>
      <c r="F45" s="152">
        <v>799.84</v>
      </c>
      <c r="G45" s="153"/>
      <c r="H45" s="151">
        <v>4800</v>
      </c>
      <c r="I45" s="152">
        <v>393.6</v>
      </c>
      <c r="J45" s="153"/>
      <c r="K45" s="217">
        <v>4800</v>
      </c>
      <c r="L45" s="152">
        <v>4.8</v>
      </c>
      <c r="M45" s="153"/>
      <c r="N45" s="151">
        <v>4999</v>
      </c>
      <c r="O45" s="152">
        <v>64.99</v>
      </c>
      <c r="P45" s="153"/>
      <c r="Q45" s="151">
        <v>4999</v>
      </c>
      <c r="R45" s="152">
        <v>25</v>
      </c>
      <c r="S45" s="153"/>
      <c r="T45" s="153">
        <f t="shared" si="3"/>
        <v>1288.23</v>
      </c>
      <c r="U45" s="151">
        <v>4999</v>
      </c>
      <c r="V45" s="152">
        <v>399.92</v>
      </c>
      <c r="W45" s="153"/>
      <c r="X45" s="151">
        <v>4800</v>
      </c>
      <c r="Y45" s="152">
        <v>96</v>
      </c>
      <c r="Z45" s="114"/>
      <c r="AA45" s="151">
        <v>4800</v>
      </c>
      <c r="AB45" s="152">
        <v>24</v>
      </c>
      <c r="AC45" s="153"/>
      <c r="AD45" s="153"/>
      <c r="AE45" s="151">
        <v>4999</v>
      </c>
      <c r="AF45" s="152">
        <v>25</v>
      </c>
      <c r="AG45" s="153"/>
      <c r="AH45" s="153">
        <f t="shared" si="4"/>
        <v>544.92</v>
      </c>
      <c r="AI45" s="153">
        <f t="shared" si="5"/>
        <v>1833.15</v>
      </c>
      <c r="AJ45" s="178"/>
    </row>
    <row r="46" s="133" customFormat="1" ht="35" customHeight="1" spans="1:36">
      <c r="A46" s="149">
        <v>43</v>
      </c>
      <c r="B46" s="150" t="s">
        <v>59</v>
      </c>
      <c r="C46" s="150" t="s">
        <v>205</v>
      </c>
      <c r="D46" s="149" t="s">
        <v>15</v>
      </c>
      <c r="E46" s="151">
        <v>4999</v>
      </c>
      <c r="F46" s="152">
        <v>799.84</v>
      </c>
      <c r="G46" s="153"/>
      <c r="H46" s="151">
        <v>4575</v>
      </c>
      <c r="I46" s="152">
        <v>375.15</v>
      </c>
      <c r="J46" s="153"/>
      <c r="K46" s="217">
        <v>4575</v>
      </c>
      <c r="L46" s="152">
        <v>4.58</v>
      </c>
      <c r="M46" s="153"/>
      <c r="N46" s="151">
        <v>4999</v>
      </c>
      <c r="O46" s="152">
        <v>64.99</v>
      </c>
      <c r="P46" s="153"/>
      <c r="Q46" s="151">
        <v>4999</v>
      </c>
      <c r="R46" s="152">
        <v>25</v>
      </c>
      <c r="S46" s="153"/>
      <c r="T46" s="153">
        <f t="shared" si="3"/>
        <v>1269.56</v>
      </c>
      <c r="U46" s="151">
        <v>4999</v>
      </c>
      <c r="V46" s="152">
        <v>399.92</v>
      </c>
      <c r="W46" s="153"/>
      <c r="X46" s="151">
        <v>4575</v>
      </c>
      <c r="Y46" s="152">
        <v>91.5</v>
      </c>
      <c r="Z46" s="153"/>
      <c r="AA46" s="151">
        <v>4575</v>
      </c>
      <c r="AB46" s="152">
        <v>22.88</v>
      </c>
      <c r="AC46" s="153"/>
      <c r="AD46" s="153"/>
      <c r="AE46" s="151">
        <v>4999</v>
      </c>
      <c r="AF46" s="152">
        <v>25</v>
      </c>
      <c r="AG46" s="153"/>
      <c r="AH46" s="153">
        <f t="shared" si="4"/>
        <v>539.3</v>
      </c>
      <c r="AI46" s="153">
        <f t="shared" si="5"/>
        <v>1808.86</v>
      </c>
      <c r="AJ46" s="178"/>
    </row>
    <row r="47" s="133" customFormat="1" ht="35" customHeight="1" spans="1:36">
      <c r="A47" s="149">
        <v>44</v>
      </c>
      <c r="B47" s="150" t="s">
        <v>60</v>
      </c>
      <c r="C47" s="150" t="s">
        <v>206</v>
      </c>
      <c r="D47" s="149" t="s">
        <v>15</v>
      </c>
      <c r="E47" s="151">
        <v>4999</v>
      </c>
      <c r="F47" s="152">
        <v>799.84</v>
      </c>
      <c r="G47" s="153"/>
      <c r="H47" s="151">
        <v>4575</v>
      </c>
      <c r="I47" s="152">
        <v>375.15</v>
      </c>
      <c r="J47" s="153"/>
      <c r="K47" s="217">
        <v>4575</v>
      </c>
      <c r="L47" s="152">
        <v>4.58</v>
      </c>
      <c r="M47" s="153"/>
      <c r="N47" s="151">
        <v>4999</v>
      </c>
      <c r="O47" s="152">
        <v>64.99</v>
      </c>
      <c r="P47" s="153"/>
      <c r="Q47" s="151">
        <v>4999</v>
      </c>
      <c r="R47" s="152">
        <v>25</v>
      </c>
      <c r="S47" s="153"/>
      <c r="T47" s="153">
        <f t="shared" si="3"/>
        <v>1269.56</v>
      </c>
      <c r="U47" s="151">
        <v>4999</v>
      </c>
      <c r="V47" s="152">
        <v>399.92</v>
      </c>
      <c r="W47" s="153"/>
      <c r="X47" s="151">
        <v>4575</v>
      </c>
      <c r="Y47" s="152">
        <v>91.5</v>
      </c>
      <c r="Z47" s="153"/>
      <c r="AA47" s="151">
        <v>4575</v>
      </c>
      <c r="AB47" s="152">
        <v>22.88</v>
      </c>
      <c r="AC47" s="153"/>
      <c r="AD47" s="153"/>
      <c r="AE47" s="151">
        <v>4999</v>
      </c>
      <c r="AF47" s="152">
        <v>25</v>
      </c>
      <c r="AG47" s="153"/>
      <c r="AH47" s="153">
        <f t="shared" si="4"/>
        <v>539.3</v>
      </c>
      <c r="AI47" s="153">
        <f t="shared" si="5"/>
        <v>1808.86</v>
      </c>
      <c r="AJ47" s="178"/>
    </row>
    <row r="48" s="133" customFormat="1" ht="35" customHeight="1" spans="1:36">
      <c r="A48" s="149">
        <v>45</v>
      </c>
      <c r="B48" s="150" t="s">
        <v>207</v>
      </c>
      <c r="C48" s="150" t="s">
        <v>208</v>
      </c>
      <c r="D48" s="149" t="s">
        <v>15</v>
      </c>
      <c r="E48" s="151">
        <v>4999</v>
      </c>
      <c r="F48" s="152">
        <v>799.84</v>
      </c>
      <c r="G48" s="153"/>
      <c r="H48" s="151">
        <v>4575</v>
      </c>
      <c r="I48" s="152">
        <v>375.15</v>
      </c>
      <c r="J48" s="153"/>
      <c r="K48" s="217">
        <v>4575</v>
      </c>
      <c r="L48" s="152">
        <v>4.58</v>
      </c>
      <c r="M48" s="153"/>
      <c r="N48" s="151">
        <v>4999</v>
      </c>
      <c r="O48" s="152">
        <v>64.99</v>
      </c>
      <c r="P48" s="153"/>
      <c r="Q48" s="151">
        <v>4999</v>
      </c>
      <c r="R48" s="152">
        <v>25</v>
      </c>
      <c r="S48" s="153"/>
      <c r="T48" s="153">
        <f t="shared" si="3"/>
        <v>1269.56</v>
      </c>
      <c r="U48" s="151">
        <v>4999</v>
      </c>
      <c r="V48" s="152">
        <v>399.92</v>
      </c>
      <c r="W48" s="153"/>
      <c r="X48" s="151">
        <v>4575</v>
      </c>
      <c r="Y48" s="152">
        <v>91.5</v>
      </c>
      <c r="Z48" s="153"/>
      <c r="AA48" s="151">
        <v>4575</v>
      </c>
      <c r="AB48" s="152">
        <v>22.88</v>
      </c>
      <c r="AC48" s="153"/>
      <c r="AD48" s="153"/>
      <c r="AE48" s="151">
        <v>4999</v>
      </c>
      <c r="AF48" s="152">
        <v>25</v>
      </c>
      <c r="AG48" s="153"/>
      <c r="AH48" s="153">
        <f t="shared" si="4"/>
        <v>539.3</v>
      </c>
      <c r="AI48" s="153">
        <f t="shared" si="5"/>
        <v>1808.86</v>
      </c>
      <c r="AJ48" s="178"/>
    </row>
    <row r="49" s="133" customFormat="1" ht="35" customHeight="1" spans="1:36">
      <c r="A49" s="149">
        <v>46</v>
      </c>
      <c r="B49" s="150" t="s">
        <v>209</v>
      </c>
      <c r="C49" s="150" t="s">
        <v>210</v>
      </c>
      <c r="D49" s="149" t="s">
        <v>15</v>
      </c>
      <c r="E49" s="151">
        <v>4999</v>
      </c>
      <c r="F49" s="152">
        <v>799.84</v>
      </c>
      <c r="G49" s="153"/>
      <c r="H49" s="151">
        <v>4575</v>
      </c>
      <c r="I49" s="152">
        <v>375.15</v>
      </c>
      <c r="J49" s="153"/>
      <c r="K49" s="217">
        <v>4575</v>
      </c>
      <c r="L49" s="152">
        <v>4.58</v>
      </c>
      <c r="M49" s="153"/>
      <c r="N49" s="151">
        <v>4999</v>
      </c>
      <c r="O49" s="152">
        <v>64.99</v>
      </c>
      <c r="P49" s="153"/>
      <c r="Q49" s="151">
        <v>4999</v>
      </c>
      <c r="R49" s="152">
        <v>25</v>
      </c>
      <c r="S49" s="153"/>
      <c r="T49" s="153">
        <f t="shared" si="3"/>
        <v>1269.56</v>
      </c>
      <c r="U49" s="151">
        <v>4999</v>
      </c>
      <c r="V49" s="152">
        <v>399.92</v>
      </c>
      <c r="W49" s="153"/>
      <c r="X49" s="151">
        <v>4575</v>
      </c>
      <c r="Y49" s="152">
        <v>91.5</v>
      </c>
      <c r="Z49" s="153"/>
      <c r="AA49" s="151">
        <v>4575</v>
      </c>
      <c r="AB49" s="152">
        <v>22.88</v>
      </c>
      <c r="AC49" s="153"/>
      <c r="AD49" s="153"/>
      <c r="AE49" s="151">
        <v>4999</v>
      </c>
      <c r="AF49" s="152">
        <v>25</v>
      </c>
      <c r="AG49" s="153"/>
      <c r="AH49" s="153">
        <f t="shared" si="4"/>
        <v>539.3</v>
      </c>
      <c r="AI49" s="153">
        <f t="shared" si="5"/>
        <v>1808.86</v>
      </c>
      <c r="AJ49" s="178"/>
    </row>
    <row r="50" s="133" customFormat="1" ht="35" customHeight="1" spans="1:36">
      <c r="A50" s="149">
        <v>47</v>
      </c>
      <c r="B50" s="150" t="s">
        <v>211</v>
      </c>
      <c r="C50" s="150" t="s">
        <v>212</v>
      </c>
      <c r="D50" s="149" t="s">
        <v>15</v>
      </c>
      <c r="E50" s="151">
        <v>4999</v>
      </c>
      <c r="F50" s="152">
        <v>799.84</v>
      </c>
      <c r="G50" s="153"/>
      <c r="H50" s="151">
        <v>4575</v>
      </c>
      <c r="I50" s="152">
        <v>375.15</v>
      </c>
      <c r="J50" s="153"/>
      <c r="K50" s="217">
        <v>4575</v>
      </c>
      <c r="L50" s="152">
        <v>4.58</v>
      </c>
      <c r="M50" s="153"/>
      <c r="N50" s="151">
        <v>4999</v>
      </c>
      <c r="O50" s="152">
        <v>64.99</v>
      </c>
      <c r="P50" s="153"/>
      <c r="Q50" s="151">
        <v>4999</v>
      </c>
      <c r="R50" s="152">
        <v>25</v>
      </c>
      <c r="S50" s="153"/>
      <c r="T50" s="153">
        <f t="shared" si="3"/>
        <v>1269.56</v>
      </c>
      <c r="U50" s="151">
        <v>4999</v>
      </c>
      <c r="V50" s="152">
        <v>399.92</v>
      </c>
      <c r="W50" s="153"/>
      <c r="X50" s="151">
        <v>4575</v>
      </c>
      <c r="Y50" s="152">
        <v>91.5</v>
      </c>
      <c r="Z50" s="153"/>
      <c r="AA50" s="151">
        <v>4575</v>
      </c>
      <c r="AB50" s="152">
        <v>22.88</v>
      </c>
      <c r="AC50" s="153"/>
      <c r="AD50" s="153"/>
      <c r="AE50" s="151">
        <v>4999</v>
      </c>
      <c r="AF50" s="152">
        <v>25</v>
      </c>
      <c r="AG50" s="153"/>
      <c r="AH50" s="153">
        <f t="shared" si="4"/>
        <v>539.3</v>
      </c>
      <c r="AI50" s="153">
        <f t="shared" si="5"/>
        <v>1808.86</v>
      </c>
      <c r="AJ50" s="178"/>
    </row>
    <row r="51" s="133" customFormat="1" ht="35" customHeight="1" spans="1:36">
      <c r="A51" s="149">
        <v>48</v>
      </c>
      <c r="B51" s="150" t="s">
        <v>64</v>
      </c>
      <c r="C51" s="150" t="s">
        <v>213</v>
      </c>
      <c r="D51" s="149" t="s">
        <v>15</v>
      </c>
      <c r="E51" s="151">
        <v>4999</v>
      </c>
      <c r="F51" s="152">
        <v>799.84</v>
      </c>
      <c r="G51" s="153"/>
      <c r="H51" s="151">
        <v>4575</v>
      </c>
      <c r="I51" s="152">
        <v>375.15</v>
      </c>
      <c r="J51" s="153"/>
      <c r="K51" s="217">
        <v>4575</v>
      </c>
      <c r="L51" s="152">
        <v>4.58</v>
      </c>
      <c r="M51" s="153"/>
      <c r="N51" s="151">
        <v>4999</v>
      </c>
      <c r="O51" s="152">
        <v>64.99</v>
      </c>
      <c r="P51" s="153"/>
      <c r="Q51" s="151">
        <v>4999</v>
      </c>
      <c r="R51" s="152">
        <v>25</v>
      </c>
      <c r="S51" s="153"/>
      <c r="T51" s="153">
        <f t="shared" si="3"/>
        <v>1269.56</v>
      </c>
      <c r="U51" s="151">
        <v>4999</v>
      </c>
      <c r="V51" s="152">
        <v>399.92</v>
      </c>
      <c r="W51" s="153"/>
      <c r="X51" s="151">
        <v>4575</v>
      </c>
      <c r="Y51" s="152">
        <v>91.5</v>
      </c>
      <c r="Z51" s="153"/>
      <c r="AA51" s="151">
        <v>4575</v>
      </c>
      <c r="AB51" s="152">
        <v>22.88</v>
      </c>
      <c r="AC51" s="153"/>
      <c r="AD51" s="153"/>
      <c r="AE51" s="151">
        <v>4999</v>
      </c>
      <c r="AF51" s="152">
        <v>25</v>
      </c>
      <c r="AG51" s="153"/>
      <c r="AH51" s="153">
        <f t="shared" si="4"/>
        <v>539.3</v>
      </c>
      <c r="AI51" s="153">
        <f t="shared" si="5"/>
        <v>1808.86</v>
      </c>
      <c r="AJ51" s="178"/>
    </row>
    <row r="52" s="133" customFormat="1" ht="35" customHeight="1" spans="1:36">
      <c r="A52" s="149">
        <v>49</v>
      </c>
      <c r="B52" s="150" t="s">
        <v>65</v>
      </c>
      <c r="C52" s="150" t="s">
        <v>214</v>
      </c>
      <c r="D52" s="149" t="s">
        <v>15</v>
      </c>
      <c r="E52" s="151">
        <v>4999</v>
      </c>
      <c r="F52" s="152">
        <v>799.84</v>
      </c>
      <c r="G52" s="153"/>
      <c r="H52" s="151">
        <v>4575</v>
      </c>
      <c r="I52" s="152">
        <v>375.15</v>
      </c>
      <c r="J52" s="153"/>
      <c r="K52" s="217">
        <v>4575</v>
      </c>
      <c r="L52" s="152">
        <v>4.58</v>
      </c>
      <c r="M52" s="153"/>
      <c r="N52" s="151">
        <v>4999</v>
      </c>
      <c r="O52" s="152">
        <v>64.99</v>
      </c>
      <c r="P52" s="153"/>
      <c r="Q52" s="151">
        <v>4999</v>
      </c>
      <c r="R52" s="152">
        <v>25</v>
      </c>
      <c r="S52" s="153"/>
      <c r="T52" s="153">
        <f t="shared" si="3"/>
        <v>1269.56</v>
      </c>
      <c r="U52" s="151">
        <v>4999</v>
      </c>
      <c r="V52" s="152">
        <v>399.92</v>
      </c>
      <c r="W52" s="153"/>
      <c r="X52" s="151">
        <v>4575</v>
      </c>
      <c r="Y52" s="152">
        <v>91.5</v>
      </c>
      <c r="Z52" s="153"/>
      <c r="AA52" s="151">
        <v>4575</v>
      </c>
      <c r="AB52" s="152">
        <v>22.88</v>
      </c>
      <c r="AC52" s="153"/>
      <c r="AD52" s="153"/>
      <c r="AE52" s="151">
        <v>4999</v>
      </c>
      <c r="AF52" s="152">
        <v>25</v>
      </c>
      <c r="AG52" s="153"/>
      <c r="AH52" s="153">
        <f t="shared" si="4"/>
        <v>539.3</v>
      </c>
      <c r="AI52" s="153">
        <f t="shared" si="5"/>
        <v>1808.86</v>
      </c>
      <c r="AJ52" s="178"/>
    </row>
    <row r="53" s="133" customFormat="1" ht="35" customHeight="1" spans="1:36">
      <c r="A53" s="149">
        <v>50</v>
      </c>
      <c r="B53" s="150" t="s">
        <v>215</v>
      </c>
      <c r="C53" s="150" t="s">
        <v>216</v>
      </c>
      <c r="D53" s="149" t="s">
        <v>15</v>
      </c>
      <c r="E53" s="151">
        <v>4999</v>
      </c>
      <c r="F53" s="152">
        <v>799.84</v>
      </c>
      <c r="G53" s="153"/>
      <c r="H53" s="151">
        <v>4575</v>
      </c>
      <c r="I53" s="152">
        <v>375.15</v>
      </c>
      <c r="J53" s="153"/>
      <c r="K53" s="217">
        <v>4575</v>
      </c>
      <c r="L53" s="152">
        <v>4.58</v>
      </c>
      <c r="M53" s="153"/>
      <c r="N53" s="151">
        <v>4999</v>
      </c>
      <c r="O53" s="152">
        <v>64.99</v>
      </c>
      <c r="P53" s="153"/>
      <c r="Q53" s="151">
        <v>4999</v>
      </c>
      <c r="R53" s="152">
        <v>25</v>
      </c>
      <c r="S53" s="153"/>
      <c r="T53" s="153">
        <f t="shared" si="3"/>
        <v>1269.56</v>
      </c>
      <c r="U53" s="151">
        <v>4999</v>
      </c>
      <c r="V53" s="152">
        <v>399.92</v>
      </c>
      <c r="W53" s="153"/>
      <c r="X53" s="151">
        <v>4575</v>
      </c>
      <c r="Y53" s="152">
        <v>91.5</v>
      </c>
      <c r="Z53" s="153"/>
      <c r="AA53" s="151">
        <v>4575</v>
      </c>
      <c r="AB53" s="152">
        <v>22.88</v>
      </c>
      <c r="AC53" s="153"/>
      <c r="AD53" s="153"/>
      <c r="AE53" s="151">
        <v>4999</v>
      </c>
      <c r="AF53" s="152">
        <v>25</v>
      </c>
      <c r="AG53" s="153"/>
      <c r="AH53" s="153">
        <f t="shared" si="4"/>
        <v>539.3</v>
      </c>
      <c r="AI53" s="153">
        <f t="shared" si="5"/>
        <v>1808.86</v>
      </c>
      <c r="AJ53" s="178"/>
    </row>
    <row r="54" s="133" customFormat="1" ht="35" customHeight="1" spans="1:36">
      <c r="A54" s="149">
        <v>51</v>
      </c>
      <c r="B54" s="193" t="s">
        <v>217</v>
      </c>
      <c r="C54" s="150" t="s">
        <v>218</v>
      </c>
      <c r="D54" s="149" t="s">
        <v>15</v>
      </c>
      <c r="E54" s="151">
        <v>4999</v>
      </c>
      <c r="F54" s="152">
        <v>799.84</v>
      </c>
      <c r="G54" s="153"/>
      <c r="H54" s="151">
        <v>4575</v>
      </c>
      <c r="I54" s="152">
        <v>375.15</v>
      </c>
      <c r="J54" s="153"/>
      <c r="K54" s="217">
        <v>4575</v>
      </c>
      <c r="L54" s="152">
        <v>4.58</v>
      </c>
      <c r="M54" s="153"/>
      <c r="N54" s="151">
        <v>4999</v>
      </c>
      <c r="O54" s="152">
        <v>64.99</v>
      </c>
      <c r="P54" s="153"/>
      <c r="Q54" s="151">
        <v>4999</v>
      </c>
      <c r="R54" s="152">
        <v>25</v>
      </c>
      <c r="S54" s="153"/>
      <c r="T54" s="153">
        <f t="shared" si="3"/>
        <v>1269.56</v>
      </c>
      <c r="U54" s="151">
        <v>4999</v>
      </c>
      <c r="V54" s="152">
        <v>399.92</v>
      </c>
      <c r="W54" s="153"/>
      <c r="X54" s="151">
        <v>4575</v>
      </c>
      <c r="Y54" s="152">
        <v>91.5</v>
      </c>
      <c r="Z54" s="153"/>
      <c r="AA54" s="151">
        <v>4575</v>
      </c>
      <c r="AB54" s="152">
        <v>22.88</v>
      </c>
      <c r="AC54" s="153"/>
      <c r="AD54" s="153"/>
      <c r="AE54" s="151">
        <v>4999</v>
      </c>
      <c r="AF54" s="152">
        <v>25</v>
      </c>
      <c r="AG54" s="153"/>
      <c r="AH54" s="153">
        <f t="shared" si="4"/>
        <v>539.3</v>
      </c>
      <c r="AI54" s="153">
        <f t="shared" si="5"/>
        <v>1808.86</v>
      </c>
      <c r="AJ54" s="178"/>
    </row>
    <row r="55" s="133" customFormat="1" ht="35" customHeight="1" spans="1:36">
      <c r="A55" s="149">
        <v>52</v>
      </c>
      <c r="B55" s="150" t="s">
        <v>219</v>
      </c>
      <c r="C55" s="150" t="s">
        <v>220</v>
      </c>
      <c r="D55" s="149" t="s">
        <v>15</v>
      </c>
      <c r="E55" s="151">
        <v>4999</v>
      </c>
      <c r="F55" s="152">
        <v>799.84</v>
      </c>
      <c r="G55" s="153"/>
      <c r="H55" s="151">
        <v>4575</v>
      </c>
      <c r="I55" s="152">
        <v>375.15</v>
      </c>
      <c r="J55" s="153"/>
      <c r="K55" s="217">
        <v>4575</v>
      </c>
      <c r="L55" s="152">
        <v>4.58</v>
      </c>
      <c r="M55" s="153"/>
      <c r="N55" s="151">
        <v>4999</v>
      </c>
      <c r="O55" s="152">
        <v>64.99</v>
      </c>
      <c r="P55" s="153"/>
      <c r="Q55" s="151">
        <v>4999</v>
      </c>
      <c r="R55" s="152">
        <v>25</v>
      </c>
      <c r="S55" s="153"/>
      <c r="T55" s="153">
        <f t="shared" si="3"/>
        <v>1269.56</v>
      </c>
      <c r="U55" s="151">
        <v>4999</v>
      </c>
      <c r="V55" s="152">
        <v>399.92</v>
      </c>
      <c r="W55" s="153"/>
      <c r="X55" s="151">
        <v>4575</v>
      </c>
      <c r="Y55" s="152">
        <v>91.5</v>
      </c>
      <c r="Z55" s="153"/>
      <c r="AA55" s="151">
        <v>4575</v>
      </c>
      <c r="AB55" s="152">
        <v>22.88</v>
      </c>
      <c r="AC55" s="153"/>
      <c r="AD55" s="153"/>
      <c r="AE55" s="151">
        <v>4999</v>
      </c>
      <c r="AF55" s="152">
        <v>25</v>
      </c>
      <c r="AG55" s="153"/>
      <c r="AH55" s="153">
        <f t="shared" si="4"/>
        <v>539.3</v>
      </c>
      <c r="AI55" s="153">
        <f t="shared" si="5"/>
        <v>1808.86</v>
      </c>
      <c r="AJ55" s="178"/>
    </row>
    <row r="56" s="133" customFormat="1" ht="35" customHeight="1" spans="1:36">
      <c r="A56" s="149">
        <v>53</v>
      </c>
      <c r="B56" s="150" t="s">
        <v>221</v>
      </c>
      <c r="C56" s="150" t="s">
        <v>222</v>
      </c>
      <c r="D56" s="149" t="s">
        <v>15</v>
      </c>
      <c r="E56" s="151">
        <v>4999</v>
      </c>
      <c r="F56" s="152">
        <v>799.84</v>
      </c>
      <c r="G56" s="153"/>
      <c r="H56" s="151">
        <v>4575</v>
      </c>
      <c r="I56" s="152">
        <v>375.15</v>
      </c>
      <c r="J56" s="153"/>
      <c r="K56" s="217">
        <v>4575</v>
      </c>
      <c r="L56" s="152">
        <v>4.58</v>
      </c>
      <c r="M56" s="153"/>
      <c r="N56" s="151">
        <v>4999</v>
      </c>
      <c r="O56" s="152">
        <v>64.99</v>
      </c>
      <c r="P56" s="153"/>
      <c r="Q56" s="151">
        <v>4999</v>
      </c>
      <c r="R56" s="152">
        <v>25</v>
      </c>
      <c r="S56" s="153"/>
      <c r="T56" s="153">
        <f t="shared" si="3"/>
        <v>1269.56</v>
      </c>
      <c r="U56" s="151">
        <v>4999</v>
      </c>
      <c r="V56" s="152">
        <v>399.92</v>
      </c>
      <c r="W56" s="153"/>
      <c r="X56" s="151">
        <v>4575</v>
      </c>
      <c r="Y56" s="152">
        <v>91.5</v>
      </c>
      <c r="Z56" s="153"/>
      <c r="AA56" s="151">
        <v>4575</v>
      </c>
      <c r="AB56" s="152">
        <v>22.88</v>
      </c>
      <c r="AC56" s="153"/>
      <c r="AD56" s="153"/>
      <c r="AE56" s="151">
        <v>4999</v>
      </c>
      <c r="AF56" s="152">
        <v>25</v>
      </c>
      <c r="AG56" s="153"/>
      <c r="AH56" s="153">
        <f t="shared" si="4"/>
        <v>539.3</v>
      </c>
      <c r="AI56" s="153">
        <f t="shared" si="5"/>
        <v>1808.86</v>
      </c>
      <c r="AJ56" s="178"/>
    </row>
    <row r="57" s="133" customFormat="1" ht="35" customHeight="1" spans="1:36">
      <c r="A57" s="149">
        <v>54</v>
      </c>
      <c r="B57" s="150" t="s">
        <v>223</v>
      </c>
      <c r="C57" s="150" t="s">
        <v>224</v>
      </c>
      <c r="D57" s="149" t="s">
        <v>15</v>
      </c>
      <c r="E57" s="151">
        <v>4999</v>
      </c>
      <c r="F57" s="152">
        <v>799.84</v>
      </c>
      <c r="G57" s="153"/>
      <c r="H57" s="151">
        <v>4575</v>
      </c>
      <c r="I57" s="152">
        <v>375.15</v>
      </c>
      <c r="J57" s="153"/>
      <c r="K57" s="217">
        <v>4575</v>
      </c>
      <c r="L57" s="152">
        <v>4.58</v>
      </c>
      <c r="M57" s="153"/>
      <c r="N57" s="151">
        <v>4999</v>
      </c>
      <c r="O57" s="152">
        <v>64.99</v>
      </c>
      <c r="P57" s="153"/>
      <c r="Q57" s="151">
        <v>4999</v>
      </c>
      <c r="R57" s="152">
        <v>25</v>
      </c>
      <c r="S57" s="153"/>
      <c r="T57" s="153">
        <f t="shared" si="3"/>
        <v>1269.56</v>
      </c>
      <c r="U57" s="151">
        <v>4999</v>
      </c>
      <c r="V57" s="152">
        <v>399.92</v>
      </c>
      <c r="W57" s="153"/>
      <c r="X57" s="151">
        <v>4575</v>
      </c>
      <c r="Y57" s="152">
        <v>91.5</v>
      </c>
      <c r="Z57" s="153"/>
      <c r="AA57" s="151">
        <v>4575</v>
      </c>
      <c r="AB57" s="152">
        <v>22.88</v>
      </c>
      <c r="AC57" s="153"/>
      <c r="AD57" s="153"/>
      <c r="AE57" s="151">
        <v>4999</v>
      </c>
      <c r="AF57" s="152">
        <v>25</v>
      </c>
      <c r="AG57" s="153"/>
      <c r="AH57" s="153">
        <f t="shared" si="4"/>
        <v>539.3</v>
      </c>
      <c r="AI57" s="153">
        <f t="shared" si="5"/>
        <v>1808.86</v>
      </c>
      <c r="AJ57" s="178"/>
    </row>
    <row r="58" s="133" customFormat="1" ht="35" customHeight="1" spans="1:39">
      <c r="A58" s="149">
        <v>55</v>
      </c>
      <c r="B58" s="150" t="s">
        <v>71</v>
      </c>
      <c r="C58" s="150" t="s">
        <v>225</v>
      </c>
      <c r="D58" s="149" t="s">
        <v>15</v>
      </c>
      <c r="E58" s="151">
        <v>4999</v>
      </c>
      <c r="F58" s="152">
        <v>799.84</v>
      </c>
      <c r="G58" s="153"/>
      <c r="H58" s="151">
        <v>4700</v>
      </c>
      <c r="I58" s="152">
        <v>385.4</v>
      </c>
      <c r="J58" s="153"/>
      <c r="K58" s="217">
        <v>4700</v>
      </c>
      <c r="L58" s="152">
        <v>4.7</v>
      </c>
      <c r="M58" s="153"/>
      <c r="N58" s="151">
        <v>4999</v>
      </c>
      <c r="O58" s="152">
        <v>64.99</v>
      </c>
      <c r="P58" s="153"/>
      <c r="Q58" s="151">
        <v>4999</v>
      </c>
      <c r="R58" s="152">
        <v>25</v>
      </c>
      <c r="S58" s="153"/>
      <c r="T58" s="153">
        <f t="shared" si="3"/>
        <v>1279.93</v>
      </c>
      <c r="U58" s="151">
        <v>4999</v>
      </c>
      <c r="V58" s="152">
        <v>399.92</v>
      </c>
      <c r="W58" s="153"/>
      <c r="X58" s="151">
        <v>4700</v>
      </c>
      <c r="Y58" s="152">
        <v>94</v>
      </c>
      <c r="Z58" s="153"/>
      <c r="AA58" s="151">
        <v>4700</v>
      </c>
      <c r="AB58" s="152">
        <v>23.5</v>
      </c>
      <c r="AC58" s="153"/>
      <c r="AD58" s="153"/>
      <c r="AE58" s="151">
        <v>4999</v>
      </c>
      <c r="AF58" s="152">
        <v>25</v>
      </c>
      <c r="AG58" s="153"/>
      <c r="AH58" s="153">
        <f t="shared" si="4"/>
        <v>542.42</v>
      </c>
      <c r="AI58" s="153">
        <f t="shared" si="5"/>
        <v>1822.35</v>
      </c>
      <c r="AJ58" s="178"/>
      <c r="AK58" s="201"/>
      <c r="AL58" s="201"/>
      <c r="AM58" s="201"/>
    </row>
    <row r="59" s="133" customFormat="1" ht="35" customHeight="1" spans="1:39">
      <c r="A59" s="149">
        <v>56</v>
      </c>
      <c r="B59" s="150" t="s">
        <v>72</v>
      </c>
      <c r="C59" s="150" t="s">
        <v>226</v>
      </c>
      <c r="D59" s="149" t="s">
        <v>15</v>
      </c>
      <c r="E59" s="151">
        <v>4999</v>
      </c>
      <c r="F59" s="152">
        <v>799.84</v>
      </c>
      <c r="G59" s="153"/>
      <c r="H59" s="151">
        <v>4575</v>
      </c>
      <c r="I59" s="152">
        <v>375.15</v>
      </c>
      <c r="J59" s="153"/>
      <c r="K59" s="217">
        <v>4575</v>
      </c>
      <c r="L59" s="152">
        <v>4.58</v>
      </c>
      <c r="M59" s="153"/>
      <c r="N59" s="151">
        <v>4999</v>
      </c>
      <c r="O59" s="152">
        <v>64.99</v>
      </c>
      <c r="P59" s="153"/>
      <c r="Q59" s="151">
        <v>4999</v>
      </c>
      <c r="R59" s="152">
        <v>25</v>
      </c>
      <c r="S59" s="153"/>
      <c r="T59" s="153">
        <f t="shared" si="3"/>
        <v>1269.56</v>
      </c>
      <c r="U59" s="151">
        <v>4999</v>
      </c>
      <c r="V59" s="152">
        <v>399.92</v>
      </c>
      <c r="W59" s="153"/>
      <c r="X59" s="151">
        <v>4575</v>
      </c>
      <c r="Y59" s="152">
        <v>91.5</v>
      </c>
      <c r="Z59" s="153"/>
      <c r="AA59" s="151">
        <v>4575</v>
      </c>
      <c r="AB59" s="152">
        <v>22.88</v>
      </c>
      <c r="AC59" s="153"/>
      <c r="AD59" s="153"/>
      <c r="AE59" s="151">
        <v>4999</v>
      </c>
      <c r="AF59" s="152">
        <v>25</v>
      </c>
      <c r="AG59" s="153"/>
      <c r="AH59" s="153">
        <f t="shared" si="4"/>
        <v>539.3</v>
      </c>
      <c r="AI59" s="153">
        <f t="shared" si="5"/>
        <v>1808.86</v>
      </c>
      <c r="AJ59" s="178"/>
      <c r="AK59" s="201"/>
      <c r="AL59" s="201"/>
      <c r="AM59" s="201"/>
    </row>
    <row r="60" s="133" customFormat="1" ht="35" customHeight="1" spans="1:36">
      <c r="A60" s="149">
        <v>57</v>
      </c>
      <c r="B60" s="150" t="s">
        <v>73</v>
      </c>
      <c r="C60" s="150" t="s">
        <v>227</v>
      </c>
      <c r="D60" s="149" t="s">
        <v>15</v>
      </c>
      <c r="E60" s="151">
        <v>4999</v>
      </c>
      <c r="F60" s="152">
        <v>799.84</v>
      </c>
      <c r="G60" s="153"/>
      <c r="H60" s="151">
        <v>4575</v>
      </c>
      <c r="I60" s="152">
        <v>375.15</v>
      </c>
      <c r="J60" s="153"/>
      <c r="K60" s="217">
        <v>4575</v>
      </c>
      <c r="L60" s="152">
        <v>4.58</v>
      </c>
      <c r="M60" s="153"/>
      <c r="N60" s="151">
        <v>4999</v>
      </c>
      <c r="O60" s="152">
        <v>64.99</v>
      </c>
      <c r="P60" s="153"/>
      <c r="Q60" s="151">
        <v>4999</v>
      </c>
      <c r="R60" s="152">
        <v>25</v>
      </c>
      <c r="S60" s="153"/>
      <c r="T60" s="153">
        <f t="shared" si="3"/>
        <v>1269.56</v>
      </c>
      <c r="U60" s="151">
        <v>4999</v>
      </c>
      <c r="V60" s="152">
        <v>399.92</v>
      </c>
      <c r="W60" s="153"/>
      <c r="X60" s="151">
        <v>4575</v>
      </c>
      <c r="Y60" s="152">
        <v>91.5</v>
      </c>
      <c r="Z60" s="153"/>
      <c r="AA60" s="151">
        <v>4575</v>
      </c>
      <c r="AB60" s="152">
        <v>22.88</v>
      </c>
      <c r="AC60" s="153"/>
      <c r="AD60" s="153"/>
      <c r="AE60" s="151">
        <v>4999</v>
      </c>
      <c r="AF60" s="152">
        <v>25</v>
      </c>
      <c r="AG60" s="153"/>
      <c r="AH60" s="153">
        <f t="shared" si="4"/>
        <v>539.3</v>
      </c>
      <c r="AI60" s="153">
        <f t="shared" si="5"/>
        <v>1808.86</v>
      </c>
      <c r="AJ60" s="178"/>
    </row>
    <row r="61" s="133" customFormat="1" ht="35" customHeight="1" spans="1:36">
      <c r="A61" s="149">
        <v>58</v>
      </c>
      <c r="B61" s="150" t="s">
        <v>228</v>
      </c>
      <c r="C61" s="150" t="s">
        <v>229</v>
      </c>
      <c r="D61" s="149" t="s">
        <v>15</v>
      </c>
      <c r="E61" s="151">
        <v>4999</v>
      </c>
      <c r="F61" s="152">
        <v>799.84</v>
      </c>
      <c r="G61" s="153"/>
      <c r="H61" s="151">
        <v>4575</v>
      </c>
      <c r="I61" s="152">
        <v>375.15</v>
      </c>
      <c r="J61" s="153"/>
      <c r="K61" s="217">
        <v>4575</v>
      </c>
      <c r="L61" s="152">
        <v>4.58</v>
      </c>
      <c r="M61" s="153"/>
      <c r="N61" s="151">
        <v>4999</v>
      </c>
      <c r="O61" s="152">
        <v>64.99</v>
      </c>
      <c r="P61" s="153"/>
      <c r="Q61" s="151">
        <v>4999</v>
      </c>
      <c r="R61" s="152">
        <v>25</v>
      </c>
      <c r="S61" s="153"/>
      <c r="T61" s="153">
        <f t="shared" si="3"/>
        <v>1269.56</v>
      </c>
      <c r="U61" s="151">
        <v>4999</v>
      </c>
      <c r="V61" s="152">
        <v>399.92</v>
      </c>
      <c r="W61" s="153"/>
      <c r="X61" s="151">
        <v>4575</v>
      </c>
      <c r="Y61" s="152">
        <v>91.5</v>
      </c>
      <c r="Z61" s="153"/>
      <c r="AA61" s="151">
        <v>4575</v>
      </c>
      <c r="AB61" s="152">
        <v>22.88</v>
      </c>
      <c r="AC61" s="153"/>
      <c r="AD61" s="153"/>
      <c r="AE61" s="151">
        <v>4999</v>
      </c>
      <c r="AF61" s="152">
        <v>25</v>
      </c>
      <c r="AG61" s="153"/>
      <c r="AH61" s="153">
        <f t="shared" si="4"/>
        <v>539.3</v>
      </c>
      <c r="AI61" s="153">
        <f t="shared" si="5"/>
        <v>1808.86</v>
      </c>
      <c r="AJ61" s="178"/>
    </row>
    <row r="62" s="133" customFormat="1" ht="35" customHeight="1" spans="1:36">
      <c r="A62" s="149">
        <v>59</v>
      </c>
      <c r="B62" s="150" t="s">
        <v>75</v>
      </c>
      <c r="C62" s="150" t="s">
        <v>230</v>
      </c>
      <c r="D62" s="149" t="s">
        <v>15</v>
      </c>
      <c r="E62" s="151">
        <v>4999</v>
      </c>
      <c r="F62" s="152">
        <v>799.84</v>
      </c>
      <c r="G62" s="153"/>
      <c r="H62" s="151">
        <v>4575</v>
      </c>
      <c r="I62" s="152">
        <v>375.15</v>
      </c>
      <c r="J62" s="153"/>
      <c r="K62" s="217">
        <v>4575</v>
      </c>
      <c r="L62" s="152">
        <v>4.58</v>
      </c>
      <c r="M62" s="153"/>
      <c r="N62" s="151">
        <v>4999</v>
      </c>
      <c r="O62" s="152">
        <v>64.99</v>
      </c>
      <c r="P62" s="153"/>
      <c r="Q62" s="151">
        <v>4999</v>
      </c>
      <c r="R62" s="152">
        <v>25</v>
      </c>
      <c r="S62" s="153"/>
      <c r="T62" s="153">
        <f t="shared" si="3"/>
        <v>1269.56</v>
      </c>
      <c r="U62" s="151">
        <v>4999</v>
      </c>
      <c r="V62" s="152">
        <v>399.92</v>
      </c>
      <c r="W62" s="153"/>
      <c r="X62" s="151">
        <v>4575</v>
      </c>
      <c r="Y62" s="152">
        <v>91.5</v>
      </c>
      <c r="Z62" s="153"/>
      <c r="AA62" s="151">
        <v>4575</v>
      </c>
      <c r="AB62" s="152">
        <v>22.88</v>
      </c>
      <c r="AC62" s="153"/>
      <c r="AD62" s="153"/>
      <c r="AE62" s="151">
        <v>4999</v>
      </c>
      <c r="AF62" s="152">
        <v>25</v>
      </c>
      <c r="AG62" s="153"/>
      <c r="AH62" s="153">
        <f t="shared" si="4"/>
        <v>539.3</v>
      </c>
      <c r="AI62" s="153">
        <f t="shared" si="5"/>
        <v>1808.86</v>
      </c>
      <c r="AJ62" s="178"/>
    </row>
    <row r="63" s="133" customFormat="1" ht="35" customHeight="1" spans="1:36">
      <c r="A63" s="149">
        <v>60</v>
      </c>
      <c r="B63" s="150" t="s">
        <v>76</v>
      </c>
      <c r="C63" s="150" t="s">
        <v>231</v>
      </c>
      <c r="D63" s="149" t="s">
        <v>15</v>
      </c>
      <c r="E63" s="151">
        <v>4999</v>
      </c>
      <c r="F63" s="152">
        <v>799.84</v>
      </c>
      <c r="G63" s="153"/>
      <c r="H63" s="151">
        <v>4575</v>
      </c>
      <c r="I63" s="152">
        <v>375.15</v>
      </c>
      <c r="J63" s="153"/>
      <c r="K63" s="217">
        <v>4575</v>
      </c>
      <c r="L63" s="152">
        <v>4.58</v>
      </c>
      <c r="M63" s="153"/>
      <c r="N63" s="151">
        <v>4999</v>
      </c>
      <c r="O63" s="152">
        <v>64.99</v>
      </c>
      <c r="P63" s="153"/>
      <c r="Q63" s="151">
        <v>4999</v>
      </c>
      <c r="R63" s="152">
        <v>25</v>
      </c>
      <c r="S63" s="153"/>
      <c r="T63" s="153">
        <f t="shared" si="3"/>
        <v>1269.56</v>
      </c>
      <c r="U63" s="151">
        <v>4999</v>
      </c>
      <c r="V63" s="152">
        <v>399.92</v>
      </c>
      <c r="W63" s="153"/>
      <c r="X63" s="151">
        <v>4575</v>
      </c>
      <c r="Y63" s="152">
        <v>91.5</v>
      </c>
      <c r="Z63" s="153"/>
      <c r="AA63" s="151">
        <v>4575</v>
      </c>
      <c r="AB63" s="152">
        <v>22.88</v>
      </c>
      <c r="AC63" s="153"/>
      <c r="AD63" s="153"/>
      <c r="AE63" s="151">
        <v>4999</v>
      </c>
      <c r="AF63" s="152">
        <v>25</v>
      </c>
      <c r="AG63" s="153"/>
      <c r="AH63" s="153">
        <f t="shared" si="4"/>
        <v>539.3</v>
      </c>
      <c r="AI63" s="153">
        <f t="shared" si="5"/>
        <v>1808.86</v>
      </c>
      <c r="AJ63" s="178"/>
    </row>
    <row r="64" s="133" customFormat="1" ht="35" customHeight="1" spans="1:36">
      <c r="A64" s="149">
        <v>61</v>
      </c>
      <c r="B64" s="150" t="s">
        <v>232</v>
      </c>
      <c r="C64" s="150" t="s">
        <v>233</v>
      </c>
      <c r="D64" s="149" t="s">
        <v>15</v>
      </c>
      <c r="E64" s="151">
        <v>4999</v>
      </c>
      <c r="F64" s="152">
        <v>799.84</v>
      </c>
      <c r="G64" s="153"/>
      <c r="H64" s="151">
        <v>4575</v>
      </c>
      <c r="I64" s="152">
        <v>375.15</v>
      </c>
      <c r="J64" s="153"/>
      <c r="K64" s="217">
        <v>4575</v>
      </c>
      <c r="L64" s="152">
        <v>4.58</v>
      </c>
      <c r="M64" s="153"/>
      <c r="N64" s="151">
        <v>4999</v>
      </c>
      <c r="O64" s="152">
        <v>64.99</v>
      </c>
      <c r="P64" s="153"/>
      <c r="Q64" s="151">
        <v>4999</v>
      </c>
      <c r="R64" s="152">
        <v>25</v>
      </c>
      <c r="S64" s="153"/>
      <c r="T64" s="153">
        <f t="shared" si="3"/>
        <v>1269.56</v>
      </c>
      <c r="U64" s="151">
        <v>4999</v>
      </c>
      <c r="V64" s="152">
        <v>399.92</v>
      </c>
      <c r="W64" s="153"/>
      <c r="X64" s="151">
        <v>4575</v>
      </c>
      <c r="Y64" s="152">
        <v>91.5</v>
      </c>
      <c r="Z64" s="153"/>
      <c r="AA64" s="151">
        <v>4575</v>
      </c>
      <c r="AB64" s="152">
        <v>22.88</v>
      </c>
      <c r="AC64" s="153"/>
      <c r="AD64" s="153"/>
      <c r="AE64" s="151">
        <v>4999</v>
      </c>
      <c r="AF64" s="152">
        <v>25</v>
      </c>
      <c r="AG64" s="153"/>
      <c r="AH64" s="153">
        <f t="shared" si="4"/>
        <v>539.3</v>
      </c>
      <c r="AI64" s="153">
        <f t="shared" si="5"/>
        <v>1808.86</v>
      </c>
      <c r="AJ64" s="178"/>
    </row>
    <row r="65" s="133" customFormat="1" ht="35" customHeight="1" spans="1:36">
      <c r="A65" s="149">
        <v>62</v>
      </c>
      <c r="B65" s="150" t="s">
        <v>78</v>
      </c>
      <c r="C65" s="150" t="s">
        <v>234</v>
      </c>
      <c r="D65" s="149" t="s">
        <v>15</v>
      </c>
      <c r="E65" s="151">
        <v>4999</v>
      </c>
      <c r="F65" s="152">
        <v>799.84</v>
      </c>
      <c r="G65" s="153"/>
      <c r="H65" s="151">
        <v>4575</v>
      </c>
      <c r="I65" s="152">
        <v>375.15</v>
      </c>
      <c r="J65" s="153"/>
      <c r="K65" s="217">
        <v>4575</v>
      </c>
      <c r="L65" s="152">
        <v>4.58</v>
      </c>
      <c r="M65" s="153"/>
      <c r="N65" s="151">
        <v>4999</v>
      </c>
      <c r="O65" s="152">
        <v>64.99</v>
      </c>
      <c r="P65" s="153"/>
      <c r="Q65" s="151">
        <v>4999</v>
      </c>
      <c r="R65" s="152">
        <v>25</v>
      </c>
      <c r="S65" s="153"/>
      <c r="T65" s="153">
        <f t="shared" si="3"/>
        <v>1269.56</v>
      </c>
      <c r="U65" s="151">
        <v>4999</v>
      </c>
      <c r="V65" s="152">
        <v>399.92</v>
      </c>
      <c r="W65" s="153"/>
      <c r="X65" s="151">
        <v>4575</v>
      </c>
      <c r="Y65" s="152">
        <v>91.5</v>
      </c>
      <c r="Z65" s="153"/>
      <c r="AA65" s="151">
        <v>4575</v>
      </c>
      <c r="AB65" s="152">
        <v>22.88</v>
      </c>
      <c r="AC65" s="153"/>
      <c r="AD65" s="153"/>
      <c r="AE65" s="151">
        <v>4999</v>
      </c>
      <c r="AF65" s="152">
        <v>25</v>
      </c>
      <c r="AG65" s="153"/>
      <c r="AH65" s="153">
        <f t="shared" si="4"/>
        <v>539.3</v>
      </c>
      <c r="AI65" s="153">
        <f t="shared" si="5"/>
        <v>1808.86</v>
      </c>
      <c r="AJ65" s="178"/>
    </row>
    <row r="66" s="133" customFormat="1" ht="35" customHeight="1" spans="1:36">
      <c r="A66" s="149">
        <v>63</v>
      </c>
      <c r="B66" s="150" t="s">
        <v>79</v>
      </c>
      <c r="C66" s="150" t="s">
        <v>235</v>
      </c>
      <c r="D66" s="149" t="s">
        <v>15</v>
      </c>
      <c r="E66" s="151">
        <v>4999</v>
      </c>
      <c r="F66" s="152">
        <v>799.84</v>
      </c>
      <c r="G66" s="153"/>
      <c r="H66" s="151">
        <v>4575</v>
      </c>
      <c r="I66" s="152">
        <v>375.15</v>
      </c>
      <c r="J66" s="153"/>
      <c r="K66" s="217">
        <v>4575</v>
      </c>
      <c r="L66" s="152">
        <v>4.58</v>
      </c>
      <c r="M66" s="153"/>
      <c r="N66" s="151">
        <v>4999</v>
      </c>
      <c r="O66" s="152">
        <v>64.99</v>
      </c>
      <c r="P66" s="153"/>
      <c r="Q66" s="151">
        <v>4999</v>
      </c>
      <c r="R66" s="152">
        <v>25</v>
      </c>
      <c r="S66" s="153"/>
      <c r="T66" s="153">
        <f t="shared" si="3"/>
        <v>1269.56</v>
      </c>
      <c r="U66" s="151">
        <v>4999</v>
      </c>
      <c r="V66" s="152">
        <v>399.92</v>
      </c>
      <c r="W66" s="153"/>
      <c r="X66" s="151">
        <v>4575</v>
      </c>
      <c r="Y66" s="152">
        <v>91.5</v>
      </c>
      <c r="Z66" s="153"/>
      <c r="AA66" s="151">
        <v>4575</v>
      </c>
      <c r="AB66" s="152">
        <v>22.88</v>
      </c>
      <c r="AC66" s="153"/>
      <c r="AD66" s="153"/>
      <c r="AE66" s="151">
        <v>4999</v>
      </c>
      <c r="AF66" s="152">
        <v>25</v>
      </c>
      <c r="AG66" s="153"/>
      <c r="AH66" s="153">
        <f t="shared" si="4"/>
        <v>539.3</v>
      </c>
      <c r="AI66" s="153">
        <f t="shared" si="5"/>
        <v>1808.86</v>
      </c>
      <c r="AJ66" s="178"/>
    </row>
    <row r="67" s="133" customFormat="1" ht="35" customHeight="1" spans="1:36">
      <c r="A67" s="149">
        <v>64</v>
      </c>
      <c r="B67" s="150" t="s">
        <v>80</v>
      </c>
      <c r="C67" s="150" t="s">
        <v>236</v>
      </c>
      <c r="D67" s="149" t="s">
        <v>15</v>
      </c>
      <c r="E67" s="151">
        <v>4999</v>
      </c>
      <c r="F67" s="152">
        <v>799.84</v>
      </c>
      <c r="G67" s="153"/>
      <c r="H67" s="151">
        <v>4575</v>
      </c>
      <c r="I67" s="152">
        <v>375.15</v>
      </c>
      <c r="J67" s="153"/>
      <c r="K67" s="217">
        <v>4575</v>
      </c>
      <c r="L67" s="152">
        <v>4.58</v>
      </c>
      <c r="M67" s="153"/>
      <c r="N67" s="151">
        <v>4999</v>
      </c>
      <c r="O67" s="152">
        <v>64.99</v>
      </c>
      <c r="P67" s="153"/>
      <c r="Q67" s="151">
        <v>4999</v>
      </c>
      <c r="R67" s="152">
        <v>25</v>
      </c>
      <c r="S67" s="153"/>
      <c r="T67" s="153">
        <f t="shared" ref="T67:T98" si="6">F67+I67+L67+O67+R67</f>
        <v>1269.56</v>
      </c>
      <c r="U67" s="151">
        <v>4999</v>
      </c>
      <c r="V67" s="152">
        <v>399.92</v>
      </c>
      <c r="W67" s="153"/>
      <c r="X67" s="151">
        <v>4575</v>
      </c>
      <c r="Y67" s="152">
        <v>91.5</v>
      </c>
      <c r="Z67" s="153"/>
      <c r="AA67" s="151">
        <v>4575</v>
      </c>
      <c r="AB67" s="152">
        <v>22.88</v>
      </c>
      <c r="AC67" s="153"/>
      <c r="AD67" s="153"/>
      <c r="AE67" s="151">
        <v>4999</v>
      </c>
      <c r="AF67" s="152">
        <v>25</v>
      </c>
      <c r="AG67" s="153"/>
      <c r="AH67" s="153">
        <f t="shared" ref="AH67:AH98" si="7">V67+Y67+AB67+AF67</f>
        <v>539.3</v>
      </c>
      <c r="AI67" s="153">
        <f t="shared" ref="AI67:AI98" si="8">AH67+T67</f>
        <v>1808.86</v>
      </c>
      <c r="AJ67" s="178"/>
    </row>
    <row r="68" s="133" customFormat="1" ht="35" customHeight="1" spans="1:36">
      <c r="A68" s="149">
        <v>65</v>
      </c>
      <c r="B68" s="150" t="s">
        <v>237</v>
      </c>
      <c r="C68" s="150" t="s">
        <v>238</v>
      </c>
      <c r="D68" s="149" t="s">
        <v>15</v>
      </c>
      <c r="E68" s="151">
        <v>4999</v>
      </c>
      <c r="F68" s="152">
        <v>799.84</v>
      </c>
      <c r="G68" s="153"/>
      <c r="H68" s="151">
        <v>4575</v>
      </c>
      <c r="I68" s="152">
        <v>375.15</v>
      </c>
      <c r="J68" s="153"/>
      <c r="K68" s="217">
        <v>4575</v>
      </c>
      <c r="L68" s="152">
        <v>4.58</v>
      </c>
      <c r="M68" s="153"/>
      <c r="N68" s="151">
        <v>4999</v>
      </c>
      <c r="O68" s="152">
        <v>64.99</v>
      </c>
      <c r="P68" s="153"/>
      <c r="Q68" s="151">
        <v>4999</v>
      </c>
      <c r="R68" s="152">
        <v>25</v>
      </c>
      <c r="S68" s="153"/>
      <c r="T68" s="153">
        <f t="shared" si="6"/>
        <v>1269.56</v>
      </c>
      <c r="U68" s="151">
        <v>4999</v>
      </c>
      <c r="V68" s="152">
        <v>399.92</v>
      </c>
      <c r="W68" s="153"/>
      <c r="X68" s="151">
        <v>4575</v>
      </c>
      <c r="Y68" s="152">
        <v>91.5</v>
      </c>
      <c r="Z68" s="153"/>
      <c r="AA68" s="151">
        <v>4575</v>
      </c>
      <c r="AB68" s="152">
        <v>22.88</v>
      </c>
      <c r="AC68" s="153"/>
      <c r="AD68" s="153"/>
      <c r="AE68" s="151">
        <v>4999</v>
      </c>
      <c r="AF68" s="152">
        <v>25</v>
      </c>
      <c r="AG68" s="153"/>
      <c r="AH68" s="153">
        <f t="shared" si="7"/>
        <v>539.3</v>
      </c>
      <c r="AI68" s="153">
        <f t="shared" si="8"/>
        <v>1808.86</v>
      </c>
      <c r="AJ68" s="178"/>
    </row>
    <row r="69" s="133" customFormat="1" ht="35" customHeight="1" spans="1:36">
      <c r="A69" s="149">
        <v>66</v>
      </c>
      <c r="B69" s="150" t="s">
        <v>239</v>
      </c>
      <c r="C69" s="150" t="s">
        <v>240</v>
      </c>
      <c r="D69" s="149" t="s">
        <v>15</v>
      </c>
      <c r="E69" s="151">
        <v>4999</v>
      </c>
      <c r="F69" s="152">
        <v>799.84</v>
      </c>
      <c r="G69" s="153"/>
      <c r="H69" s="151">
        <v>4575</v>
      </c>
      <c r="I69" s="152">
        <v>375.15</v>
      </c>
      <c r="J69" s="153"/>
      <c r="K69" s="217">
        <v>4575</v>
      </c>
      <c r="L69" s="152">
        <v>4.58</v>
      </c>
      <c r="M69" s="153"/>
      <c r="N69" s="151">
        <v>4999</v>
      </c>
      <c r="O69" s="152">
        <v>64.99</v>
      </c>
      <c r="P69" s="153"/>
      <c r="Q69" s="151">
        <v>4999</v>
      </c>
      <c r="R69" s="152">
        <v>25</v>
      </c>
      <c r="S69" s="153"/>
      <c r="T69" s="153">
        <f t="shared" si="6"/>
        <v>1269.56</v>
      </c>
      <c r="U69" s="151">
        <v>4999</v>
      </c>
      <c r="V69" s="152">
        <v>399.92</v>
      </c>
      <c r="W69" s="153"/>
      <c r="X69" s="151">
        <v>4575</v>
      </c>
      <c r="Y69" s="152">
        <v>91.5</v>
      </c>
      <c r="Z69" s="153"/>
      <c r="AA69" s="151">
        <v>4575</v>
      </c>
      <c r="AB69" s="152">
        <v>22.88</v>
      </c>
      <c r="AC69" s="153"/>
      <c r="AD69" s="153"/>
      <c r="AE69" s="151">
        <v>4999</v>
      </c>
      <c r="AF69" s="152">
        <v>25</v>
      </c>
      <c r="AG69" s="153"/>
      <c r="AH69" s="153">
        <f t="shared" si="7"/>
        <v>539.3</v>
      </c>
      <c r="AI69" s="153">
        <f t="shared" si="8"/>
        <v>1808.86</v>
      </c>
      <c r="AJ69" s="178"/>
    </row>
    <row r="70" s="133" customFormat="1" ht="35" customHeight="1" spans="1:36">
      <c r="A70" s="149">
        <v>67</v>
      </c>
      <c r="B70" s="150" t="s">
        <v>241</v>
      </c>
      <c r="C70" s="150" t="s">
        <v>242</v>
      </c>
      <c r="D70" s="149" t="s">
        <v>15</v>
      </c>
      <c r="E70" s="151">
        <v>4999</v>
      </c>
      <c r="F70" s="152">
        <v>799.84</v>
      </c>
      <c r="G70" s="153"/>
      <c r="H70" s="151">
        <v>4575</v>
      </c>
      <c r="I70" s="152">
        <v>375.15</v>
      </c>
      <c r="J70" s="153"/>
      <c r="K70" s="217">
        <v>4575</v>
      </c>
      <c r="L70" s="152">
        <v>4.58</v>
      </c>
      <c r="M70" s="153"/>
      <c r="N70" s="151">
        <v>4999</v>
      </c>
      <c r="O70" s="152">
        <v>64.99</v>
      </c>
      <c r="P70" s="153"/>
      <c r="Q70" s="151">
        <v>4999</v>
      </c>
      <c r="R70" s="152">
        <v>25</v>
      </c>
      <c r="S70" s="153"/>
      <c r="T70" s="153">
        <f t="shared" si="6"/>
        <v>1269.56</v>
      </c>
      <c r="U70" s="151">
        <v>4999</v>
      </c>
      <c r="V70" s="152">
        <v>399.92</v>
      </c>
      <c r="W70" s="153"/>
      <c r="X70" s="151">
        <v>4575</v>
      </c>
      <c r="Y70" s="152">
        <v>91.5</v>
      </c>
      <c r="Z70" s="153"/>
      <c r="AA70" s="151">
        <v>4575</v>
      </c>
      <c r="AB70" s="152">
        <v>22.88</v>
      </c>
      <c r="AC70" s="153"/>
      <c r="AD70" s="153"/>
      <c r="AE70" s="151">
        <v>4999</v>
      </c>
      <c r="AF70" s="152">
        <v>25</v>
      </c>
      <c r="AG70" s="153"/>
      <c r="AH70" s="153">
        <f t="shared" si="7"/>
        <v>539.3</v>
      </c>
      <c r="AI70" s="153">
        <f t="shared" si="8"/>
        <v>1808.86</v>
      </c>
      <c r="AJ70" s="178"/>
    </row>
    <row r="71" s="133" customFormat="1" ht="35" customHeight="1" spans="1:36">
      <c r="A71" s="149">
        <v>68</v>
      </c>
      <c r="B71" s="150" t="s">
        <v>84</v>
      </c>
      <c r="C71" s="150" t="s">
        <v>243</v>
      </c>
      <c r="D71" s="149" t="s">
        <v>15</v>
      </c>
      <c r="E71" s="151">
        <v>4999</v>
      </c>
      <c r="F71" s="152">
        <v>799.84</v>
      </c>
      <c r="G71" s="153"/>
      <c r="H71" s="151">
        <v>4575</v>
      </c>
      <c r="I71" s="152">
        <v>375.15</v>
      </c>
      <c r="J71" s="153"/>
      <c r="K71" s="217">
        <v>4575</v>
      </c>
      <c r="L71" s="152">
        <v>4.58</v>
      </c>
      <c r="M71" s="153"/>
      <c r="N71" s="151">
        <v>4999</v>
      </c>
      <c r="O71" s="152">
        <v>64.99</v>
      </c>
      <c r="P71" s="153"/>
      <c r="Q71" s="151">
        <v>4999</v>
      </c>
      <c r="R71" s="152">
        <v>25</v>
      </c>
      <c r="S71" s="153"/>
      <c r="T71" s="153">
        <f t="shared" si="6"/>
        <v>1269.56</v>
      </c>
      <c r="U71" s="151">
        <v>4999</v>
      </c>
      <c r="V71" s="152">
        <v>399.92</v>
      </c>
      <c r="W71" s="153"/>
      <c r="X71" s="151">
        <v>4575</v>
      </c>
      <c r="Y71" s="152">
        <v>91.5</v>
      </c>
      <c r="Z71" s="153"/>
      <c r="AA71" s="151">
        <v>4575</v>
      </c>
      <c r="AB71" s="152">
        <v>22.88</v>
      </c>
      <c r="AC71" s="153"/>
      <c r="AD71" s="153"/>
      <c r="AE71" s="151">
        <v>4999</v>
      </c>
      <c r="AF71" s="152">
        <v>25</v>
      </c>
      <c r="AG71" s="153"/>
      <c r="AH71" s="153">
        <f t="shared" si="7"/>
        <v>539.3</v>
      </c>
      <c r="AI71" s="153">
        <f t="shared" si="8"/>
        <v>1808.86</v>
      </c>
      <c r="AJ71" s="178"/>
    </row>
    <row r="72" s="133" customFormat="1" ht="35" customHeight="1" spans="1:36">
      <c r="A72" s="149">
        <v>69</v>
      </c>
      <c r="B72" s="150" t="s">
        <v>85</v>
      </c>
      <c r="C72" s="150" t="s">
        <v>244</v>
      </c>
      <c r="D72" s="149" t="s">
        <v>15</v>
      </c>
      <c r="E72" s="151">
        <v>4999</v>
      </c>
      <c r="F72" s="152">
        <v>799.84</v>
      </c>
      <c r="G72" s="153"/>
      <c r="H72" s="151">
        <v>4575</v>
      </c>
      <c r="I72" s="152">
        <v>375.15</v>
      </c>
      <c r="J72" s="153"/>
      <c r="K72" s="217">
        <v>4575</v>
      </c>
      <c r="L72" s="152">
        <v>4.58</v>
      </c>
      <c r="M72" s="153"/>
      <c r="N72" s="151">
        <v>4999</v>
      </c>
      <c r="O72" s="152">
        <v>64.99</v>
      </c>
      <c r="P72" s="153"/>
      <c r="Q72" s="151">
        <v>4999</v>
      </c>
      <c r="R72" s="152">
        <v>25</v>
      </c>
      <c r="S72" s="153"/>
      <c r="T72" s="153">
        <f t="shared" si="6"/>
        <v>1269.56</v>
      </c>
      <c r="U72" s="151">
        <v>4999</v>
      </c>
      <c r="V72" s="152">
        <v>399.92</v>
      </c>
      <c r="W72" s="153"/>
      <c r="X72" s="151">
        <v>4575</v>
      </c>
      <c r="Y72" s="152">
        <v>91.5</v>
      </c>
      <c r="Z72" s="153"/>
      <c r="AA72" s="151">
        <v>4575</v>
      </c>
      <c r="AB72" s="152">
        <v>22.88</v>
      </c>
      <c r="AC72" s="153"/>
      <c r="AD72" s="153"/>
      <c r="AE72" s="151">
        <v>4999</v>
      </c>
      <c r="AF72" s="152">
        <v>25</v>
      </c>
      <c r="AG72" s="153"/>
      <c r="AH72" s="153">
        <f t="shared" si="7"/>
        <v>539.3</v>
      </c>
      <c r="AI72" s="153">
        <f t="shared" si="8"/>
        <v>1808.86</v>
      </c>
      <c r="AJ72" s="178"/>
    </row>
    <row r="73" s="133" customFormat="1" ht="35" customHeight="1" spans="1:36">
      <c r="A73" s="149">
        <v>70</v>
      </c>
      <c r="B73" s="150" t="s">
        <v>86</v>
      </c>
      <c r="C73" s="150" t="s">
        <v>245</v>
      </c>
      <c r="D73" s="149" t="s">
        <v>15</v>
      </c>
      <c r="E73" s="151">
        <v>4999</v>
      </c>
      <c r="F73" s="152">
        <v>799.84</v>
      </c>
      <c r="G73" s="153"/>
      <c r="H73" s="151">
        <v>4900</v>
      </c>
      <c r="I73" s="152">
        <v>401.8</v>
      </c>
      <c r="J73" s="153"/>
      <c r="K73" s="217">
        <v>4900</v>
      </c>
      <c r="L73" s="152">
        <v>4.9</v>
      </c>
      <c r="M73" s="153"/>
      <c r="N73" s="151">
        <v>4999</v>
      </c>
      <c r="O73" s="152">
        <v>64.99</v>
      </c>
      <c r="P73" s="153"/>
      <c r="Q73" s="151">
        <v>4999</v>
      </c>
      <c r="R73" s="152">
        <v>25</v>
      </c>
      <c r="S73" s="153"/>
      <c r="T73" s="153">
        <f t="shared" si="6"/>
        <v>1296.53</v>
      </c>
      <c r="U73" s="151">
        <v>4999</v>
      </c>
      <c r="V73" s="152">
        <v>399.92</v>
      </c>
      <c r="W73" s="153"/>
      <c r="X73" s="151">
        <v>4900</v>
      </c>
      <c r="Y73" s="152">
        <v>98</v>
      </c>
      <c r="Z73" s="153"/>
      <c r="AA73" s="151">
        <v>4900</v>
      </c>
      <c r="AB73" s="152">
        <v>24.5</v>
      </c>
      <c r="AC73" s="153"/>
      <c r="AD73" s="153"/>
      <c r="AE73" s="151">
        <v>4999</v>
      </c>
      <c r="AF73" s="152">
        <v>25</v>
      </c>
      <c r="AG73" s="153"/>
      <c r="AH73" s="153">
        <f t="shared" si="7"/>
        <v>547.42</v>
      </c>
      <c r="AI73" s="153">
        <f t="shared" si="8"/>
        <v>1843.95</v>
      </c>
      <c r="AJ73" s="178"/>
    </row>
    <row r="74" s="133" customFormat="1" ht="35" customHeight="1" spans="1:36">
      <c r="A74" s="149">
        <v>71</v>
      </c>
      <c r="B74" s="150" t="s">
        <v>87</v>
      </c>
      <c r="C74" s="150" t="s">
        <v>246</v>
      </c>
      <c r="D74" s="149" t="s">
        <v>15</v>
      </c>
      <c r="E74" s="151">
        <v>4999</v>
      </c>
      <c r="F74" s="152">
        <v>799.84</v>
      </c>
      <c r="G74" s="153"/>
      <c r="H74" s="151">
        <v>4575</v>
      </c>
      <c r="I74" s="152">
        <v>375.15</v>
      </c>
      <c r="J74" s="153"/>
      <c r="K74" s="217">
        <v>4575</v>
      </c>
      <c r="L74" s="152">
        <v>4.58</v>
      </c>
      <c r="M74" s="153"/>
      <c r="N74" s="151">
        <v>4999</v>
      </c>
      <c r="O74" s="152">
        <v>64.99</v>
      </c>
      <c r="P74" s="153"/>
      <c r="Q74" s="151">
        <v>4999</v>
      </c>
      <c r="R74" s="152">
        <v>25</v>
      </c>
      <c r="S74" s="153"/>
      <c r="T74" s="153">
        <f t="shared" si="6"/>
        <v>1269.56</v>
      </c>
      <c r="U74" s="151">
        <v>4999</v>
      </c>
      <c r="V74" s="152">
        <v>399.92</v>
      </c>
      <c r="W74" s="153"/>
      <c r="X74" s="151">
        <v>4575</v>
      </c>
      <c r="Y74" s="152">
        <v>91.5</v>
      </c>
      <c r="Z74" s="153"/>
      <c r="AA74" s="151">
        <v>4575</v>
      </c>
      <c r="AB74" s="152">
        <v>22.88</v>
      </c>
      <c r="AC74" s="153"/>
      <c r="AD74" s="153"/>
      <c r="AE74" s="151">
        <v>4999</v>
      </c>
      <c r="AF74" s="152">
        <v>25</v>
      </c>
      <c r="AG74" s="153"/>
      <c r="AH74" s="153">
        <f t="shared" si="7"/>
        <v>539.3</v>
      </c>
      <c r="AI74" s="153">
        <f t="shared" si="8"/>
        <v>1808.86</v>
      </c>
      <c r="AJ74" s="178"/>
    </row>
    <row r="75" s="133" customFormat="1" ht="35" customHeight="1" spans="1:36">
      <c r="A75" s="149">
        <v>72</v>
      </c>
      <c r="B75" s="150" t="s">
        <v>88</v>
      </c>
      <c r="C75" s="150" t="s">
        <v>247</v>
      </c>
      <c r="D75" s="149" t="s">
        <v>15</v>
      </c>
      <c r="E75" s="151">
        <v>4999</v>
      </c>
      <c r="F75" s="152">
        <v>799.84</v>
      </c>
      <c r="G75" s="153"/>
      <c r="H75" s="151">
        <v>4575</v>
      </c>
      <c r="I75" s="152">
        <v>375.15</v>
      </c>
      <c r="J75" s="153"/>
      <c r="K75" s="217">
        <v>4575</v>
      </c>
      <c r="L75" s="152">
        <v>4.58</v>
      </c>
      <c r="M75" s="153"/>
      <c r="N75" s="151">
        <v>4999</v>
      </c>
      <c r="O75" s="152">
        <v>64.99</v>
      </c>
      <c r="P75" s="153"/>
      <c r="Q75" s="151">
        <v>4999</v>
      </c>
      <c r="R75" s="152">
        <v>25</v>
      </c>
      <c r="S75" s="153"/>
      <c r="T75" s="153">
        <f t="shared" si="6"/>
        <v>1269.56</v>
      </c>
      <c r="U75" s="151">
        <v>4999</v>
      </c>
      <c r="V75" s="152">
        <v>399.92</v>
      </c>
      <c r="W75" s="153"/>
      <c r="X75" s="151">
        <v>4575</v>
      </c>
      <c r="Y75" s="152">
        <v>91.5</v>
      </c>
      <c r="Z75" s="153"/>
      <c r="AA75" s="151">
        <v>4575</v>
      </c>
      <c r="AB75" s="152">
        <v>22.88</v>
      </c>
      <c r="AC75" s="153"/>
      <c r="AD75" s="153"/>
      <c r="AE75" s="151">
        <v>4999</v>
      </c>
      <c r="AF75" s="152">
        <v>25</v>
      </c>
      <c r="AG75" s="153"/>
      <c r="AH75" s="153">
        <f t="shared" si="7"/>
        <v>539.3</v>
      </c>
      <c r="AI75" s="153">
        <f t="shared" si="8"/>
        <v>1808.86</v>
      </c>
      <c r="AJ75" s="178"/>
    </row>
    <row r="76" s="133" customFormat="1" ht="35" customHeight="1" spans="1:36">
      <c r="A76" s="149">
        <v>73</v>
      </c>
      <c r="B76" s="150" t="s">
        <v>89</v>
      </c>
      <c r="C76" s="150" t="s">
        <v>248</v>
      </c>
      <c r="D76" s="149" t="s">
        <v>15</v>
      </c>
      <c r="E76" s="151">
        <v>4999</v>
      </c>
      <c r="F76" s="152">
        <v>799.84</v>
      </c>
      <c r="G76" s="153"/>
      <c r="H76" s="151">
        <v>4575</v>
      </c>
      <c r="I76" s="152">
        <v>375.15</v>
      </c>
      <c r="J76" s="153"/>
      <c r="K76" s="217">
        <v>4575</v>
      </c>
      <c r="L76" s="152">
        <v>4.58</v>
      </c>
      <c r="M76" s="153"/>
      <c r="N76" s="151">
        <v>4999</v>
      </c>
      <c r="O76" s="152">
        <v>64.99</v>
      </c>
      <c r="P76" s="153"/>
      <c r="Q76" s="151">
        <v>4999</v>
      </c>
      <c r="R76" s="152">
        <v>25</v>
      </c>
      <c r="S76" s="153"/>
      <c r="T76" s="153">
        <f t="shared" si="6"/>
        <v>1269.56</v>
      </c>
      <c r="U76" s="151">
        <v>4999</v>
      </c>
      <c r="V76" s="152">
        <v>399.92</v>
      </c>
      <c r="W76" s="153"/>
      <c r="X76" s="151">
        <v>4575</v>
      </c>
      <c r="Y76" s="152">
        <v>91.5</v>
      </c>
      <c r="Z76" s="153"/>
      <c r="AA76" s="151">
        <v>4575</v>
      </c>
      <c r="AB76" s="152">
        <v>22.88</v>
      </c>
      <c r="AC76" s="153"/>
      <c r="AD76" s="153"/>
      <c r="AE76" s="151">
        <v>4999</v>
      </c>
      <c r="AF76" s="152">
        <v>25</v>
      </c>
      <c r="AG76" s="153"/>
      <c r="AH76" s="153">
        <f t="shared" si="7"/>
        <v>539.3</v>
      </c>
      <c r="AI76" s="153">
        <f t="shared" si="8"/>
        <v>1808.86</v>
      </c>
      <c r="AJ76" s="178"/>
    </row>
    <row r="77" s="133" customFormat="1" ht="35" customHeight="1" spans="1:36">
      <c r="A77" s="149">
        <v>74</v>
      </c>
      <c r="B77" s="150" t="s">
        <v>90</v>
      </c>
      <c r="C77" s="150" t="s">
        <v>249</v>
      </c>
      <c r="D77" s="149" t="s">
        <v>15</v>
      </c>
      <c r="E77" s="151">
        <v>4999</v>
      </c>
      <c r="F77" s="152">
        <v>799.84</v>
      </c>
      <c r="G77" s="153"/>
      <c r="H77" s="151">
        <v>4575</v>
      </c>
      <c r="I77" s="152">
        <v>375.15</v>
      </c>
      <c r="J77" s="153"/>
      <c r="K77" s="217">
        <v>4575</v>
      </c>
      <c r="L77" s="152">
        <v>4.58</v>
      </c>
      <c r="M77" s="153"/>
      <c r="N77" s="151">
        <v>4999</v>
      </c>
      <c r="O77" s="152">
        <v>64.99</v>
      </c>
      <c r="P77" s="153"/>
      <c r="Q77" s="151">
        <v>4999</v>
      </c>
      <c r="R77" s="152">
        <v>25</v>
      </c>
      <c r="S77" s="153"/>
      <c r="T77" s="153">
        <f t="shared" si="6"/>
        <v>1269.56</v>
      </c>
      <c r="U77" s="151">
        <v>4999</v>
      </c>
      <c r="V77" s="152">
        <v>399.92</v>
      </c>
      <c r="W77" s="153"/>
      <c r="X77" s="151">
        <v>4575</v>
      </c>
      <c r="Y77" s="152">
        <v>91.5</v>
      </c>
      <c r="Z77" s="153"/>
      <c r="AA77" s="151">
        <v>4575</v>
      </c>
      <c r="AB77" s="152">
        <v>22.88</v>
      </c>
      <c r="AC77" s="153"/>
      <c r="AD77" s="153"/>
      <c r="AE77" s="151">
        <v>4999</v>
      </c>
      <c r="AF77" s="152">
        <v>25</v>
      </c>
      <c r="AG77" s="153"/>
      <c r="AH77" s="153">
        <f t="shared" si="7"/>
        <v>539.3</v>
      </c>
      <c r="AI77" s="153">
        <f t="shared" si="8"/>
        <v>1808.86</v>
      </c>
      <c r="AJ77" s="178"/>
    </row>
    <row r="78" s="133" customFormat="1" ht="35" customHeight="1" spans="1:36">
      <c r="A78" s="149">
        <v>75</v>
      </c>
      <c r="B78" s="150" t="s">
        <v>91</v>
      </c>
      <c r="C78" s="150" t="s">
        <v>250</v>
      </c>
      <c r="D78" s="149" t="s">
        <v>15</v>
      </c>
      <c r="E78" s="151">
        <v>5700</v>
      </c>
      <c r="F78" s="152">
        <v>912</v>
      </c>
      <c r="G78" s="153"/>
      <c r="H78" s="151">
        <v>5700</v>
      </c>
      <c r="I78" s="152">
        <v>467.4</v>
      </c>
      <c r="J78" s="153"/>
      <c r="K78" s="217">
        <v>5700</v>
      </c>
      <c r="L78" s="152">
        <v>5.7</v>
      </c>
      <c r="M78" s="153"/>
      <c r="N78" s="151">
        <v>5700</v>
      </c>
      <c r="O78" s="152">
        <v>74.1</v>
      </c>
      <c r="P78" s="153"/>
      <c r="Q78" s="151">
        <v>5700</v>
      </c>
      <c r="R78" s="152">
        <v>28.5</v>
      </c>
      <c r="S78" s="153"/>
      <c r="T78" s="153">
        <f t="shared" si="6"/>
        <v>1487.7</v>
      </c>
      <c r="U78" s="151">
        <v>5700</v>
      </c>
      <c r="V78" s="152">
        <v>456</v>
      </c>
      <c r="W78" s="153"/>
      <c r="X78" s="151">
        <v>5700</v>
      </c>
      <c r="Y78" s="152">
        <v>114</v>
      </c>
      <c r="Z78" s="153"/>
      <c r="AA78" s="151">
        <v>5700</v>
      </c>
      <c r="AB78" s="152">
        <v>28.5</v>
      </c>
      <c r="AC78" s="153"/>
      <c r="AD78" s="153"/>
      <c r="AE78" s="151">
        <v>5700</v>
      </c>
      <c r="AF78" s="152">
        <v>28.5</v>
      </c>
      <c r="AG78" s="153"/>
      <c r="AH78" s="153">
        <f t="shared" si="7"/>
        <v>627</v>
      </c>
      <c r="AI78" s="153">
        <f t="shared" si="8"/>
        <v>2114.7</v>
      </c>
      <c r="AJ78" s="178"/>
    </row>
    <row r="79" s="133" customFormat="1" ht="35" customHeight="1" spans="1:36">
      <c r="A79" s="149">
        <v>76</v>
      </c>
      <c r="B79" s="150" t="s">
        <v>92</v>
      </c>
      <c r="C79" s="150" t="s">
        <v>251</v>
      </c>
      <c r="D79" s="149" t="s">
        <v>15</v>
      </c>
      <c r="E79" s="151">
        <v>4999</v>
      </c>
      <c r="F79" s="152">
        <v>799.84</v>
      </c>
      <c r="G79" s="153"/>
      <c r="H79" s="151">
        <v>4575</v>
      </c>
      <c r="I79" s="152">
        <v>375.15</v>
      </c>
      <c r="J79" s="153"/>
      <c r="K79" s="217">
        <v>4575</v>
      </c>
      <c r="L79" s="152">
        <v>4.58</v>
      </c>
      <c r="M79" s="153"/>
      <c r="N79" s="151">
        <v>4999</v>
      </c>
      <c r="O79" s="152">
        <v>64.99</v>
      </c>
      <c r="P79" s="153"/>
      <c r="Q79" s="151">
        <v>4999</v>
      </c>
      <c r="R79" s="152">
        <v>25</v>
      </c>
      <c r="S79" s="153"/>
      <c r="T79" s="153">
        <f t="shared" si="6"/>
        <v>1269.56</v>
      </c>
      <c r="U79" s="151">
        <v>4999</v>
      </c>
      <c r="V79" s="152">
        <v>399.92</v>
      </c>
      <c r="W79" s="153"/>
      <c r="X79" s="151">
        <v>4575</v>
      </c>
      <c r="Y79" s="152">
        <v>91.5</v>
      </c>
      <c r="Z79" s="114"/>
      <c r="AA79" s="151">
        <v>4575</v>
      </c>
      <c r="AB79" s="152">
        <v>22.88</v>
      </c>
      <c r="AC79" s="153"/>
      <c r="AD79" s="153"/>
      <c r="AE79" s="151">
        <v>4999</v>
      </c>
      <c r="AF79" s="152">
        <v>25</v>
      </c>
      <c r="AG79" s="153"/>
      <c r="AH79" s="153">
        <f t="shared" si="7"/>
        <v>539.3</v>
      </c>
      <c r="AI79" s="153">
        <f t="shared" si="8"/>
        <v>1808.86</v>
      </c>
      <c r="AJ79" s="178"/>
    </row>
    <row r="80" s="133" customFormat="1" ht="35" customHeight="1" spans="1:36">
      <c r="A80" s="149">
        <v>77</v>
      </c>
      <c r="B80" s="150" t="s">
        <v>93</v>
      </c>
      <c r="C80" s="150" t="s">
        <v>252</v>
      </c>
      <c r="D80" s="149" t="s">
        <v>15</v>
      </c>
      <c r="E80" s="151">
        <v>4999</v>
      </c>
      <c r="F80" s="152">
        <v>799.84</v>
      </c>
      <c r="G80" s="153"/>
      <c r="H80" s="151">
        <v>4575</v>
      </c>
      <c r="I80" s="152">
        <v>375.15</v>
      </c>
      <c r="J80" s="153"/>
      <c r="K80" s="217">
        <v>4575</v>
      </c>
      <c r="L80" s="152">
        <v>4.58</v>
      </c>
      <c r="M80" s="153"/>
      <c r="N80" s="151">
        <v>4999</v>
      </c>
      <c r="O80" s="152">
        <v>64.99</v>
      </c>
      <c r="P80" s="153"/>
      <c r="Q80" s="151">
        <v>4999</v>
      </c>
      <c r="R80" s="152">
        <v>25</v>
      </c>
      <c r="S80" s="153"/>
      <c r="T80" s="153">
        <f t="shared" si="6"/>
        <v>1269.56</v>
      </c>
      <c r="U80" s="151">
        <v>4999</v>
      </c>
      <c r="V80" s="152">
        <v>399.92</v>
      </c>
      <c r="W80" s="153"/>
      <c r="X80" s="151">
        <v>4575</v>
      </c>
      <c r="Y80" s="152">
        <v>91.5</v>
      </c>
      <c r="Z80" s="114"/>
      <c r="AA80" s="151">
        <v>4575</v>
      </c>
      <c r="AB80" s="152">
        <v>22.88</v>
      </c>
      <c r="AC80" s="153"/>
      <c r="AD80" s="153"/>
      <c r="AE80" s="151">
        <v>4999</v>
      </c>
      <c r="AF80" s="152">
        <v>25</v>
      </c>
      <c r="AG80" s="153"/>
      <c r="AH80" s="153">
        <f t="shared" si="7"/>
        <v>539.3</v>
      </c>
      <c r="AI80" s="153">
        <f t="shared" si="8"/>
        <v>1808.86</v>
      </c>
      <c r="AJ80" s="178"/>
    </row>
    <row r="81" s="133" customFormat="1" ht="35" customHeight="1" spans="1:36">
      <c r="A81" s="149">
        <v>78</v>
      </c>
      <c r="B81" s="150" t="s">
        <v>94</v>
      </c>
      <c r="C81" s="150" t="s">
        <v>253</v>
      </c>
      <c r="D81" s="149" t="s">
        <v>15</v>
      </c>
      <c r="E81" s="151">
        <v>4999</v>
      </c>
      <c r="F81" s="152">
        <v>799.84</v>
      </c>
      <c r="G81" s="153"/>
      <c r="H81" s="151">
        <v>4575</v>
      </c>
      <c r="I81" s="152">
        <v>375.15</v>
      </c>
      <c r="J81" s="153"/>
      <c r="K81" s="217">
        <v>4575</v>
      </c>
      <c r="L81" s="152">
        <v>4.58</v>
      </c>
      <c r="M81" s="153"/>
      <c r="N81" s="151">
        <v>4999</v>
      </c>
      <c r="O81" s="152">
        <v>64.99</v>
      </c>
      <c r="P81" s="153"/>
      <c r="Q81" s="151">
        <v>4999</v>
      </c>
      <c r="R81" s="152">
        <v>25</v>
      </c>
      <c r="S81" s="153"/>
      <c r="T81" s="153">
        <f t="shared" si="6"/>
        <v>1269.56</v>
      </c>
      <c r="U81" s="151">
        <v>4999</v>
      </c>
      <c r="V81" s="152">
        <v>399.92</v>
      </c>
      <c r="W81" s="153"/>
      <c r="X81" s="151">
        <v>4575</v>
      </c>
      <c r="Y81" s="152">
        <v>91.5</v>
      </c>
      <c r="Z81" s="114"/>
      <c r="AA81" s="151">
        <v>4575</v>
      </c>
      <c r="AB81" s="152">
        <v>22.88</v>
      </c>
      <c r="AC81" s="153"/>
      <c r="AD81" s="153"/>
      <c r="AE81" s="151">
        <v>4999</v>
      </c>
      <c r="AF81" s="152">
        <v>25</v>
      </c>
      <c r="AG81" s="153"/>
      <c r="AH81" s="153">
        <f t="shared" si="7"/>
        <v>539.3</v>
      </c>
      <c r="AI81" s="153">
        <f t="shared" si="8"/>
        <v>1808.86</v>
      </c>
      <c r="AJ81" s="178"/>
    </row>
    <row r="82" s="133" customFormat="1" ht="35" customHeight="1" spans="1:36">
      <c r="A82" s="149">
        <v>79</v>
      </c>
      <c r="B82" s="150" t="s">
        <v>95</v>
      </c>
      <c r="C82" s="150" t="s">
        <v>254</v>
      </c>
      <c r="D82" s="149" t="s">
        <v>15</v>
      </c>
      <c r="E82" s="151">
        <v>4999</v>
      </c>
      <c r="F82" s="152">
        <v>799.84</v>
      </c>
      <c r="G82" s="153"/>
      <c r="H82" s="151">
        <v>4575</v>
      </c>
      <c r="I82" s="152">
        <v>375.15</v>
      </c>
      <c r="J82" s="153"/>
      <c r="K82" s="217">
        <v>4575</v>
      </c>
      <c r="L82" s="152">
        <v>4.58</v>
      </c>
      <c r="M82" s="153"/>
      <c r="N82" s="151">
        <v>4999</v>
      </c>
      <c r="O82" s="152">
        <v>64.99</v>
      </c>
      <c r="P82" s="153"/>
      <c r="Q82" s="151">
        <v>4999</v>
      </c>
      <c r="R82" s="152">
        <v>25</v>
      </c>
      <c r="S82" s="153"/>
      <c r="T82" s="153">
        <f t="shared" si="6"/>
        <v>1269.56</v>
      </c>
      <c r="U82" s="151">
        <v>4999</v>
      </c>
      <c r="V82" s="152">
        <v>399.92</v>
      </c>
      <c r="W82" s="153"/>
      <c r="X82" s="151">
        <v>4575</v>
      </c>
      <c r="Y82" s="152">
        <v>91.5</v>
      </c>
      <c r="Z82" s="153"/>
      <c r="AA82" s="151">
        <v>4575</v>
      </c>
      <c r="AB82" s="152">
        <v>22.88</v>
      </c>
      <c r="AC82" s="153"/>
      <c r="AD82" s="153"/>
      <c r="AE82" s="151">
        <v>4999</v>
      </c>
      <c r="AF82" s="152">
        <v>25</v>
      </c>
      <c r="AG82" s="153"/>
      <c r="AH82" s="153">
        <f t="shared" si="7"/>
        <v>539.3</v>
      </c>
      <c r="AI82" s="153">
        <f t="shared" si="8"/>
        <v>1808.86</v>
      </c>
      <c r="AJ82" s="178"/>
    </row>
    <row r="83" s="133" customFormat="1" ht="35" customHeight="1" spans="1:36">
      <c r="A83" s="149">
        <v>80</v>
      </c>
      <c r="B83" s="193" t="s">
        <v>255</v>
      </c>
      <c r="C83" s="150" t="s">
        <v>256</v>
      </c>
      <c r="D83" s="149" t="s">
        <v>15</v>
      </c>
      <c r="E83" s="151">
        <v>4999</v>
      </c>
      <c r="F83" s="152">
        <v>799.84</v>
      </c>
      <c r="G83" s="153"/>
      <c r="H83" s="151">
        <v>4575</v>
      </c>
      <c r="I83" s="152">
        <v>375.15</v>
      </c>
      <c r="J83" s="153"/>
      <c r="K83" s="217">
        <v>4575</v>
      </c>
      <c r="L83" s="152">
        <v>4.58</v>
      </c>
      <c r="M83" s="153"/>
      <c r="N83" s="151">
        <v>4999</v>
      </c>
      <c r="O83" s="152">
        <v>64.99</v>
      </c>
      <c r="P83" s="153"/>
      <c r="Q83" s="151">
        <v>4999</v>
      </c>
      <c r="R83" s="152">
        <v>25</v>
      </c>
      <c r="S83" s="153"/>
      <c r="T83" s="153">
        <f t="shared" si="6"/>
        <v>1269.56</v>
      </c>
      <c r="U83" s="151">
        <v>4999</v>
      </c>
      <c r="V83" s="152">
        <v>399.92</v>
      </c>
      <c r="W83" s="153"/>
      <c r="X83" s="151">
        <v>4575</v>
      </c>
      <c r="Y83" s="152">
        <v>91.5</v>
      </c>
      <c r="Z83" s="153"/>
      <c r="AA83" s="151">
        <v>4575</v>
      </c>
      <c r="AB83" s="152">
        <v>22.88</v>
      </c>
      <c r="AC83" s="153"/>
      <c r="AD83" s="153"/>
      <c r="AE83" s="151">
        <v>4999</v>
      </c>
      <c r="AF83" s="152">
        <v>25</v>
      </c>
      <c r="AG83" s="153"/>
      <c r="AH83" s="153">
        <f t="shared" si="7"/>
        <v>539.3</v>
      </c>
      <c r="AI83" s="153">
        <f t="shared" si="8"/>
        <v>1808.86</v>
      </c>
      <c r="AJ83" s="178"/>
    </row>
    <row r="84" s="133" customFormat="1" ht="35" customHeight="1" spans="1:36">
      <c r="A84" s="149">
        <v>81</v>
      </c>
      <c r="B84" s="150" t="s">
        <v>257</v>
      </c>
      <c r="C84" s="150" t="s">
        <v>258</v>
      </c>
      <c r="D84" s="149" t="s">
        <v>15</v>
      </c>
      <c r="E84" s="151">
        <v>4999</v>
      </c>
      <c r="F84" s="152">
        <v>799.84</v>
      </c>
      <c r="G84" s="153"/>
      <c r="H84" s="151">
        <v>4575</v>
      </c>
      <c r="I84" s="152">
        <v>375.15</v>
      </c>
      <c r="J84" s="153"/>
      <c r="K84" s="217">
        <v>4575</v>
      </c>
      <c r="L84" s="152">
        <v>4.58</v>
      </c>
      <c r="M84" s="153"/>
      <c r="N84" s="151">
        <v>4999</v>
      </c>
      <c r="O84" s="152">
        <v>64.99</v>
      </c>
      <c r="P84" s="153"/>
      <c r="Q84" s="151">
        <v>4999</v>
      </c>
      <c r="R84" s="152">
        <v>25</v>
      </c>
      <c r="S84" s="153"/>
      <c r="T84" s="153">
        <f t="shared" si="6"/>
        <v>1269.56</v>
      </c>
      <c r="U84" s="151">
        <v>4999</v>
      </c>
      <c r="V84" s="152">
        <v>399.92</v>
      </c>
      <c r="W84" s="153"/>
      <c r="X84" s="151">
        <v>4575</v>
      </c>
      <c r="Y84" s="152">
        <v>91.5</v>
      </c>
      <c r="Z84" s="153"/>
      <c r="AA84" s="151">
        <v>4575</v>
      </c>
      <c r="AB84" s="152">
        <v>22.88</v>
      </c>
      <c r="AC84" s="153"/>
      <c r="AD84" s="153"/>
      <c r="AE84" s="151">
        <v>4999</v>
      </c>
      <c r="AF84" s="152">
        <v>25</v>
      </c>
      <c r="AG84" s="153"/>
      <c r="AH84" s="153">
        <f t="shared" si="7"/>
        <v>539.3</v>
      </c>
      <c r="AI84" s="153">
        <f t="shared" si="8"/>
        <v>1808.86</v>
      </c>
      <c r="AJ84" s="178"/>
    </row>
    <row r="85" s="133" customFormat="1" ht="35" customHeight="1" spans="1:36">
      <c r="A85" s="149">
        <v>82</v>
      </c>
      <c r="B85" s="150" t="s">
        <v>98</v>
      </c>
      <c r="C85" s="150" t="s">
        <v>259</v>
      </c>
      <c r="D85" s="149" t="s">
        <v>15</v>
      </c>
      <c r="E85" s="151">
        <v>4999</v>
      </c>
      <c r="F85" s="152">
        <v>799.84</v>
      </c>
      <c r="G85" s="153"/>
      <c r="H85" s="151">
        <v>4575</v>
      </c>
      <c r="I85" s="152">
        <v>375.15</v>
      </c>
      <c r="J85" s="153"/>
      <c r="K85" s="217">
        <v>4575</v>
      </c>
      <c r="L85" s="152">
        <v>4.58</v>
      </c>
      <c r="M85" s="153"/>
      <c r="N85" s="151">
        <v>4999</v>
      </c>
      <c r="O85" s="152">
        <v>64.99</v>
      </c>
      <c r="P85" s="153"/>
      <c r="Q85" s="151">
        <v>4999</v>
      </c>
      <c r="R85" s="152">
        <v>25</v>
      </c>
      <c r="S85" s="153"/>
      <c r="T85" s="153">
        <f t="shared" si="6"/>
        <v>1269.56</v>
      </c>
      <c r="U85" s="151">
        <v>4999</v>
      </c>
      <c r="V85" s="152">
        <v>399.92</v>
      </c>
      <c r="W85" s="153"/>
      <c r="X85" s="151">
        <v>4575</v>
      </c>
      <c r="Y85" s="152">
        <v>91.5</v>
      </c>
      <c r="Z85" s="153"/>
      <c r="AA85" s="151">
        <v>4575</v>
      </c>
      <c r="AB85" s="152">
        <v>22.88</v>
      </c>
      <c r="AC85" s="153"/>
      <c r="AD85" s="153"/>
      <c r="AE85" s="151">
        <v>4999</v>
      </c>
      <c r="AF85" s="152">
        <v>25</v>
      </c>
      <c r="AG85" s="153"/>
      <c r="AH85" s="153">
        <f t="shared" si="7"/>
        <v>539.3</v>
      </c>
      <c r="AI85" s="153">
        <f t="shared" si="8"/>
        <v>1808.86</v>
      </c>
      <c r="AJ85" s="178"/>
    </row>
    <row r="86" s="133" customFormat="1" ht="35" customHeight="1" spans="1:39">
      <c r="A86" s="149">
        <v>83</v>
      </c>
      <c r="B86" s="193" t="s">
        <v>260</v>
      </c>
      <c r="C86" s="150" t="s">
        <v>261</v>
      </c>
      <c r="D86" s="149" t="s">
        <v>15</v>
      </c>
      <c r="E86" s="151">
        <v>4999</v>
      </c>
      <c r="F86" s="152">
        <v>799.84</v>
      </c>
      <c r="G86" s="153"/>
      <c r="H86" s="151">
        <v>4575</v>
      </c>
      <c r="I86" s="152">
        <v>375.15</v>
      </c>
      <c r="J86" s="153"/>
      <c r="K86" s="217">
        <v>4575</v>
      </c>
      <c r="L86" s="152">
        <v>4.58</v>
      </c>
      <c r="M86" s="153"/>
      <c r="N86" s="151">
        <v>4999</v>
      </c>
      <c r="O86" s="152">
        <v>64.99</v>
      </c>
      <c r="P86" s="153"/>
      <c r="Q86" s="151">
        <v>4999</v>
      </c>
      <c r="R86" s="152">
        <v>25</v>
      </c>
      <c r="S86" s="153"/>
      <c r="T86" s="153">
        <f t="shared" si="6"/>
        <v>1269.56</v>
      </c>
      <c r="U86" s="151">
        <v>4999</v>
      </c>
      <c r="V86" s="152">
        <v>399.92</v>
      </c>
      <c r="W86" s="153"/>
      <c r="X86" s="151">
        <v>4575</v>
      </c>
      <c r="Y86" s="152">
        <v>91.5</v>
      </c>
      <c r="Z86" s="114"/>
      <c r="AA86" s="151">
        <v>4575</v>
      </c>
      <c r="AB86" s="152">
        <v>22.88</v>
      </c>
      <c r="AC86" s="153"/>
      <c r="AD86" s="153"/>
      <c r="AE86" s="151">
        <v>4999</v>
      </c>
      <c r="AF86" s="152">
        <v>25</v>
      </c>
      <c r="AG86" s="153"/>
      <c r="AH86" s="153">
        <f t="shared" si="7"/>
        <v>539.3</v>
      </c>
      <c r="AI86" s="153">
        <f t="shared" si="8"/>
        <v>1808.86</v>
      </c>
      <c r="AJ86" s="178"/>
      <c r="AK86" s="201"/>
      <c r="AL86" s="201"/>
      <c r="AM86" s="201"/>
    </row>
    <row r="87" s="133" customFormat="1" ht="35" customHeight="1" spans="1:39">
      <c r="A87" s="149">
        <v>84</v>
      </c>
      <c r="B87" s="150" t="s">
        <v>262</v>
      </c>
      <c r="C87" s="150" t="s">
        <v>263</v>
      </c>
      <c r="D87" s="149" t="s">
        <v>15</v>
      </c>
      <c r="E87" s="151">
        <v>4999</v>
      </c>
      <c r="F87" s="152">
        <v>799.84</v>
      </c>
      <c r="G87" s="153"/>
      <c r="H87" s="151">
        <v>4575</v>
      </c>
      <c r="I87" s="152">
        <v>375.15</v>
      </c>
      <c r="J87" s="153"/>
      <c r="K87" s="217">
        <v>4575</v>
      </c>
      <c r="L87" s="152">
        <v>4.58</v>
      </c>
      <c r="M87" s="153"/>
      <c r="N87" s="151">
        <v>4999</v>
      </c>
      <c r="O87" s="152">
        <v>64.99</v>
      </c>
      <c r="P87" s="153"/>
      <c r="Q87" s="151">
        <v>4999</v>
      </c>
      <c r="R87" s="152">
        <v>25</v>
      </c>
      <c r="S87" s="153"/>
      <c r="T87" s="153">
        <f t="shared" si="6"/>
        <v>1269.56</v>
      </c>
      <c r="U87" s="151">
        <v>4999</v>
      </c>
      <c r="V87" s="152">
        <v>399.92</v>
      </c>
      <c r="W87" s="153"/>
      <c r="X87" s="151">
        <v>4575</v>
      </c>
      <c r="Y87" s="152">
        <v>91.5</v>
      </c>
      <c r="Z87" s="114"/>
      <c r="AA87" s="151">
        <v>4575</v>
      </c>
      <c r="AB87" s="152">
        <v>22.88</v>
      </c>
      <c r="AC87" s="153"/>
      <c r="AD87" s="153"/>
      <c r="AE87" s="151">
        <v>4999</v>
      </c>
      <c r="AF87" s="152">
        <v>25</v>
      </c>
      <c r="AG87" s="153"/>
      <c r="AH87" s="153">
        <f t="shared" si="7"/>
        <v>539.3</v>
      </c>
      <c r="AI87" s="153">
        <f t="shared" si="8"/>
        <v>1808.86</v>
      </c>
      <c r="AJ87" s="178"/>
      <c r="AK87" s="201"/>
      <c r="AL87" s="201"/>
      <c r="AM87" s="201"/>
    </row>
    <row r="88" s="133" customFormat="1" ht="35" customHeight="1" spans="1:39">
      <c r="A88" s="149">
        <v>85</v>
      </c>
      <c r="B88" s="150" t="s">
        <v>101</v>
      </c>
      <c r="C88" s="150" t="s">
        <v>264</v>
      </c>
      <c r="D88" s="149" t="s">
        <v>15</v>
      </c>
      <c r="E88" s="151">
        <v>4999</v>
      </c>
      <c r="F88" s="152">
        <v>799.84</v>
      </c>
      <c r="G88" s="153"/>
      <c r="H88" s="151">
        <v>4575</v>
      </c>
      <c r="I88" s="152">
        <v>375.15</v>
      </c>
      <c r="J88" s="153"/>
      <c r="K88" s="217">
        <v>4575</v>
      </c>
      <c r="L88" s="152">
        <v>4.58</v>
      </c>
      <c r="M88" s="153"/>
      <c r="N88" s="151">
        <v>4999</v>
      </c>
      <c r="O88" s="152">
        <v>64.99</v>
      </c>
      <c r="P88" s="153"/>
      <c r="Q88" s="151">
        <v>4999</v>
      </c>
      <c r="R88" s="152">
        <v>25</v>
      </c>
      <c r="S88" s="153"/>
      <c r="T88" s="153">
        <f t="shared" si="6"/>
        <v>1269.56</v>
      </c>
      <c r="U88" s="151">
        <v>4999</v>
      </c>
      <c r="V88" s="152">
        <v>399.92</v>
      </c>
      <c r="W88" s="153"/>
      <c r="X88" s="151">
        <v>4575</v>
      </c>
      <c r="Y88" s="152">
        <v>91.5</v>
      </c>
      <c r="Z88" s="114"/>
      <c r="AA88" s="151">
        <v>4575</v>
      </c>
      <c r="AB88" s="152">
        <v>22.88</v>
      </c>
      <c r="AC88" s="153"/>
      <c r="AD88" s="153"/>
      <c r="AE88" s="151">
        <v>4999</v>
      </c>
      <c r="AF88" s="152">
        <v>25</v>
      </c>
      <c r="AG88" s="153"/>
      <c r="AH88" s="153">
        <f t="shared" si="7"/>
        <v>539.3</v>
      </c>
      <c r="AI88" s="153">
        <f t="shared" si="8"/>
        <v>1808.86</v>
      </c>
      <c r="AJ88" s="178"/>
      <c r="AK88" s="201"/>
      <c r="AL88" s="201"/>
      <c r="AM88" s="201"/>
    </row>
    <row r="89" s="133" customFormat="1" ht="35" customHeight="1" spans="1:39">
      <c r="A89" s="149">
        <v>86</v>
      </c>
      <c r="B89" s="150" t="s">
        <v>265</v>
      </c>
      <c r="C89" s="150" t="s">
        <v>266</v>
      </c>
      <c r="D89" s="149" t="s">
        <v>15</v>
      </c>
      <c r="E89" s="151">
        <v>4999</v>
      </c>
      <c r="F89" s="152">
        <v>799.84</v>
      </c>
      <c r="G89" s="153"/>
      <c r="H89" s="151">
        <v>4575</v>
      </c>
      <c r="I89" s="152">
        <v>375.15</v>
      </c>
      <c r="J89" s="153"/>
      <c r="K89" s="217">
        <v>4575</v>
      </c>
      <c r="L89" s="152">
        <v>4.58</v>
      </c>
      <c r="M89" s="153"/>
      <c r="N89" s="151">
        <v>4999</v>
      </c>
      <c r="O89" s="152">
        <v>64.99</v>
      </c>
      <c r="P89" s="153"/>
      <c r="Q89" s="151">
        <v>4999</v>
      </c>
      <c r="R89" s="152">
        <v>25</v>
      </c>
      <c r="S89" s="153"/>
      <c r="T89" s="153">
        <f t="shared" si="6"/>
        <v>1269.56</v>
      </c>
      <c r="U89" s="151">
        <v>4999</v>
      </c>
      <c r="V89" s="152">
        <v>399.92</v>
      </c>
      <c r="W89" s="153"/>
      <c r="X89" s="151">
        <v>4575</v>
      </c>
      <c r="Y89" s="152">
        <v>91.5</v>
      </c>
      <c r="Z89" s="114"/>
      <c r="AA89" s="151">
        <v>4575</v>
      </c>
      <c r="AB89" s="152">
        <v>22.88</v>
      </c>
      <c r="AC89" s="153"/>
      <c r="AD89" s="153"/>
      <c r="AE89" s="151">
        <v>4999</v>
      </c>
      <c r="AF89" s="152">
        <v>25</v>
      </c>
      <c r="AG89" s="153"/>
      <c r="AH89" s="153">
        <f t="shared" si="7"/>
        <v>539.3</v>
      </c>
      <c r="AI89" s="153">
        <f t="shared" si="8"/>
        <v>1808.86</v>
      </c>
      <c r="AJ89" s="178"/>
      <c r="AK89" s="201"/>
      <c r="AL89" s="201"/>
      <c r="AM89" s="201"/>
    </row>
    <row r="90" s="133" customFormat="1" ht="35" customHeight="1" spans="1:39">
      <c r="A90" s="149">
        <v>87</v>
      </c>
      <c r="B90" s="150" t="s">
        <v>267</v>
      </c>
      <c r="C90" s="150" t="s">
        <v>268</v>
      </c>
      <c r="D90" s="149" t="s">
        <v>15</v>
      </c>
      <c r="E90" s="151">
        <v>4999</v>
      </c>
      <c r="F90" s="152">
        <v>799.84</v>
      </c>
      <c r="G90" s="153"/>
      <c r="H90" s="151">
        <v>4575</v>
      </c>
      <c r="I90" s="152">
        <v>375.15</v>
      </c>
      <c r="J90" s="153"/>
      <c r="K90" s="217">
        <v>4575</v>
      </c>
      <c r="L90" s="152">
        <v>4.58</v>
      </c>
      <c r="M90" s="153"/>
      <c r="N90" s="151">
        <v>4999</v>
      </c>
      <c r="O90" s="152">
        <v>64.99</v>
      </c>
      <c r="P90" s="153"/>
      <c r="Q90" s="151">
        <v>4999</v>
      </c>
      <c r="R90" s="152">
        <v>25</v>
      </c>
      <c r="S90" s="153"/>
      <c r="T90" s="153">
        <f t="shared" si="6"/>
        <v>1269.56</v>
      </c>
      <c r="U90" s="151">
        <v>4999</v>
      </c>
      <c r="V90" s="152">
        <v>399.92</v>
      </c>
      <c r="W90" s="153"/>
      <c r="X90" s="151">
        <v>4575</v>
      </c>
      <c r="Y90" s="152">
        <v>91.5</v>
      </c>
      <c r="Z90" s="114"/>
      <c r="AA90" s="151">
        <v>4575</v>
      </c>
      <c r="AB90" s="152">
        <v>22.88</v>
      </c>
      <c r="AC90" s="153"/>
      <c r="AD90" s="153"/>
      <c r="AE90" s="151">
        <v>4999</v>
      </c>
      <c r="AF90" s="152">
        <v>25</v>
      </c>
      <c r="AG90" s="153"/>
      <c r="AH90" s="153">
        <f t="shared" si="7"/>
        <v>539.3</v>
      </c>
      <c r="AI90" s="153">
        <f t="shared" si="8"/>
        <v>1808.86</v>
      </c>
      <c r="AJ90" s="178"/>
      <c r="AK90" s="201"/>
      <c r="AL90" s="201"/>
      <c r="AM90" s="201"/>
    </row>
    <row r="91" s="133" customFormat="1" ht="35" customHeight="1" spans="1:39">
      <c r="A91" s="149">
        <v>88</v>
      </c>
      <c r="B91" s="150" t="s">
        <v>269</v>
      </c>
      <c r="C91" s="150" t="s">
        <v>270</v>
      </c>
      <c r="D91" s="149" t="s">
        <v>15</v>
      </c>
      <c r="E91" s="151">
        <v>4999</v>
      </c>
      <c r="F91" s="152">
        <v>799.84</v>
      </c>
      <c r="G91" s="153"/>
      <c r="H91" s="151">
        <v>4575</v>
      </c>
      <c r="I91" s="152">
        <v>375.15</v>
      </c>
      <c r="J91" s="153"/>
      <c r="K91" s="217">
        <v>4575</v>
      </c>
      <c r="L91" s="152">
        <v>4.58</v>
      </c>
      <c r="M91" s="153"/>
      <c r="N91" s="151">
        <v>4999</v>
      </c>
      <c r="O91" s="152">
        <v>64.99</v>
      </c>
      <c r="P91" s="153"/>
      <c r="Q91" s="151">
        <v>4999</v>
      </c>
      <c r="R91" s="152">
        <v>25</v>
      </c>
      <c r="S91" s="153"/>
      <c r="T91" s="153">
        <f t="shared" si="6"/>
        <v>1269.56</v>
      </c>
      <c r="U91" s="151">
        <v>4999</v>
      </c>
      <c r="V91" s="152">
        <v>399.92</v>
      </c>
      <c r="W91" s="153"/>
      <c r="X91" s="151">
        <v>4575</v>
      </c>
      <c r="Y91" s="152">
        <v>91.5</v>
      </c>
      <c r="Z91" s="114"/>
      <c r="AA91" s="151">
        <v>4575</v>
      </c>
      <c r="AB91" s="152">
        <v>22.88</v>
      </c>
      <c r="AC91" s="153"/>
      <c r="AD91" s="153"/>
      <c r="AE91" s="151">
        <v>4999</v>
      </c>
      <c r="AF91" s="152">
        <v>25</v>
      </c>
      <c r="AG91" s="153"/>
      <c r="AH91" s="153">
        <f t="shared" si="7"/>
        <v>539.3</v>
      </c>
      <c r="AI91" s="153">
        <f t="shared" si="8"/>
        <v>1808.86</v>
      </c>
      <c r="AJ91" s="178"/>
      <c r="AK91" s="201"/>
      <c r="AL91" s="201"/>
      <c r="AM91" s="201"/>
    </row>
    <row r="92" s="133" customFormat="1" ht="35" customHeight="1" spans="1:36">
      <c r="A92" s="149">
        <v>89</v>
      </c>
      <c r="B92" s="150" t="s">
        <v>105</v>
      </c>
      <c r="C92" s="150" t="s">
        <v>271</v>
      </c>
      <c r="D92" s="149" t="s">
        <v>15</v>
      </c>
      <c r="E92" s="151">
        <v>4999</v>
      </c>
      <c r="F92" s="152">
        <v>799.84</v>
      </c>
      <c r="G92" s="153"/>
      <c r="H92" s="151">
        <v>4575</v>
      </c>
      <c r="I92" s="152">
        <v>375.15</v>
      </c>
      <c r="J92" s="153"/>
      <c r="K92" s="217">
        <v>4575</v>
      </c>
      <c r="L92" s="152">
        <v>4.58</v>
      </c>
      <c r="M92" s="153"/>
      <c r="N92" s="151">
        <v>4999</v>
      </c>
      <c r="O92" s="152">
        <v>64.99</v>
      </c>
      <c r="P92" s="153"/>
      <c r="Q92" s="151">
        <v>4999</v>
      </c>
      <c r="R92" s="152">
        <v>25</v>
      </c>
      <c r="S92" s="153"/>
      <c r="T92" s="153">
        <f t="shared" si="6"/>
        <v>1269.56</v>
      </c>
      <c r="U92" s="151">
        <v>4999</v>
      </c>
      <c r="V92" s="152">
        <v>399.92</v>
      </c>
      <c r="W92" s="153"/>
      <c r="X92" s="151">
        <v>4575</v>
      </c>
      <c r="Y92" s="152">
        <v>91.5</v>
      </c>
      <c r="Z92" s="153"/>
      <c r="AA92" s="151">
        <v>4575</v>
      </c>
      <c r="AB92" s="152">
        <v>22.88</v>
      </c>
      <c r="AC92" s="153"/>
      <c r="AD92" s="153"/>
      <c r="AE92" s="151">
        <v>4999</v>
      </c>
      <c r="AF92" s="152">
        <v>25</v>
      </c>
      <c r="AG92" s="153"/>
      <c r="AH92" s="153">
        <f t="shared" si="7"/>
        <v>539.3</v>
      </c>
      <c r="AI92" s="153">
        <f t="shared" si="8"/>
        <v>1808.86</v>
      </c>
      <c r="AJ92" s="178"/>
    </row>
    <row r="93" s="133" customFormat="1" ht="35" customHeight="1" spans="1:36">
      <c r="A93" s="149">
        <v>90</v>
      </c>
      <c r="B93" s="150" t="s">
        <v>106</v>
      </c>
      <c r="C93" s="150" t="s">
        <v>272</v>
      </c>
      <c r="D93" s="149" t="s">
        <v>15</v>
      </c>
      <c r="E93" s="151">
        <v>4999</v>
      </c>
      <c r="F93" s="152">
        <v>799.84</v>
      </c>
      <c r="G93" s="153"/>
      <c r="H93" s="151">
        <v>4575</v>
      </c>
      <c r="I93" s="152">
        <v>375.15</v>
      </c>
      <c r="J93" s="153"/>
      <c r="K93" s="217">
        <v>4575</v>
      </c>
      <c r="L93" s="152">
        <v>4.58</v>
      </c>
      <c r="M93" s="153"/>
      <c r="N93" s="151">
        <v>4999</v>
      </c>
      <c r="O93" s="152">
        <v>64.99</v>
      </c>
      <c r="P93" s="153"/>
      <c r="Q93" s="151">
        <v>4999</v>
      </c>
      <c r="R93" s="152">
        <v>25</v>
      </c>
      <c r="S93" s="153"/>
      <c r="T93" s="153">
        <f t="shared" si="6"/>
        <v>1269.56</v>
      </c>
      <c r="U93" s="151">
        <v>4999</v>
      </c>
      <c r="V93" s="152">
        <v>399.92</v>
      </c>
      <c r="W93" s="153"/>
      <c r="X93" s="151">
        <v>4575</v>
      </c>
      <c r="Y93" s="152">
        <v>91.5</v>
      </c>
      <c r="Z93" s="153"/>
      <c r="AA93" s="151">
        <v>4575</v>
      </c>
      <c r="AB93" s="152">
        <v>22.88</v>
      </c>
      <c r="AC93" s="153"/>
      <c r="AD93" s="153"/>
      <c r="AE93" s="151">
        <v>4999</v>
      </c>
      <c r="AF93" s="152">
        <v>25</v>
      </c>
      <c r="AG93" s="153"/>
      <c r="AH93" s="153">
        <f t="shared" si="7"/>
        <v>539.3</v>
      </c>
      <c r="AI93" s="153">
        <f t="shared" si="8"/>
        <v>1808.86</v>
      </c>
      <c r="AJ93" s="178"/>
    </row>
    <row r="94" s="133" customFormat="1" ht="35" customHeight="1" spans="1:36">
      <c r="A94" s="149">
        <v>91</v>
      </c>
      <c r="B94" s="150" t="s">
        <v>107</v>
      </c>
      <c r="C94" s="150" t="s">
        <v>273</v>
      </c>
      <c r="D94" s="149" t="s">
        <v>15</v>
      </c>
      <c r="E94" s="151">
        <v>4999</v>
      </c>
      <c r="F94" s="152">
        <v>799.84</v>
      </c>
      <c r="G94" s="153"/>
      <c r="H94" s="151">
        <v>4575</v>
      </c>
      <c r="I94" s="152">
        <v>375.15</v>
      </c>
      <c r="J94" s="153"/>
      <c r="K94" s="217">
        <v>4575</v>
      </c>
      <c r="L94" s="152">
        <v>4.58</v>
      </c>
      <c r="M94" s="153"/>
      <c r="N94" s="151">
        <v>4999</v>
      </c>
      <c r="O94" s="152">
        <v>64.99</v>
      </c>
      <c r="P94" s="153"/>
      <c r="Q94" s="151">
        <v>4999</v>
      </c>
      <c r="R94" s="152">
        <v>25</v>
      </c>
      <c r="S94" s="153"/>
      <c r="T94" s="153">
        <f t="shared" si="6"/>
        <v>1269.56</v>
      </c>
      <c r="U94" s="151">
        <v>4999</v>
      </c>
      <c r="V94" s="152">
        <v>399.92</v>
      </c>
      <c r="W94" s="153"/>
      <c r="X94" s="151">
        <v>4575</v>
      </c>
      <c r="Y94" s="152">
        <v>91.5</v>
      </c>
      <c r="Z94" s="153"/>
      <c r="AA94" s="151">
        <v>4575</v>
      </c>
      <c r="AB94" s="152">
        <v>22.88</v>
      </c>
      <c r="AC94" s="153"/>
      <c r="AD94" s="153"/>
      <c r="AE94" s="151">
        <v>4999</v>
      </c>
      <c r="AF94" s="152">
        <v>25</v>
      </c>
      <c r="AG94" s="153"/>
      <c r="AH94" s="153">
        <f t="shared" si="7"/>
        <v>539.3</v>
      </c>
      <c r="AI94" s="153">
        <f t="shared" si="8"/>
        <v>1808.86</v>
      </c>
      <c r="AJ94" s="178"/>
    </row>
    <row r="95" s="133" customFormat="1" ht="35" customHeight="1" spans="1:39">
      <c r="A95" s="149">
        <v>92</v>
      </c>
      <c r="B95" s="150" t="s">
        <v>108</v>
      </c>
      <c r="C95" s="150" t="s">
        <v>274</v>
      </c>
      <c r="D95" s="149" t="s">
        <v>15</v>
      </c>
      <c r="E95" s="151">
        <v>4999</v>
      </c>
      <c r="F95" s="152">
        <v>799.84</v>
      </c>
      <c r="G95" s="153"/>
      <c r="H95" s="151">
        <v>4575</v>
      </c>
      <c r="I95" s="152">
        <v>375.15</v>
      </c>
      <c r="J95" s="153"/>
      <c r="K95" s="217">
        <v>4575</v>
      </c>
      <c r="L95" s="152">
        <v>4.58</v>
      </c>
      <c r="M95" s="153"/>
      <c r="N95" s="151">
        <v>4999</v>
      </c>
      <c r="O95" s="152">
        <v>64.99</v>
      </c>
      <c r="P95" s="153"/>
      <c r="Q95" s="151">
        <v>4999</v>
      </c>
      <c r="R95" s="152">
        <v>25</v>
      </c>
      <c r="S95" s="153"/>
      <c r="T95" s="153">
        <f t="shared" si="6"/>
        <v>1269.56</v>
      </c>
      <c r="U95" s="151">
        <v>4999</v>
      </c>
      <c r="V95" s="152">
        <v>399.92</v>
      </c>
      <c r="W95" s="153"/>
      <c r="X95" s="151">
        <v>4575</v>
      </c>
      <c r="Y95" s="152">
        <v>91.5</v>
      </c>
      <c r="Z95" s="114"/>
      <c r="AA95" s="151">
        <v>4575</v>
      </c>
      <c r="AB95" s="152">
        <v>22.88</v>
      </c>
      <c r="AC95" s="153"/>
      <c r="AD95" s="153"/>
      <c r="AE95" s="151">
        <v>4999</v>
      </c>
      <c r="AF95" s="152">
        <v>25</v>
      </c>
      <c r="AG95" s="153"/>
      <c r="AH95" s="153">
        <f t="shared" si="7"/>
        <v>539.3</v>
      </c>
      <c r="AI95" s="153">
        <f t="shared" si="8"/>
        <v>1808.86</v>
      </c>
      <c r="AJ95" s="178"/>
      <c r="AK95" s="201"/>
      <c r="AL95" s="201"/>
      <c r="AM95" s="201"/>
    </row>
    <row r="96" s="133" customFormat="1" ht="35" customHeight="1" spans="1:39">
      <c r="A96" s="149">
        <v>93</v>
      </c>
      <c r="B96" s="150" t="s">
        <v>109</v>
      </c>
      <c r="C96" s="150" t="s">
        <v>275</v>
      </c>
      <c r="D96" s="149" t="s">
        <v>15</v>
      </c>
      <c r="E96" s="151">
        <v>4999</v>
      </c>
      <c r="F96" s="152">
        <v>799.84</v>
      </c>
      <c r="G96" s="153"/>
      <c r="H96" s="151">
        <v>4575</v>
      </c>
      <c r="I96" s="152">
        <v>375.15</v>
      </c>
      <c r="J96" s="153"/>
      <c r="K96" s="217">
        <v>4575</v>
      </c>
      <c r="L96" s="152">
        <v>4.58</v>
      </c>
      <c r="M96" s="153"/>
      <c r="N96" s="151">
        <v>4999</v>
      </c>
      <c r="O96" s="152">
        <v>64.99</v>
      </c>
      <c r="P96" s="153"/>
      <c r="Q96" s="151">
        <v>4999</v>
      </c>
      <c r="R96" s="152">
        <v>25</v>
      </c>
      <c r="S96" s="153"/>
      <c r="T96" s="153">
        <f t="shared" si="6"/>
        <v>1269.56</v>
      </c>
      <c r="U96" s="151">
        <v>4999</v>
      </c>
      <c r="V96" s="152">
        <v>399.92</v>
      </c>
      <c r="W96" s="153"/>
      <c r="X96" s="151">
        <v>4575</v>
      </c>
      <c r="Y96" s="152">
        <v>91.5</v>
      </c>
      <c r="Z96" s="114"/>
      <c r="AA96" s="151">
        <v>4575</v>
      </c>
      <c r="AB96" s="152">
        <v>22.88</v>
      </c>
      <c r="AC96" s="153"/>
      <c r="AD96" s="153"/>
      <c r="AE96" s="151">
        <v>4999</v>
      </c>
      <c r="AF96" s="152">
        <v>25</v>
      </c>
      <c r="AG96" s="153"/>
      <c r="AH96" s="153">
        <f t="shared" si="7"/>
        <v>539.3</v>
      </c>
      <c r="AI96" s="153">
        <f t="shared" si="8"/>
        <v>1808.86</v>
      </c>
      <c r="AJ96" s="178"/>
      <c r="AK96" s="201"/>
      <c r="AL96" s="201"/>
      <c r="AM96" s="201"/>
    </row>
    <row r="97" s="133" customFormat="1" ht="35" customHeight="1" spans="1:39">
      <c r="A97" s="149">
        <v>94</v>
      </c>
      <c r="B97" s="150" t="s">
        <v>276</v>
      </c>
      <c r="C97" s="150" t="s">
        <v>277</v>
      </c>
      <c r="D97" s="149" t="s">
        <v>15</v>
      </c>
      <c r="E97" s="151">
        <v>4999</v>
      </c>
      <c r="F97" s="152">
        <v>799.84</v>
      </c>
      <c r="G97" s="153"/>
      <c r="H97" s="151">
        <v>4575</v>
      </c>
      <c r="I97" s="152">
        <v>375.15</v>
      </c>
      <c r="J97" s="153"/>
      <c r="K97" s="217">
        <v>4575</v>
      </c>
      <c r="L97" s="152">
        <v>4.58</v>
      </c>
      <c r="M97" s="153"/>
      <c r="N97" s="151">
        <v>4999</v>
      </c>
      <c r="O97" s="152">
        <v>64.99</v>
      </c>
      <c r="P97" s="153"/>
      <c r="Q97" s="151">
        <v>4999</v>
      </c>
      <c r="R97" s="152">
        <v>25</v>
      </c>
      <c r="S97" s="153"/>
      <c r="T97" s="153">
        <f t="shared" si="6"/>
        <v>1269.56</v>
      </c>
      <c r="U97" s="151">
        <v>4999</v>
      </c>
      <c r="V97" s="152">
        <v>399.92</v>
      </c>
      <c r="W97" s="153"/>
      <c r="X97" s="151">
        <v>4575</v>
      </c>
      <c r="Y97" s="152">
        <v>91.5</v>
      </c>
      <c r="Z97" s="114"/>
      <c r="AA97" s="151">
        <v>4575</v>
      </c>
      <c r="AB97" s="152">
        <v>22.88</v>
      </c>
      <c r="AC97" s="153"/>
      <c r="AD97" s="153"/>
      <c r="AE97" s="151">
        <v>4999</v>
      </c>
      <c r="AF97" s="152">
        <v>25</v>
      </c>
      <c r="AG97" s="153"/>
      <c r="AH97" s="153">
        <f t="shared" si="7"/>
        <v>539.3</v>
      </c>
      <c r="AI97" s="153">
        <f t="shared" si="8"/>
        <v>1808.86</v>
      </c>
      <c r="AJ97" s="178"/>
      <c r="AK97" s="201"/>
      <c r="AL97" s="201"/>
      <c r="AM97" s="201"/>
    </row>
    <row r="98" s="133" customFormat="1" ht="35" customHeight="1" spans="1:39">
      <c r="A98" s="149">
        <v>95</v>
      </c>
      <c r="B98" s="150" t="s">
        <v>278</v>
      </c>
      <c r="C98" s="150" t="s">
        <v>279</v>
      </c>
      <c r="D98" s="149" t="s">
        <v>15</v>
      </c>
      <c r="E98" s="151">
        <v>4999</v>
      </c>
      <c r="F98" s="152">
        <v>799.84</v>
      </c>
      <c r="G98" s="153"/>
      <c r="H98" s="151">
        <v>4575</v>
      </c>
      <c r="I98" s="152">
        <v>375.15</v>
      </c>
      <c r="J98" s="153"/>
      <c r="K98" s="217">
        <v>4575</v>
      </c>
      <c r="L98" s="152">
        <v>4.58</v>
      </c>
      <c r="M98" s="153"/>
      <c r="N98" s="151">
        <v>4999</v>
      </c>
      <c r="O98" s="152">
        <v>64.99</v>
      </c>
      <c r="P98" s="153"/>
      <c r="Q98" s="151">
        <v>4999</v>
      </c>
      <c r="R98" s="152">
        <v>25</v>
      </c>
      <c r="S98" s="153"/>
      <c r="T98" s="153">
        <f t="shared" si="6"/>
        <v>1269.56</v>
      </c>
      <c r="U98" s="151">
        <v>4999</v>
      </c>
      <c r="V98" s="152">
        <v>399.92</v>
      </c>
      <c r="W98" s="153"/>
      <c r="X98" s="151">
        <v>4575</v>
      </c>
      <c r="Y98" s="152">
        <v>91.5</v>
      </c>
      <c r="Z98" s="114"/>
      <c r="AA98" s="151">
        <v>4575</v>
      </c>
      <c r="AB98" s="152">
        <v>22.88</v>
      </c>
      <c r="AC98" s="153"/>
      <c r="AD98" s="153"/>
      <c r="AE98" s="151">
        <v>4999</v>
      </c>
      <c r="AF98" s="152">
        <v>25</v>
      </c>
      <c r="AG98" s="153"/>
      <c r="AH98" s="153">
        <f t="shared" si="7"/>
        <v>539.3</v>
      </c>
      <c r="AI98" s="153">
        <f t="shared" si="8"/>
        <v>1808.86</v>
      </c>
      <c r="AJ98" s="178"/>
      <c r="AK98" s="201"/>
      <c r="AL98" s="201"/>
      <c r="AM98" s="201"/>
    </row>
    <row r="99" s="133" customFormat="1" ht="35" customHeight="1" spans="1:39">
      <c r="A99" s="149">
        <v>96</v>
      </c>
      <c r="B99" s="150" t="s">
        <v>112</v>
      </c>
      <c r="C99" s="150" t="s">
        <v>280</v>
      </c>
      <c r="D99" s="149" t="s">
        <v>15</v>
      </c>
      <c r="E99" s="151">
        <v>4999</v>
      </c>
      <c r="F99" s="152">
        <v>799.84</v>
      </c>
      <c r="G99" s="153"/>
      <c r="H99" s="151">
        <v>4575</v>
      </c>
      <c r="I99" s="152">
        <v>375.15</v>
      </c>
      <c r="J99" s="153"/>
      <c r="K99" s="217">
        <v>4575</v>
      </c>
      <c r="L99" s="152">
        <v>4.58</v>
      </c>
      <c r="M99" s="153"/>
      <c r="N99" s="151">
        <v>4999</v>
      </c>
      <c r="O99" s="152">
        <v>64.99</v>
      </c>
      <c r="P99" s="153"/>
      <c r="Q99" s="151">
        <v>4999</v>
      </c>
      <c r="R99" s="152">
        <v>25</v>
      </c>
      <c r="S99" s="153"/>
      <c r="T99" s="153">
        <f t="shared" ref="T99:T128" si="9">F99+I99+L99+O99+R99</f>
        <v>1269.56</v>
      </c>
      <c r="U99" s="151">
        <v>4999</v>
      </c>
      <c r="V99" s="152">
        <v>399.92</v>
      </c>
      <c r="W99" s="153"/>
      <c r="X99" s="151">
        <v>4575</v>
      </c>
      <c r="Y99" s="152">
        <v>91.5</v>
      </c>
      <c r="Z99" s="114"/>
      <c r="AA99" s="151">
        <v>4575</v>
      </c>
      <c r="AB99" s="152">
        <v>22.88</v>
      </c>
      <c r="AC99" s="153"/>
      <c r="AD99" s="153"/>
      <c r="AE99" s="151">
        <v>4999</v>
      </c>
      <c r="AF99" s="152">
        <v>25</v>
      </c>
      <c r="AG99" s="153"/>
      <c r="AH99" s="153">
        <f t="shared" ref="AH99:AH128" si="10">V99+Y99+AB99+AF99</f>
        <v>539.3</v>
      </c>
      <c r="AI99" s="153">
        <f t="shared" ref="AI99:AI128" si="11">AH99+T99</f>
        <v>1808.86</v>
      </c>
      <c r="AJ99" s="178"/>
      <c r="AK99" s="201"/>
      <c r="AL99" s="201"/>
      <c r="AM99" s="201"/>
    </row>
    <row r="100" s="133" customFormat="1" ht="35" customHeight="1" spans="1:39">
      <c r="A100" s="149">
        <v>97</v>
      </c>
      <c r="B100" s="150" t="s">
        <v>113</v>
      </c>
      <c r="C100" s="150" t="s">
        <v>281</v>
      </c>
      <c r="D100" s="149" t="s">
        <v>15</v>
      </c>
      <c r="E100" s="151">
        <v>4999</v>
      </c>
      <c r="F100" s="152">
        <v>799.84</v>
      </c>
      <c r="G100" s="153"/>
      <c r="H100" s="151">
        <v>4575</v>
      </c>
      <c r="I100" s="152">
        <v>375.15</v>
      </c>
      <c r="J100" s="153"/>
      <c r="K100" s="217">
        <v>4575</v>
      </c>
      <c r="L100" s="152">
        <v>4.58</v>
      </c>
      <c r="M100" s="153"/>
      <c r="N100" s="151">
        <v>4999</v>
      </c>
      <c r="O100" s="152">
        <v>64.99</v>
      </c>
      <c r="P100" s="153"/>
      <c r="Q100" s="151">
        <v>4999</v>
      </c>
      <c r="R100" s="152">
        <v>25</v>
      </c>
      <c r="S100" s="153"/>
      <c r="T100" s="153">
        <f t="shared" si="9"/>
        <v>1269.56</v>
      </c>
      <c r="U100" s="151">
        <v>4999</v>
      </c>
      <c r="V100" s="152">
        <v>399.92</v>
      </c>
      <c r="W100" s="153"/>
      <c r="X100" s="151">
        <v>4575</v>
      </c>
      <c r="Y100" s="152">
        <v>91.5</v>
      </c>
      <c r="Z100" s="114"/>
      <c r="AA100" s="151">
        <v>4575</v>
      </c>
      <c r="AB100" s="152">
        <v>22.88</v>
      </c>
      <c r="AC100" s="153"/>
      <c r="AD100" s="153"/>
      <c r="AE100" s="151">
        <v>4999</v>
      </c>
      <c r="AF100" s="152">
        <v>25</v>
      </c>
      <c r="AG100" s="153"/>
      <c r="AH100" s="153">
        <f t="shared" si="10"/>
        <v>539.3</v>
      </c>
      <c r="AI100" s="153">
        <f t="shared" si="11"/>
        <v>1808.86</v>
      </c>
      <c r="AJ100" s="178"/>
      <c r="AK100" s="201"/>
      <c r="AL100" s="201"/>
      <c r="AM100" s="201"/>
    </row>
    <row r="101" s="133" customFormat="1" ht="35" customHeight="1" spans="1:39">
      <c r="A101" s="149">
        <v>98</v>
      </c>
      <c r="B101" s="150" t="s">
        <v>282</v>
      </c>
      <c r="C101" s="150" t="s">
        <v>283</v>
      </c>
      <c r="D101" s="149" t="s">
        <v>15</v>
      </c>
      <c r="E101" s="151">
        <v>4999</v>
      </c>
      <c r="F101" s="152">
        <v>799.84</v>
      </c>
      <c r="G101" s="153"/>
      <c r="H101" s="151">
        <v>4575</v>
      </c>
      <c r="I101" s="152">
        <v>375.15</v>
      </c>
      <c r="J101" s="153"/>
      <c r="K101" s="217">
        <v>4575</v>
      </c>
      <c r="L101" s="152">
        <v>4.58</v>
      </c>
      <c r="M101" s="153"/>
      <c r="N101" s="151">
        <v>4999</v>
      </c>
      <c r="O101" s="152">
        <v>64.99</v>
      </c>
      <c r="P101" s="153"/>
      <c r="Q101" s="151">
        <v>4999</v>
      </c>
      <c r="R101" s="152">
        <v>25</v>
      </c>
      <c r="S101" s="153"/>
      <c r="T101" s="153">
        <f t="shared" si="9"/>
        <v>1269.56</v>
      </c>
      <c r="U101" s="151">
        <v>4999</v>
      </c>
      <c r="V101" s="152">
        <v>399.92</v>
      </c>
      <c r="W101" s="153"/>
      <c r="X101" s="151">
        <v>4575</v>
      </c>
      <c r="Y101" s="152">
        <v>91.5</v>
      </c>
      <c r="Z101" s="114"/>
      <c r="AA101" s="151">
        <v>4575</v>
      </c>
      <c r="AB101" s="152">
        <v>22.88</v>
      </c>
      <c r="AC101" s="153"/>
      <c r="AD101" s="153"/>
      <c r="AE101" s="151">
        <v>4999</v>
      </c>
      <c r="AF101" s="152">
        <v>25</v>
      </c>
      <c r="AG101" s="153"/>
      <c r="AH101" s="153">
        <f t="shared" si="10"/>
        <v>539.3</v>
      </c>
      <c r="AI101" s="153">
        <f t="shared" si="11"/>
        <v>1808.86</v>
      </c>
      <c r="AJ101" s="178"/>
      <c r="AK101" s="201"/>
      <c r="AL101" s="201"/>
      <c r="AM101" s="201"/>
    </row>
    <row r="102" s="133" customFormat="1" ht="35" customHeight="1" spans="1:39">
      <c r="A102" s="149">
        <v>99</v>
      </c>
      <c r="B102" s="150" t="s">
        <v>115</v>
      </c>
      <c r="C102" s="150" t="s">
        <v>284</v>
      </c>
      <c r="D102" s="149" t="s">
        <v>15</v>
      </c>
      <c r="E102" s="151">
        <v>4999</v>
      </c>
      <c r="F102" s="152">
        <v>799.84</v>
      </c>
      <c r="G102" s="153"/>
      <c r="H102" s="151">
        <v>4575</v>
      </c>
      <c r="I102" s="152">
        <v>375.15</v>
      </c>
      <c r="J102" s="153"/>
      <c r="K102" s="217">
        <v>4575</v>
      </c>
      <c r="L102" s="152">
        <v>4.58</v>
      </c>
      <c r="M102" s="153"/>
      <c r="N102" s="151">
        <v>4999</v>
      </c>
      <c r="O102" s="152">
        <v>64.99</v>
      </c>
      <c r="P102" s="153"/>
      <c r="Q102" s="151">
        <v>4999</v>
      </c>
      <c r="R102" s="152">
        <v>25</v>
      </c>
      <c r="S102" s="153"/>
      <c r="T102" s="153">
        <f t="shared" si="9"/>
        <v>1269.56</v>
      </c>
      <c r="U102" s="151">
        <v>4999</v>
      </c>
      <c r="V102" s="152">
        <v>399.92</v>
      </c>
      <c r="W102" s="153"/>
      <c r="X102" s="151">
        <v>4575</v>
      </c>
      <c r="Y102" s="152">
        <v>91.5</v>
      </c>
      <c r="Z102" s="114"/>
      <c r="AA102" s="151">
        <v>4575</v>
      </c>
      <c r="AB102" s="152">
        <v>22.88</v>
      </c>
      <c r="AC102" s="153"/>
      <c r="AD102" s="153"/>
      <c r="AE102" s="151">
        <v>4999</v>
      </c>
      <c r="AF102" s="152">
        <v>25</v>
      </c>
      <c r="AG102" s="153"/>
      <c r="AH102" s="153">
        <f t="shared" si="10"/>
        <v>539.3</v>
      </c>
      <c r="AI102" s="153">
        <f t="shared" si="11"/>
        <v>1808.86</v>
      </c>
      <c r="AJ102" s="178"/>
      <c r="AK102" s="201"/>
      <c r="AL102" s="201"/>
      <c r="AM102" s="201"/>
    </row>
    <row r="103" s="133" customFormat="1" ht="35" customHeight="1" spans="1:39">
      <c r="A103" s="149">
        <v>100</v>
      </c>
      <c r="B103" s="193" t="s">
        <v>285</v>
      </c>
      <c r="C103" s="150" t="s">
        <v>286</v>
      </c>
      <c r="D103" s="149" t="s">
        <v>15</v>
      </c>
      <c r="E103" s="151">
        <v>4999</v>
      </c>
      <c r="F103" s="152">
        <v>799.84</v>
      </c>
      <c r="G103" s="153"/>
      <c r="H103" s="151">
        <v>4575</v>
      </c>
      <c r="I103" s="152">
        <v>375.15</v>
      </c>
      <c r="J103" s="153"/>
      <c r="K103" s="217">
        <v>4575</v>
      </c>
      <c r="L103" s="152">
        <v>4.58</v>
      </c>
      <c r="M103" s="153"/>
      <c r="N103" s="151">
        <v>4999</v>
      </c>
      <c r="O103" s="152">
        <v>64.99</v>
      </c>
      <c r="P103" s="153"/>
      <c r="Q103" s="151">
        <v>4999</v>
      </c>
      <c r="R103" s="152">
        <v>25</v>
      </c>
      <c r="S103" s="153"/>
      <c r="T103" s="153">
        <f t="shared" si="9"/>
        <v>1269.56</v>
      </c>
      <c r="U103" s="151">
        <v>4999</v>
      </c>
      <c r="V103" s="152">
        <v>399.92</v>
      </c>
      <c r="W103" s="153"/>
      <c r="X103" s="151">
        <v>4575</v>
      </c>
      <c r="Y103" s="152">
        <v>91.5</v>
      </c>
      <c r="Z103" s="114"/>
      <c r="AA103" s="151">
        <v>4575</v>
      </c>
      <c r="AB103" s="152">
        <v>22.88</v>
      </c>
      <c r="AC103" s="153"/>
      <c r="AD103" s="153"/>
      <c r="AE103" s="151">
        <v>4999</v>
      </c>
      <c r="AF103" s="152">
        <v>25</v>
      </c>
      <c r="AG103" s="153"/>
      <c r="AH103" s="153">
        <f t="shared" si="10"/>
        <v>539.3</v>
      </c>
      <c r="AI103" s="153">
        <f t="shared" si="11"/>
        <v>1808.86</v>
      </c>
      <c r="AJ103" s="178"/>
      <c r="AK103" s="201"/>
      <c r="AL103" s="201"/>
      <c r="AM103" s="201"/>
    </row>
    <row r="104" s="133" customFormat="1" ht="35" customHeight="1" spans="1:39">
      <c r="A104" s="149">
        <v>101</v>
      </c>
      <c r="B104" s="150" t="s">
        <v>287</v>
      </c>
      <c r="C104" s="150" t="s">
        <v>288</v>
      </c>
      <c r="D104" s="149" t="s">
        <v>15</v>
      </c>
      <c r="E104" s="151">
        <v>4999</v>
      </c>
      <c r="F104" s="152">
        <v>799.84</v>
      </c>
      <c r="G104" s="153"/>
      <c r="H104" s="151">
        <v>4575</v>
      </c>
      <c r="I104" s="152">
        <v>375.15</v>
      </c>
      <c r="J104" s="153"/>
      <c r="K104" s="217">
        <v>4575</v>
      </c>
      <c r="L104" s="152">
        <v>4.58</v>
      </c>
      <c r="M104" s="153"/>
      <c r="N104" s="151">
        <v>4999</v>
      </c>
      <c r="O104" s="152">
        <v>64.99</v>
      </c>
      <c r="P104" s="153"/>
      <c r="Q104" s="151">
        <v>4999</v>
      </c>
      <c r="R104" s="152">
        <v>25</v>
      </c>
      <c r="S104" s="153"/>
      <c r="T104" s="153">
        <f t="shared" si="9"/>
        <v>1269.56</v>
      </c>
      <c r="U104" s="151">
        <v>4999</v>
      </c>
      <c r="V104" s="152">
        <v>399.92</v>
      </c>
      <c r="W104" s="153"/>
      <c r="X104" s="151">
        <v>4575</v>
      </c>
      <c r="Y104" s="152">
        <v>91.5</v>
      </c>
      <c r="Z104" s="114"/>
      <c r="AA104" s="151">
        <v>4575</v>
      </c>
      <c r="AB104" s="152">
        <v>22.88</v>
      </c>
      <c r="AC104" s="153"/>
      <c r="AD104" s="153"/>
      <c r="AE104" s="151">
        <v>4999</v>
      </c>
      <c r="AF104" s="152">
        <v>25</v>
      </c>
      <c r="AG104" s="153"/>
      <c r="AH104" s="153">
        <f t="shared" si="10"/>
        <v>539.3</v>
      </c>
      <c r="AI104" s="153">
        <f t="shared" si="11"/>
        <v>1808.86</v>
      </c>
      <c r="AJ104" s="178"/>
      <c r="AK104" s="201"/>
      <c r="AL104" s="201"/>
      <c r="AM104" s="201"/>
    </row>
    <row r="105" s="133" customFormat="1" ht="35" customHeight="1" spans="1:39">
      <c r="A105" s="149">
        <v>102</v>
      </c>
      <c r="B105" s="150" t="s">
        <v>289</v>
      </c>
      <c r="C105" s="150" t="s">
        <v>290</v>
      </c>
      <c r="D105" s="149" t="s">
        <v>15</v>
      </c>
      <c r="E105" s="151">
        <v>4999</v>
      </c>
      <c r="F105" s="152">
        <v>799.84</v>
      </c>
      <c r="G105" s="153"/>
      <c r="H105" s="151">
        <v>4575</v>
      </c>
      <c r="I105" s="152">
        <v>375.15</v>
      </c>
      <c r="J105" s="153"/>
      <c r="K105" s="217">
        <v>4575</v>
      </c>
      <c r="L105" s="152">
        <v>4.58</v>
      </c>
      <c r="M105" s="153"/>
      <c r="N105" s="151">
        <v>4999</v>
      </c>
      <c r="O105" s="152">
        <v>64.99</v>
      </c>
      <c r="P105" s="153"/>
      <c r="Q105" s="151">
        <v>4999</v>
      </c>
      <c r="R105" s="152">
        <v>25</v>
      </c>
      <c r="S105" s="153"/>
      <c r="T105" s="153">
        <f t="shared" si="9"/>
        <v>1269.56</v>
      </c>
      <c r="U105" s="151">
        <v>4999</v>
      </c>
      <c r="V105" s="152">
        <v>399.92</v>
      </c>
      <c r="W105" s="153"/>
      <c r="X105" s="151">
        <v>4575</v>
      </c>
      <c r="Y105" s="152">
        <v>91.5</v>
      </c>
      <c r="Z105" s="114"/>
      <c r="AA105" s="151">
        <v>4575</v>
      </c>
      <c r="AB105" s="152">
        <v>22.88</v>
      </c>
      <c r="AC105" s="153"/>
      <c r="AD105" s="153"/>
      <c r="AE105" s="151">
        <v>4999</v>
      </c>
      <c r="AF105" s="152">
        <v>25</v>
      </c>
      <c r="AG105" s="153"/>
      <c r="AH105" s="153">
        <f t="shared" si="10"/>
        <v>539.3</v>
      </c>
      <c r="AI105" s="153">
        <f t="shared" si="11"/>
        <v>1808.86</v>
      </c>
      <c r="AJ105" s="178"/>
      <c r="AK105" s="201"/>
      <c r="AL105" s="201"/>
      <c r="AM105" s="201"/>
    </row>
    <row r="106" s="133" customFormat="1" ht="35" customHeight="1" spans="1:39">
      <c r="A106" s="149">
        <v>103</v>
      </c>
      <c r="B106" s="150" t="s">
        <v>291</v>
      </c>
      <c r="C106" s="150" t="s">
        <v>292</v>
      </c>
      <c r="D106" s="149" t="s">
        <v>15</v>
      </c>
      <c r="E106" s="151">
        <v>4999</v>
      </c>
      <c r="F106" s="152">
        <v>799.84</v>
      </c>
      <c r="G106" s="153"/>
      <c r="H106" s="151">
        <v>4575</v>
      </c>
      <c r="I106" s="152">
        <v>375.15</v>
      </c>
      <c r="J106" s="153"/>
      <c r="K106" s="217">
        <v>4575</v>
      </c>
      <c r="L106" s="152">
        <v>4.58</v>
      </c>
      <c r="M106" s="153"/>
      <c r="N106" s="151">
        <v>4999</v>
      </c>
      <c r="O106" s="152">
        <v>64.99</v>
      </c>
      <c r="P106" s="153"/>
      <c r="Q106" s="151">
        <v>4999</v>
      </c>
      <c r="R106" s="152">
        <v>25</v>
      </c>
      <c r="S106" s="153"/>
      <c r="T106" s="153">
        <f t="shared" si="9"/>
        <v>1269.56</v>
      </c>
      <c r="U106" s="151">
        <v>4999</v>
      </c>
      <c r="V106" s="152">
        <v>399.92</v>
      </c>
      <c r="W106" s="153"/>
      <c r="X106" s="151">
        <v>4575</v>
      </c>
      <c r="Y106" s="152">
        <v>91.5</v>
      </c>
      <c r="Z106" s="114"/>
      <c r="AA106" s="151">
        <v>4575</v>
      </c>
      <c r="AB106" s="152">
        <v>22.88</v>
      </c>
      <c r="AC106" s="153"/>
      <c r="AD106" s="153"/>
      <c r="AE106" s="151">
        <v>4999</v>
      </c>
      <c r="AF106" s="152">
        <v>25</v>
      </c>
      <c r="AG106" s="153"/>
      <c r="AH106" s="153">
        <f t="shared" si="10"/>
        <v>539.3</v>
      </c>
      <c r="AI106" s="153">
        <f t="shared" si="11"/>
        <v>1808.86</v>
      </c>
      <c r="AJ106" s="178"/>
      <c r="AK106" s="201"/>
      <c r="AL106" s="201"/>
      <c r="AM106" s="201"/>
    </row>
    <row r="107" s="133" customFormat="1" ht="35" customHeight="1" spans="1:39">
      <c r="A107" s="149">
        <v>104</v>
      </c>
      <c r="B107" s="150" t="s">
        <v>293</v>
      </c>
      <c r="C107" s="150" t="s">
        <v>294</v>
      </c>
      <c r="D107" s="149" t="s">
        <v>15</v>
      </c>
      <c r="E107" s="151">
        <v>4999</v>
      </c>
      <c r="F107" s="152">
        <v>799.84</v>
      </c>
      <c r="G107" s="153"/>
      <c r="H107" s="151">
        <v>4575</v>
      </c>
      <c r="I107" s="152">
        <v>375.15</v>
      </c>
      <c r="J107" s="153"/>
      <c r="K107" s="217">
        <v>4575</v>
      </c>
      <c r="L107" s="152">
        <v>4.58</v>
      </c>
      <c r="M107" s="153"/>
      <c r="N107" s="151">
        <v>4999</v>
      </c>
      <c r="O107" s="152">
        <v>64.99</v>
      </c>
      <c r="P107" s="153"/>
      <c r="Q107" s="151">
        <v>4999</v>
      </c>
      <c r="R107" s="152">
        <v>25</v>
      </c>
      <c r="S107" s="153"/>
      <c r="T107" s="153">
        <f t="shared" si="9"/>
        <v>1269.56</v>
      </c>
      <c r="U107" s="151">
        <v>4999</v>
      </c>
      <c r="V107" s="152">
        <v>399.92</v>
      </c>
      <c r="W107" s="153"/>
      <c r="X107" s="151">
        <v>4575</v>
      </c>
      <c r="Y107" s="152">
        <v>91.5</v>
      </c>
      <c r="Z107" s="114"/>
      <c r="AA107" s="151">
        <v>4575</v>
      </c>
      <c r="AB107" s="152">
        <v>22.88</v>
      </c>
      <c r="AC107" s="153"/>
      <c r="AD107" s="153"/>
      <c r="AE107" s="151">
        <v>4999</v>
      </c>
      <c r="AF107" s="152">
        <v>25</v>
      </c>
      <c r="AG107" s="153"/>
      <c r="AH107" s="153">
        <f t="shared" si="10"/>
        <v>539.3</v>
      </c>
      <c r="AI107" s="153">
        <f t="shared" si="11"/>
        <v>1808.86</v>
      </c>
      <c r="AJ107" s="178"/>
      <c r="AK107" s="201"/>
      <c r="AL107" s="201"/>
      <c r="AM107" s="201"/>
    </row>
    <row r="108" s="133" customFormat="1" ht="35" customHeight="1" spans="1:39">
      <c r="A108" s="149">
        <v>105</v>
      </c>
      <c r="B108" s="150" t="s">
        <v>295</v>
      </c>
      <c r="C108" s="150" t="s">
        <v>296</v>
      </c>
      <c r="D108" s="149" t="s">
        <v>15</v>
      </c>
      <c r="E108" s="151">
        <v>4999</v>
      </c>
      <c r="F108" s="152">
        <v>799.84</v>
      </c>
      <c r="G108" s="153"/>
      <c r="H108" s="151">
        <v>4575</v>
      </c>
      <c r="I108" s="152">
        <v>375.15</v>
      </c>
      <c r="J108" s="153"/>
      <c r="K108" s="217">
        <v>4575</v>
      </c>
      <c r="L108" s="152">
        <v>4.58</v>
      </c>
      <c r="M108" s="153"/>
      <c r="N108" s="151">
        <v>4999</v>
      </c>
      <c r="O108" s="152">
        <v>64.99</v>
      </c>
      <c r="P108" s="153"/>
      <c r="Q108" s="151">
        <v>4999</v>
      </c>
      <c r="R108" s="152">
        <v>25</v>
      </c>
      <c r="S108" s="153"/>
      <c r="T108" s="153">
        <f t="shared" si="9"/>
        <v>1269.56</v>
      </c>
      <c r="U108" s="151">
        <v>4999</v>
      </c>
      <c r="V108" s="152">
        <v>399.92</v>
      </c>
      <c r="W108" s="153"/>
      <c r="X108" s="151">
        <v>4575</v>
      </c>
      <c r="Y108" s="152">
        <v>91.5</v>
      </c>
      <c r="Z108" s="114"/>
      <c r="AA108" s="151">
        <v>4575</v>
      </c>
      <c r="AB108" s="152">
        <v>22.88</v>
      </c>
      <c r="AC108" s="153"/>
      <c r="AD108" s="153"/>
      <c r="AE108" s="151">
        <v>4999</v>
      </c>
      <c r="AF108" s="152">
        <v>25</v>
      </c>
      <c r="AG108" s="153"/>
      <c r="AH108" s="153">
        <f t="shared" si="10"/>
        <v>539.3</v>
      </c>
      <c r="AI108" s="153">
        <f t="shared" si="11"/>
        <v>1808.86</v>
      </c>
      <c r="AJ108" s="178"/>
      <c r="AK108" s="201"/>
      <c r="AL108" s="201"/>
      <c r="AM108" s="201"/>
    </row>
    <row r="109" s="133" customFormat="1" ht="35" customHeight="1" spans="1:39">
      <c r="A109" s="149">
        <v>106</v>
      </c>
      <c r="B109" s="150" t="s">
        <v>297</v>
      </c>
      <c r="C109" s="150" t="s">
        <v>298</v>
      </c>
      <c r="D109" s="149" t="s">
        <v>15</v>
      </c>
      <c r="E109" s="151">
        <v>4999</v>
      </c>
      <c r="F109" s="152">
        <v>799.84</v>
      </c>
      <c r="G109" s="153"/>
      <c r="H109" s="151">
        <v>4575</v>
      </c>
      <c r="I109" s="152">
        <v>375.15</v>
      </c>
      <c r="J109" s="153"/>
      <c r="K109" s="217">
        <v>4575</v>
      </c>
      <c r="L109" s="152">
        <v>4.58</v>
      </c>
      <c r="M109" s="153"/>
      <c r="N109" s="151">
        <v>4999</v>
      </c>
      <c r="O109" s="152">
        <v>64.99</v>
      </c>
      <c r="P109" s="153"/>
      <c r="Q109" s="151">
        <v>4999</v>
      </c>
      <c r="R109" s="152">
        <v>25</v>
      </c>
      <c r="S109" s="153"/>
      <c r="T109" s="153">
        <f t="shared" si="9"/>
        <v>1269.56</v>
      </c>
      <c r="U109" s="151">
        <v>4999</v>
      </c>
      <c r="V109" s="152">
        <v>399.92</v>
      </c>
      <c r="W109" s="153"/>
      <c r="X109" s="151">
        <v>4575</v>
      </c>
      <c r="Y109" s="152">
        <v>91.5</v>
      </c>
      <c r="Z109" s="114"/>
      <c r="AA109" s="151">
        <v>4575</v>
      </c>
      <c r="AB109" s="152">
        <v>22.88</v>
      </c>
      <c r="AC109" s="153"/>
      <c r="AD109" s="153"/>
      <c r="AE109" s="151">
        <v>4999</v>
      </c>
      <c r="AF109" s="152">
        <v>25</v>
      </c>
      <c r="AG109" s="153"/>
      <c r="AH109" s="153">
        <f t="shared" si="10"/>
        <v>539.3</v>
      </c>
      <c r="AI109" s="153">
        <f t="shared" si="11"/>
        <v>1808.86</v>
      </c>
      <c r="AJ109" s="178"/>
      <c r="AK109" s="201"/>
      <c r="AL109" s="201"/>
      <c r="AM109" s="201"/>
    </row>
    <row r="110" s="133" customFormat="1" ht="35" customHeight="1" spans="1:39">
      <c r="A110" s="149">
        <v>107</v>
      </c>
      <c r="B110" s="150" t="s">
        <v>299</v>
      </c>
      <c r="C110" s="150" t="s">
        <v>300</v>
      </c>
      <c r="D110" s="149" t="s">
        <v>15</v>
      </c>
      <c r="E110" s="151">
        <v>4999</v>
      </c>
      <c r="F110" s="152">
        <v>799.84</v>
      </c>
      <c r="G110" s="153"/>
      <c r="H110" s="151">
        <v>4575</v>
      </c>
      <c r="I110" s="152">
        <v>375.15</v>
      </c>
      <c r="J110" s="153"/>
      <c r="K110" s="217">
        <v>4575</v>
      </c>
      <c r="L110" s="152">
        <v>4.58</v>
      </c>
      <c r="M110" s="153"/>
      <c r="N110" s="151">
        <v>4999</v>
      </c>
      <c r="O110" s="152">
        <v>64.99</v>
      </c>
      <c r="P110" s="153"/>
      <c r="Q110" s="151">
        <v>4999</v>
      </c>
      <c r="R110" s="152">
        <v>25</v>
      </c>
      <c r="S110" s="153"/>
      <c r="T110" s="153">
        <f t="shared" si="9"/>
        <v>1269.56</v>
      </c>
      <c r="U110" s="151">
        <v>4999</v>
      </c>
      <c r="V110" s="152">
        <v>399.92</v>
      </c>
      <c r="W110" s="153"/>
      <c r="X110" s="151">
        <v>4575</v>
      </c>
      <c r="Y110" s="152">
        <v>91.5</v>
      </c>
      <c r="Z110" s="114"/>
      <c r="AA110" s="151">
        <v>4575</v>
      </c>
      <c r="AB110" s="152">
        <v>22.88</v>
      </c>
      <c r="AC110" s="153"/>
      <c r="AD110" s="153"/>
      <c r="AE110" s="151">
        <v>4999</v>
      </c>
      <c r="AF110" s="152">
        <v>25</v>
      </c>
      <c r="AG110" s="153"/>
      <c r="AH110" s="153">
        <f t="shared" si="10"/>
        <v>539.3</v>
      </c>
      <c r="AI110" s="153">
        <f t="shared" si="11"/>
        <v>1808.86</v>
      </c>
      <c r="AJ110" s="178"/>
      <c r="AK110" s="201"/>
      <c r="AL110" s="201"/>
      <c r="AM110" s="201"/>
    </row>
    <row r="111" s="133" customFormat="1" ht="35" customHeight="1" spans="1:39">
      <c r="A111" s="149">
        <v>108</v>
      </c>
      <c r="B111" s="150" t="s">
        <v>124</v>
      </c>
      <c r="C111" s="150" t="s">
        <v>301</v>
      </c>
      <c r="D111" s="149" t="s">
        <v>15</v>
      </c>
      <c r="E111" s="151">
        <v>4999</v>
      </c>
      <c r="F111" s="152">
        <v>799.84</v>
      </c>
      <c r="G111" s="153"/>
      <c r="H111" s="151">
        <v>4575</v>
      </c>
      <c r="I111" s="152">
        <v>375.15</v>
      </c>
      <c r="J111" s="153"/>
      <c r="K111" s="217">
        <v>4575</v>
      </c>
      <c r="L111" s="152">
        <v>4.58</v>
      </c>
      <c r="M111" s="153"/>
      <c r="N111" s="151">
        <v>4999</v>
      </c>
      <c r="O111" s="152">
        <v>64.99</v>
      </c>
      <c r="P111" s="153"/>
      <c r="Q111" s="151">
        <v>4999</v>
      </c>
      <c r="R111" s="152">
        <v>25</v>
      </c>
      <c r="S111" s="153"/>
      <c r="T111" s="153">
        <f t="shared" si="9"/>
        <v>1269.56</v>
      </c>
      <c r="U111" s="151">
        <v>4999</v>
      </c>
      <c r="V111" s="152">
        <v>399.92</v>
      </c>
      <c r="W111" s="153"/>
      <c r="X111" s="151">
        <v>4575</v>
      </c>
      <c r="Y111" s="152">
        <v>91.5</v>
      </c>
      <c r="Z111" s="114"/>
      <c r="AA111" s="151">
        <v>4575</v>
      </c>
      <c r="AB111" s="152">
        <v>22.88</v>
      </c>
      <c r="AC111" s="153"/>
      <c r="AD111" s="153"/>
      <c r="AE111" s="151">
        <v>4999</v>
      </c>
      <c r="AF111" s="152">
        <v>25</v>
      </c>
      <c r="AG111" s="153"/>
      <c r="AH111" s="153">
        <f t="shared" si="10"/>
        <v>539.3</v>
      </c>
      <c r="AI111" s="153">
        <f t="shared" si="11"/>
        <v>1808.86</v>
      </c>
      <c r="AJ111" s="178"/>
      <c r="AK111" s="201"/>
      <c r="AL111" s="201"/>
      <c r="AM111" s="201"/>
    </row>
    <row r="112" s="133" customFormat="1" ht="35" customHeight="1" spans="1:39">
      <c r="A112" s="149">
        <v>109</v>
      </c>
      <c r="B112" s="150" t="s">
        <v>302</v>
      </c>
      <c r="C112" s="150" t="s">
        <v>303</v>
      </c>
      <c r="D112" s="149" t="s">
        <v>15</v>
      </c>
      <c r="E112" s="151">
        <v>4999</v>
      </c>
      <c r="F112" s="152">
        <v>799.84</v>
      </c>
      <c r="G112" s="153"/>
      <c r="H112" s="151">
        <v>4575</v>
      </c>
      <c r="I112" s="152">
        <v>375.15</v>
      </c>
      <c r="J112" s="153"/>
      <c r="K112" s="217">
        <v>4575</v>
      </c>
      <c r="L112" s="152">
        <v>4.58</v>
      </c>
      <c r="M112" s="153"/>
      <c r="N112" s="151">
        <v>4999</v>
      </c>
      <c r="O112" s="152">
        <v>64.99</v>
      </c>
      <c r="P112" s="153"/>
      <c r="Q112" s="151">
        <v>4999</v>
      </c>
      <c r="R112" s="152">
        <v>25</v>
      </c>
      <c r="S112" s="153"/>
      <c r="T112" s="153">
        <f t="shared" si="9"/>
        <v>1269.56</v>
      </c>
      <c r="U112" s="151">
        <v>4999</v>
      </c>
      <c r="V112" s="152">
        <v>399.92</v>
      </c>
      <c r="W112" s="153"/>
      <c r="X112" s="151">
        <v>4575</v>
      </c>
      <c r="Y112" s="152">
        <v>91.5</v>
      </c>
      <c r="Z112" s="114"/>
      <c r="AA112" s="151">
        <v>4575</v>
      </c>
      <c r="AB112" s="152">
        <v>22.88</v>
      </c>
      <c r="AC112" s="153"/>
      <c r="AD112" s="153"/>
      <c r="AE112" s="151">
        <v>4999</v>
      </c>
      <c r="AF112" s="152">
        <v>25</v>
      </c>
      <c r="AG112" s="153"/>
      <c r="AH112" s="153">
        <f t="shared" si="10"/>
        <v>539.3</v>
      </c>
      <c r="AI112" s="153">
        <f t="shared" si="11"/>
        <v>1808.86</v>
      </c>
      <c r="AJ112" s="178"/>
      <c r="AK112" s="201"/>
      <c r="AL112" s="201"/>
      <c r="AM112" s="201"/>
    </row>
    <row r="113" s="133" customFormat="1" ht="35" customHeight="1" spans="1:39">
      <c r="A113" s="149">
        <v>110</v>
      </c>
      <c r="B113" s="150" t="s">
        <v>126</v>
      </c>
      <c r="C113" s="150" t="s">
        <v>304</v>
      </c>
      <c r="D113" s="149" t="s">
        <v>15</v>
      </c>
      <c r="E113" s="151">
        <v>4999</v>
      </c>
      <c r="F113" s="152">
        <v>799.84</v>
      </c>
      <c r="G113" s="153"/>
      <c r="H113" s="151">
        <v>4575</v>
      </c>
      <c r="I113" s="152">
        <v>375.15</v>
      </c>
      <c r="J113" s="153"/>
      <c r="K113" s="217">
        <v>4575</v>
      </c>
      <c r="L113" s="152">
        <v>4.58</v>
      </c>
      <c r="M113" s="153"/>
      <c r="N113" s="151">
        <v>4999</v>
      </c>
      <c r="O113" s="152">
        <v>64.99</v>
      </c>
      <c r="P113" s="153"/>
      <c r="Q113" s="151">
        <v>4999</v>
      </c>
      <c r="R113" s="152">
        <v>25</v>
      </c>
      <c r="S113" s="153"/>
      <c r="T113" s="153">
        <f t="shared" si="9"/>
        <v>1269.56</v>
      </c>
      <c r="U113" s="151">
        <v>4999</v>
      </c>
      <c r="V113" s="152">
        <v>399.92</v>
      </c>
      <c r="W113" s="153"/>
      <c r="X113" s="151">
        <v>4575</v>
      </c>
      <c r="Y113" s="152">
        <v>91.5</v>
      </c>
      <c r="Z113" s="114"/>
      <c r="AA113" s="151">
        <v>4575</v>
      </c>
      <c r="AB113" s="152">
        <v>22.88</v>
      </c>
      <c r="AC113" s="153"/>
      <c r="AD113" s="153"/>
      <c r="AE113" s="151">
        <v>4999</v>
      </c>
      <c r="AF113" s="152">
        <v>25</v>
      </c>
      <c r="AG113" s="153"/>
      <c r="AH113" s="153">
        <f t="shared" si="10"/>
        <v>539.3</v>
      </c>
      <c r="AI113" s="153">
        <f t="shared" si="11"/>
        <v>1808.86</v>
      </c>
      <c r="AJ113" s="178"/>
      <c r="AK113" s="201"/>
      <c r="AL113" s="201"/>
      <c r="AM113" s="201"/>
    </row>
    <row r="114" s="133" customFormat="1" ht="35" customHeight="1" spans="1:39">
      <c r="A114" s="149">
        <v>111</v>
      </c>
      <c r="B114" s="150" t="s">
        <v>127</v>
      </c>
      <c r="C114" s="150" t="s">
        <v>305</v>
      </c>
      <c r="D114" s="149" t="s">
        <v>15</v>
      </c>
      <c r="E114" s="151">
        <v>4999</v>
      </c>
      <c r="F114" s="152">
        <v>799.84</v>
      </c>
      <c r="G114" s="153"/>
      <c r="H114" s="151">
        <v>4575</v>
      </c>
      <c r="I114" s="152">
        <v>375.15</v>
      </c>
      <c r="J114" s="153"/>
      <c r="K114" s="217">
        <v>4575</v>
      </c>
      <c r="L114" s="152">
        <v>4.58</v>
      </c>
      <c r="M114" s="153"/>
      <c r="N114" s="151">
        <v>4999</v>
      </c>
      <c r="O114" s="152">
        <v>64.99</v>
      </c>
      <c r="P114" s="153"/>
      <c r="Q114" s="151">
        <v>4999</v>
      </c>
      <c r="R114" s="152">
        <v>25</v>
      </c>
      <c r="S114" s="153"/>
      <c r="T114" s="153">
        <f t="shared" si="9"/>
        <v>1269.56</v>
      </c>
      <c r="U114" s="151">
        <v>4999</v>
      </c>
      <c r="V114" s="152">
        <v>399.92</v>
      </c>
      <c r="W114" s="153"/>
      <c r="X114" s="151">
        <v>4575</v>
      </c>
      <c r="Y114" s="152">
        <v>91.5</v>
      </c>
      <c r="Z114" s="114"/>
      <c r="AA114" s="151">
        <v>4575</v>
      </c>
      <c r="AB114" s="152">
        <v>22.88</v>
      </c>
      <c r="AC114" s="153"/>
      <c r="AD114" s="153"/>
      <c r="AE114" s="151">
        <v>4999</v>
      </c>
      <c r="AF114" s="152">
        <v>25</v>
      </c>
      <c r="AG114" s="153"/>
      <c r="AH114" s="153">
        <f t="shared" si="10"/>
        <v>539.3</v>
      </c>
      <c r="AI114" s="153">
        <f t="shared" si="11"/>
        <v>1808.86</v>
      </c>
      <c r="AJ114" s="178"/>
      <c r="AK114" s="201"/>
      <c r="AL114" s="201"/>
      <c r="AM114" s="201"/>
    </row>
    <row r="115" s="133" customFormat="1" ht="35" customHeight="1" spans="1:39">
      <c r="A115" s="149">
        <v>112</v>
      </c>
      <c r="B115" s="150" t="s">
        <v>128</v>
      </c>
      <c r="C115" s="150" t="s">
        <v>306</v>
      </c>
      <c r="D115" s="149" t="s">
        <v>15</v>
      </c>
      <c r="E115" s="151">
        <v>4999</v>
      </c>
      <c r="F115" s="152">
        <v>799.84</v>
      </c>
      <c r="G115" s="153"/>
      <c r="H115" s="151">
        <v>4575</v>
      </c>
      <c r="I115" s="152">
        <v>375.15</v>
      </c>
      <c r="J115" s="153"/>
      <c r="K115" s="217">
        <v>4575</v>
      </c>
      <c r="L115" s="152">
        <v>4.58</v>
      </c>
      <c r="M115" s="153"/>
      <c r="N115" s="151">
        <v>4999</v>
      </c>
      <c r="O115" s="152">
        <v>64.99</v>
      </c>
      <c r="P115" s="153"/>
      <c r="Q115" s="151">
        <v>4999</v>
      </c>
      <c r="R115" s="152">
        <v>25</v>
      </c>
      <c r="S115" s="153"/>
      <c r="T115" s="153">
        <f t="shared" si="9"/>
        <v>1269.56</v>
      </c>
      <c r="U115" s="151">
        <v>4999</v>
      </c>
      <c r="V115" s="152">
        <v>399.92</v>
      </c>
      <c r="W115" s="153"/>
      <c r="X115" s="151">
        <v>4575</v>
      </c>
      <c r="Y115" s="152">
        <v>91.5</v>
      </c>
      <c r="Z115" s="114"/>
      <c r="AA115" s="151">
        <v>4575</v>
      </c>
      <c r="AB115" s="152">
        <v>22.88</v>
      </c>
      <c r="AC115" s="153"/>
      <c r="AD115" s="153"/>
      <c r="AE115" s="151">
        <v>4999</v>
      </c>
      <c r="AF115" s="152">
        <v>25</v>
      </c>
      <c r="AG115" s="153"/>
      <c r="AH115" s="153">
        <f t="shared" si="10"/>
        <v>539.3</v>
      </c>
      <c r="AI115" s="153">
        <f t="shared" si="11"/>
        <v>1808.86</v>
      </c>
      <c r="AJ115" s="178"/>
      <c r="AK115" s="201"/>
      <c r="AL115" s="201"/>
      <c r="AM115" s="201"/>
    </row>
    <row r="116" s="133" customFormat="1" ht="35" customHeight="1" spans="1:39">
      <c r="A116" s="149">
        <v>113</v>
      </c>
      <c r="B116" s="150" t="s">
        <v>307</v>
      </c>
      <c r="C116" s="150" t="s">
        <v>308</v>
      </c>
      <c r="D116" s="149" t="s">
        <v>15</v>
      </c>
      <c r="E116" s="151">
        <v>4999</v>
      </c>
      <c r="F116" s="152">
        <v>799.84</v>
      </c>
      <c r="G116" s="153"/>
      <c r="H116" s="151">
        <v>4575</v>
      </c>
      <c r="I116" s="152">
        <v>375.15</v>
      </c>
      <c r="J116" s="153"/>
      <c r="K116" s="217">
        <v>4575</v>
      </c>
      <c r="L116" s="152">
        <v>4.58</v>
      </c>
      <c r="M116" s="153"/>
      <c r="N116" s="151">
        <v>4999</v>
      </c>
      <c r="O116" s="152">
        <v>64.99</v>
      </c>
      <c r="P116" s="153"/>
      <c r="Q116" s="151">
        <v>4999</v>
      </c>
      <c r="R116" s="152">
        <v>25</v>
      </c>
      <c r="S116" s="153"/>
      <c r="T116" s="153">
        <f t="shared" si="9"/>
        <v>1269.56</v>
      </c>
      <c r="U116" s="151">
        <v>4999</v>
      </c>
      <c r="V116" s="152">
        <v>399.92</v>
      </c>
      <c r="W116" s="153"/>
      <c r="X116" s="151">
        <v>4575</v>
      </c>
      <c r="Y116" s="152">
        <v>91.5</v>
      </c>
      <c r="Z116" s="114"/>
      <c r="AA116" s="151">
        <v>4575</v>
      </c>
      <c r="AB116" s="152">
        <v>22.88</v>
      </c>
      <c r="AC116" s="153"/>
      <c r="AD116" s="153"/>
      <c r="AE116" s="151">
        <v>4999</v>
      </c>
      <c r="AF116" s="152">
        <v>25</v>
      </c>
      <c r="AG116" s="153"/>
      <c r="AH116" s="153">
        <f t="shared" si="10"/>
        <v>539.3</v>
      </c>
      <c r="AI116" s="153">
        <f t="shared" si="11"/>
        <v>1808.86</v>
      </c>
      <c r="AJ116" s="178"/>
      <c r="AK116" s="201"/>
      <c r="AL116" s="201"/>
      <c r="AM116" s="201"/>
    </row>
    <row r="117" s="133" customFormat="1" ht="35" customHeight="1" spans="1:39">
      <c r="A117" s="149">
        <v>114</v>
      </c>
      <c r="B117" s="150" t="s">
        <v>309</v>
      </c>
      <c r="C117" s="150" t="s">
        <v>310</v>
      </c>
      <c r="D117" s="149" t="s">
        <v>15</v>
      </c>
      <c r="E117" s="151">
        <v>4999</v>
      </c>
      <c r="F117" s="152">
        <v>799.84</v>
      </c>
      <c r="G117" s="153"/>
      <c r="H117" s="151">
        <v>4575</v>
      </c>
      <c r="I117" s="152">
        <v>375.15</v>
      </c>
      <c r="J117" s="153"/>
      <c r="K117" s="217">
        <v>4575</v>
      </c>
      <c r="L117" s="152">
        <v>4.58</v>
      </c>
      <c r="M117" s="153"/>
      <c r="N117" s="151">
        <v>4999</v>
      </c>
      <c r="O117" s="152">
        <v>64.99</v>
      </c>
      <c r="P117" s="153"/>
      <c r="Q117" s="151">
        <v>4999</v>
      </c>
      <c r="R117" s="152">
        <v>25</v>
      </c>
      <c r="S117" s="153"/>
      <c r="T117" s="153">
        <f t="shared" si="9"/>
        <v>1269.56</v>
      </c>
      <c r="U117" s="151">
        <v>4999</v>
      </c>
      <c r="V117" s="152">
        <v>399.92</v>
      </c>
      <c r="W117" s="153"/>
      <c r="X117" s="151">
        <v>4575</v>
      </c>
      <c r="Y117" s="152">
        <v>91.5</v>
      </c>
      <c r="Z117" s="114"/>
      <c r="AA117" s="151">
        <v>4575</v>
      </c>
      <c r="AB117" s="152">
        <v>22.88</v>
      </c>
      <c r="AC117" s="153"/>
      <c r="AD117" s="153"/>
      <c r="AE117" s="151">
        <v>4999</v>
      </c>
      <c r="AF117" s="152">
        <v>25</v>
      </c>
      <c r="AG117" s="153"/>
      <c r="AH117" s="153">
        <f t="shared" si="10"/>
        <v>539.3</v>
      </c>
      <c r="AI117" s="153">
        <f t="shared" si="11"/>
        <v>1808.86</v>
      </c>
      <c r="AJ117" s="178"/>
      <c r="AK117" s="201"/>
      <c r="AL117" s="201"/>
      <c r="AM117" s="201"/>
    </row>
    <row r="118" s="133" customFormat="1" ht="35" customHeight="1" spans="1:39">
      <c r="A118" s="149">
        <v>115</v>
      </c>
      <c r="B118" s="150" t="s">
        <v>311</v>
      </c>
      <c r="C118" s="150" t="s">
        <v>312</v>
      </c>
      <c r="D118" s="149" t="s">
        <v>15</v>
      </c>
      <c r="E118" s="151">
        <v>4999</v>
      </c>
      <c r="F118" s="152">
        <v>799.84</v>
      </c>
      <c r="G118" s="153"/>
      <c r="H118" s="151">
        <v>4575</v>
      </c>
      <c r="I118" s="152">
        <v>375.15</v>
      </c>
      <c r="J118" s="153"/>
      <c r="K118" s="217">
        <v>4575</v>
      </c>
      <c r="L118" s="152">
        <v>4.58</v>
      </c>
      <c r="M118" s="153"/>
      <c r="N118" s="151">
        <v>4999</v>
      </c>
      <c r="O118" s="152">
        <v>64.99</v>
      </c>
      <c r="P118" s="153"/>
      <c r="Q118" s="151">
        <v>4999</v>
      </c>
      <c r="R118" s="152">
        <v>25</v>
      </c>
      <c r="S118" s="153"/>
      <c r="T118" s="153">
        <f t="shared" si="9"/>
        <v>1269.56</v>
      </c>
      <c r="U118" s="151">
        <v>4999</v>
      </c>
      <c r="V118" s="152">
        <v>399.92</v>
      </c>
      <c r="W118" s="153"/>
      <c r="X118" s="151">
        <v>4575</v>
      </c>
      <c r="Y118" s="152">
        <v>91.5</v>
      </c>
      <c r="Z118" s="114"/>
      <c r="AA118" s="151">
        <v>4575</v>
      </c>
      <c r="AB118" s="152">
        <v>22.88</v>
      </c>
      <c r="AC118" s="153"/>
      <c r="AD118" s="153"/>
      <c r="AE118" s="151">
        <v>4999</v>
      </c>
      <c r="AF118" s="152">
        <v>25</v>
      </c>
      <c r="AG118" s="153"/>
      <c r="AH118" s="153">
        <f t="shared" si="10"/>
        <v>539.3</v>
      </c>
      <c r="AI118" s="153">
        <f t="shared" si="11"/>
        <v>1808.86</v>
      </c>
      <c r="AJ118" s="178"/>
      <c r="AK118" s="201"/>
      <c r="AL118" s="201"/>
      <c r="AM118" s="201"/>
    </row>
    <row r="119" s="133" customFormat="1" ht="35" customHeight="1" spans="1:39">
      <c r="A119" s="149">
        <v>116</v>
      </c>
      <c r="B119" s="150" t="s">
        <v>132</v>
      </c>
      <c r="C119" s="150" t="s">
        <v>313</v>
      </c>
      <c r="D119" s="149" t="s">
        <v>15</v>
      </c>
      <c r="E119" s="151">
        <v>4999</v>
      </c>
      <c r="F119" s="152">
        <v>799.84</v>
      </c>
      <c r="G119" s="153"/>
      <c r="H119" s="151">
        <v>4575</v>
      </c>
      <c r="I119" s="152">
        <v>375.15</v>
      </c>
      <c r="J119" s="153"/>
      <c r="K119" s="217">
        <v>4575</v>
      </c>
      <c r="L119" s="152">
        <v>4.58</v>
      </c>
      <c r="M119" s="153"/>
      <c r="N119" s="151">
        <v>4999</v>
      </c>
      <c r="O119" s="152">
        <v>64.99</v>
      </c>
      <c r="P119" s="153"/>
      <c r="Q119" s="151">
        <v>4999</v>
      </c>
      <c r="R119" s="152">
        <v>25</v>
      </c>
      <c r="S119" s="153"/>
      <c r="T119" s="153">
        <f t="shared" si="9"/>
        <v>1269.56</v>
      </c>
      <c r="U119" s="151">
        <v>4999</v>
      </c>
      <c r="V119" s="152">
        <v>399.92</v>
      </c>
      <c r="W119" s="153"/>
      <c r="X119" s="151">
        <v>4575</v>
      </c>
      <c r="Y119" s="152">
        <v>91.5</v>
      </c>
      <c r="Z119" s="114"/>
      <c r="AA119" s="151">
        <v>4575</v>
      </c>
      <c r="AB119" s="152">
        <v>22.88</v>
      </c>
      <c r="AC119" s="153"/>
      <c r="AD119" s="153"/>
      <c r="AE119" s="151">
        <v>4999</v>
      </c>
      <c r="AF119" s="152">
        <v>25</v>
      </c>
      <c r="AG119" s="153"/>
      <c r="AH119" s="153">
        <f t="shared" si="10"/>
        <v>539.3</v>
      </c>
      <c r="AI119" s="153">
        <f t="shared" si="11"/>
        <v>1808.86</v>
      </c>
      <c r="AJ119" s="178"/>
      <c r="AK119" s="201"/>
      <c r="AL119" s="201"/>
      <c r="AM119" s="201"/>
    </row>
    <row r="120" s="133" customFormat="1" ht="35" customHeight="1" spans="1:39">
      <c r="A120" s="149">
        <v>117</v>
      </c>
      <c r="B120" s="150" t="s">
        <v>133</v>
      </c>
      <c r="C120" s="150" t="s">
        <v>314</v>
      </c>
      <c r="D120" s="149" t="s">
        <v>15</v>
      </c>
      <c r="E120" s="151">
        <v>4999</v>
      </c>
      <c r="F120" s="152">
        <v>799.84</v>
      </c>
      <c r="G120" s="153"/>
      <c r="H120" s="151">
        <v>4575</v>
      </c>
      <c r="I120" s="152">
        <v>375.15</v>
      </c>
      <c r="J120" s="153"/>
      <c r="K120" s="217">
        <v>4575</v>
      </c>
      <c r="L120" s="152">
        <v>4.58</v>
      </c>
      <c r="M120" s="153"/>
      <c r="N120" s="151">
        <v>4999</v>
      </c>
      <c r="O120" s="152">
        <v>64.99</v>
      </c>
      <c r="P120" s="153"/>
      <c r="Q120" s="151">
        <v>4999</v>
      </c>
      <c r="R120" s="152">
        <v>25</v>
      </c>
      <c r="S120" s="153"/>
      <c r="T120" s="153">
        <f t="shared" si="9"/>
        <v>1269.56</v>
      </c>
      <c r="U120" s="151">
        <v>4999</v>
      </c>
      <c r="V120" s="152">
        <v>399.92</v>
      </c>
      <c r="W120" s="153"/>
      <c r="X120" s="151">
        <v>4575</v>
      </c>
      <c r="Y120" s="152">
        <v>91.5</v>
      </c>
      <c r="Z120" s="114"/>
      <c r="AA120" s="151">
        <v>4575</v>
      </c>
      <c r="AB120" s="152">
        <v>22.88</v>
      </c>
      <c r="AC120" s="153"/>
      <c r="AD120" s="153"/>
      <c r="AE120" s="151">
        <v>4999</v>
      </c>
      <c r="AF120" s="152">
        <v>25</v>
      </c>
      <c r="AG120" s="153"/>
      <c r="AH120" s="153">
        <f t="shared" si="10"/>
        <v>539.3</v>
      </c>
      <c r="AI120" s="153">
        <f t="shared" si="11"/>
        <v>1808.86</v>
      </c>
      <c r="AJ120" s="178"/>
      <c r="AK120" s="201"/>
      <c r="AL120" s="201"/>
      <c r="AM120" s="201"/>
    </row>
    <row r="121" s="133" customFormat="1" ht="35" customHeight="1" spans="1:39">
      <c r="A121" s="149">
        <v>118</v>
      </c>
      <c r="B121" s="150" t="s">
        <v>134</v>
      </c>
      <c r="C121" s="150" t="s">
        <v>315</v>
      </c>
      <c r="D121" s="149" t="s">
        <v>15</v>
      </c>
      <c r="E121" s="151">
        <v>4999</v>
      </c>
      <c r="F121" s="152">
        <v>799.84</v>
      </c>
      <c r="G121" s="153"/>
      <c r="H121" s="151">
        <v>4575</v>
      </c>
      <c r="I121" s="152">
        <v>375.15</v>
      </c>
      <c r="J121" s="153"/>
      <c r="K121" s="217">
        <v>4575</v>
      </c>
      <c r="L121" s="152">
        <v>4.58</v>
      </c>
      <c r="M121" s="153"/>
      <c r="N121" s="151">
        <v>4999</v>
      </c>
      <c r="O121" s="152">
        <v>64.99</v>
      </c>
      <c r="P121" s="153"/>
      <c r="Q121" s="151">
        <v>4999</v>
      </c>
      <c r="R121" s="152">
        <v>25</v>
      </c>
      <c r="S121" s="153"/>
      <c r="T121" s="153">
        <f t="shared" si="9"/>
        <v>1269.56</v>
      </c>
      <c r="U121" s="151">
        <v>4999</v>
      </c>
      <c r="V121" s="152">
        <v>399.92</v>
      </c>
      <c r="W121" s="153"/>
      <c r="X121" s="151">
        <v>4575</v>
      </c>
      <c r="Y121" s="152">
        <v>91.5</v>
      </c>
      <c r="Z121" s="114"/>
      <c r="AA121" s="151">
        <v>4575</v>
      </c>
      <c r="AB121" s="152">
        <v>22.88</v>
      </c>
      <c r="AC121" s="153"/>
      <c r="AD121" s="153"/>
      <c r="AE121" s="151">
        <v>4999</v>
      </c>
      <c r="AF121" s="152">
        <v>25</v>
      </c>
      <c r="AG121" s="153"/>
      <c r="AH121" s="153">
        <f t="shared" si="10"/>
        <v>539.3</v>
      </c>
      <c r="AI121" s="153">
        <f t="shared" si="11"/>
        <v>1808.86</v>
      </c>
      <c r="AJ121" s="178"/>
      <c r="AK121" s="201"/>
      <c r="AL121" s="201"/>
      <c r="AM121" s="201"/>
    </row>
    <row r="122" s="133" customFormat="1" ht="35" customHeight="1" spans="1:39">
      <c r="A122" s="149">
        <v>119</v>
      </c>
      <c r="B122" s="150" t="s">
        <v>316</v>
      </c>
      <c r="C122" s="150" t="s">
        <v>317</v>
      </c>
      <c r="D122" s="149" t="s">
        <v>15</v>
      </c>
      <c r="E122" s="151">
        <v>4999</v>
      </c>
      <c r="F122" s="152">
        <v>799.84</v>
      </c>
      <c r="G122" s="153"/>
      <c r="H122" s="151">
        <v>4575</v>
      </c>
      <c r="I122" s="152">
        <v>375.15</v>
      </c>
      <c r="J122" s="153"/>
      <c r="K122" s="217">
        <v>4575</v>
      </c>
      <c r="L122" s="152">
        <v>4.58</v>
      </c>
      <c r="M122" s="153"/>
      <c r="N122" s="151">
        <v>4999</v>
      </c>
      <c r="O122" s="152">
        <v>64.99</v>
      </c>
      <c r="P122" s="153"/>
      <c r="Q122" s="151">
        <v>4999</v>
      </c>
      <c r="R122" s="152">
        <v>25</v>
      </c>
      <c r="S122" s="153"/>
      <c r="T122" s="153">
        <f t="shared" si="9"/>
        <v>1269.56</v>
      </c>
      <c r="U122" s="151">
        <v>4999</v>
      </c>
      <c r="V122" s="152">
        <v>399.92</v>
      </c>
      <c r="W122" s="153"/>
      <c r="X122" s="151">
        <v>4575</v>
      </c>
      <c r="Y122" s="152">
        <v>91.5</v>
      </c>
      <c r="Z122" s="114"/>
      <c r="AA122" s="151">
        <v>4575</v>
      </c>
      <c r="AB122" s="152">
        <v>22.88</v>
      </c>
      <c r="AC122" s="153"/>
      <c r="AD122" s="153"/>
      <c r="AE122" s="151">
        <v>4999</v>
      </c>
      <c r="AF122" s="152">
        <v>25</v>
      </c>
      <c r="AG122" s="153"/>
      <c r="AH122" s="153">
        <f t="shared" si="10"/>
        <v>539.3</v>
      </c>
      <c r="AI122" s="153">
        <f t="shared" si="11"/>
        <v>1808.86</v>
      </c>
      <c r="AJ122" s="178"/>
      <c r="AK122" s="201"/>
      <c r="AL122" s="201"/>
      <c r="AM122" s="201"/>
    </row>
    <row r="123" s="133" customFormat="1" ht="35" customHeight="1" spans="1:39">
      <c r="A123" s="149">
        <v>120</v>
      </c>
      <c r="B123" s="150" t="s">
        <v>136</v>
      </c>
      <c r="C123" s="150" t="s">
        <v>318</v>
      </c>
      <c r="D123" s="149" t="s">
        <v>15</v>
      </c>
      <c r="E123" s="151">
        <v>4999</v>
      </c>
      <c r="F123" s="152">
        <v>799.84</v>
      </c>
      <c r="G123" s="153"/>
      <c r="H123" s="151">
        <v>4575</v>
      </c>
      <c r="I123" s="152">
        <v>375.15</v>
      </c>
      <c r="J123" s="153"/>
      <c r="K123" s="217">
        <v>4575</v>
      </c>
      <c r="L123" s="152">
        <v>4.58</v>
      </c>
      <c r="M123" s="153"/>
      <c r="N123" s="151">
        <v>4999</v>
      </c>
      <c r="O123" s="152">
        <v>64.99</v>
      </c>
      <c r="P123" s="153"/>
      <c r="Q123" s="151">
        <v>4999</v>
      </c>
      <c r="R123" s="152">
        <v>25</v>
      </c>
      <c r="S123" s="153"/>
      <c r="T123" s="153">
        <f t="shared" si="9"/>
        <v>1269.56</v>
      </c>
      <c r="U123" s="151">
        <v>4999</v>
      </c>
      <c r="V123" s="152">
        <v>399.92</v>
      </c>
      <c r="W123" s="153"/>
      <c r="X123" s="151">
        <v>4575</v>
      </c>
      <c r="Y123" s="152">
        <v>91.5</v>
      </c>
      <c r="Z123" s="114"/>
      <c r="AA123" s="151">
        <v>4575</v>
      </c>
      <c r="AB123" s="152">
        <v>22.88</v>
      </c>
      <c r="AC123" s="153"/>
      <c r="AD123" s="153"/>
      <c r="AE123" s="151">
        <v>4999</v>
      </c>
      <c r="AF123" s="152">
        <v>25</v>
      </c>
      <c r="AG123" s="153"/>
      <c r="AH123" s="153">
        <f t="shared" si="10"/>
        <v>539.3</v>
      </c>
      <c r="AI123" s="153">
        <f t="shared" si="11"/>
        <v>1808.86</v>
      </c>
      <c r="AJ123" s="178"/>
      <c r="AK123" s="201"/>
      <c r="AL123" s="201"/>
      <c r="AM123" s="201"/>
    </row>
    <row r="124" s="133" customFormat="1" ht="35" customHeight="1" spans="1:39">
      <c r="A124" s="149">
        <v>121</v>
      </c>
      <c r="B124" s="150" t="s">
        <v>137</v>
      </c>
      <c r="C124" s="150" t="s">
        <v>319</v>
      </c>
      <c r="D124" s="149" t="s">
        <v>15</v>
      </c>
      <c r="E124" s="151">
        <v>4999</v>
      </c>
      <c r="F124" s="152">
        <v>799.84</v>
      </c>
      <c r="G124" s="153"/>
      <c r="H124" s="151">
        <v>4575</v>
      </c>
      <c r="I124" s="152">
        <v>375.15</v>
      </c>
      <c r="J124" s="153"/>
      <c r="K124" s="217">
        <v>4575</v>
      </c>
      <c r="L124" s="152">
        <v>4.58</v>
      </c>
      <c r="M124" s="153"/>
      <c r="N124" s="151">
        <v>4999</v>
      </c>
      <c r="O124" s="152">
        <v>64.99</v>
      </c>
      <c r="P124" s="153"/>
      <c r="Q124" s="151">
        <v>4999</v>
      </c>
      <c r="R124" s="152">
        <v>25</v>
      </c>
      <c r="S124" s="153"/>
      <c r="T124" s="153">
        <f t="shared" si="9"/>
        <v>1269.56</v>
      </c>
      <c r="U124" s="151">
        <v>4999</v>
      </c>
      <c r="V124" s="152">
        <v>399.92</v>
      </c>
      <c r="W124" s="153"/>
      <c r="X124" s="151">
        <v>4575</v>
      </c>
      <c r="Y124" s="152">
        <v>91.5</v>
      </c>
      <c r="Z124" s="114"/>
      <c r="AA124" s="151">
        <v>4575</v>
      </c>
      <c r="AB124" s="152">
        <v>22.88</v>
      </c>
      <c r="AC124" s="153"/>
      <c r="AD124" s="153"/>
      <c r="AE124" s="151">
        <v>4999</v>
      </c>
      <c r="AF124" s="152">
        <v>25</v>
      </c>
      <c r="AG124" s="153"/>
      <c r="AH124" s="153">
        <f t="shared" si="10"/>
        <v>539.3</v>
      </c>
      <c r="AI124" s="153">
        <f t="shared" si="11"/>
        <v>1808.86</v>
      </c>
      <c r="AJ124" s="178"/>
      <c r="AK124" s="201"/>
      <c r="AL124" s="201"/>
      <c r="AM124" s="201"/>
    </row>
    <row r="125" s="133" customFormat="1" ht="35" customHeight="1" spans="1:39">
      <c r="A125" s="149">
        <v>122</v>
      </c>
      <c r="B125" s="150" t="s">
        <v>138</v>
      </c>
      <c r="C125" s="150" t="s">
        <v>320</v>
      </c>
      <c r="D125" s="149" t="s">
        <v>15</v>
      </c>
      <c r="E125" s="151">
        <v>4999</v>
      </c>
      <c r="F125" s="152">
        <v>799.84</v>
      </c>
      <c r="G125" s="153"/>
      <c r="H125" s="151">
        <v>4575</v>
      </c>
      <c r="I125" s="152">
        <v>375.15</v>
      </c>
      <c r="J125" s="153"/>
      <c r="K125" s="217">
        <v>4575</v>
      </c>
      <c r="L125" s="152">
        <v>4.58</v>
      </c>
      <c r="M125" s="153"/>
      <c r="N125" s="151">
        <v>4999</v>
      </c>
      <c r="O125" s="152">
        <v>64.99</v>
      </c>
      <c r="P125" s="153"/>
      <c r="Q125" s="151">
        <v>4999</v>
      </c>
      <c r="R125" s="152">
        <v>25</v>
      </c>
      <c r="S125" s="153"/>
      <c r="T125" s="153">
        <f t="shared" si="9"/>
        <v>1269.56</v>
      </c>
      <c r="U125" s="151">
        <v>4999</v>
      </c>
      <c r="V125" s="152">
        <v>399.92</v>
      </c>
      <c r="W125" s="153"/>
      <c r="X125" s="151">
        <v>4575</v>
      </c>
      <c r="Y125" s="152">
        <v>91.5</v>
      </c>
      <c r="Z125" s="114"/>
      <c r="AA125" s="151">
        <v>4575</v>
      </c>
      <c r="AB125" s="152">
        <v>22.88</v>
      </c>
      <c r="AC125" s="153"/>
      <c r="AD125" s="153"/>
      <c r="AE125" s="151">
        <v>4999</v>
      </c>
      <c r="AF125" s="152">
        <v>25</v>
      </c>
      <c r="AG125" s="153"/>
      <c r="AH125" s="153">
        <f t="shared" si="10"/>
        <v>539.3</v>
      </c>
      <c r="AI125" s="153">
        <f t="shared" si="11"/>
        <v>1808.86</v>
      </c>
      <c r="AJ125" s="178"/>
      <c r="AK125" s="201"/>
      <c r="AL125" s="201"/>
      <c r="AM125" s="201"/>
    </row>
    <row r="126" s="133" customFormat="1" ht="35" customHeight="1" spans="1:39">
      <c r="A126" s="149">
        <v>123</v>
      </c>
      <c r="B126" s="193" t="s">
        <v>321</v>
      </c>
      <c r="C126" s="150" t="s">
        <v>322</v>
      </c>
      <c r="D126" s="149" t="s">
        <v>15</v>
      </c>
      <c r="E126" s="151">
        <v>4999</v>
      </c>
      <c r="F126" s="152">
        <v>799.84</v>
      </c>
      <c r="G126" s="153"/>
      <c r="H126" s="151">
        <v>4575</v>
      </c>
      <c r="I126" s="152">
        <v>375.15</v>
      </c>
      <c r="J126" s="153"/>
      <c r="K126" s="217">
        <v>4575</v>
      </c>
      <c r="L126" s="152">
        <v>4.58</v>
      </c>
      <c r="M126" s="153"/>
      <c r="N126" s="151">
        <v>4999</v>
      </c>
      <c r="O126" s="152">
        <v>64.99</v>
      </c>
      <c r="P126" s="153"/>
      <c r="Q126" s="151">
        <v>4999</v>
      </c>
      <c r="R126" s="152">
        <v>25</v>
      </c>
      <c r="S126" s="153"/>
      <c r="T126" s="153">
        <f t="shared" si="9"/>
        <v>1269.56</v>
      </c>
      <c r="U126" s="151">
        <v>4999</v>
      </c>
      <c r="V126" s="152">
        <v>399.92</v>
      </c>
      <c r="W126" s="153"/>
      <c r="X126" s="151">
        <v>4575</v>
      </c>
      <c r="Y126" s="152">
        <v>91.5</v>
      </c>
      <c r="Z126" s="114"/>
      <c r="AA126" s="151">
        <v>4575</v>
      </c>
      <c r="AB126" s="152">
        <v>22.88</v>
      </c>
      <c r="AC126" s="153"/>
      <c r="AD126" s="153"/>
      <c r="AE126" s="151">
        <v>4999</v>
      </c>
      <c r="AF126" s="152">
        <v>25</v>
      </c>
      <c r="AG126" s="153"/>
      <c r="AH126" s="153">
        <f t="shared" si="10"/>
        <v>539.3</v>
      </c>
      <c r="AI126" s="153">
        <f t="shared" si="11"/>
        <v>1808.86</v>
      </c>
      <c r="AJ126" s="178"/>
      <c r="AK126" s="201"/>
      <c r="AL126" s="201"/>
      <c r="AM126" s="201"/>
    </row>
    <row r="127" s="133" customFormat="1" ht="35" customHeight="1" spans="1:39">
      <c r="A127" s="149">
        <v>124</v>
      </c>
      <c r="B127" s="150" t="s">
        <v>141</v>
      </c>
      <c r="C127" s="150" t="s">
        <v>323</v>
      </c>
      <c r="D127" s="149" t="s">
        <v>15</v>
      </c>
      <c r="E127" s="151">
        <v>4999</v>
      </c>
      <c r="F127" s="152">
        <v>799.84</v>
      </c>
      <c r="G127" s="153"/>
      <c r="H127" s="151">
        <v>4575</v>
      </c>
      <c r="I127" s="152">
        <v>375.15</v>
      </c>
      <c r="J127" s="153"/>
      <c r="K127" s="217">
        <v>4575</v>
      </c>
      <c r="L127" s="152">
        <v>4.58</v>
      </c>
      <c r="M127" s="153"/>
      <c r="N127" s="151">
        <v>4999</v>
      </c>
      <c r="O127" s="152">
        <v>64.99</v>
      </c>
      <c r="P127" s="153"/>
      <c r="Q127" s="151">
        <v>4999</v>
      </c>
      <c r="R127" s="152">
        <v>25</v>
      </c>
      <c r="S127" s="153"/>
      <c r="T127" s="153">
        <f t="shared" si="9"/>
        <v>1269.56</v>
      </c>
      <c r="U127" s="151">
        <v>4999</v>
      </c>
      <c r="V127" s="152">
        <v>399.92</v>
      </c>
      <c r="W127" s="153"/>
      <c r="X127" s="151">
        <v>4575</v>
      </c>
      <c r="Y127" s="152">
        <v>91.5</v>
      </c>
      <c r="Z127" s="114"/>
      <c r="AA127" s="151">
        <v>4575</v>
      </c>
      <c r="AB127" s="152">
        <v>22.88</v>
      </c>
      <c r="AC127" s="153"/>
      <c r="AD127" s="153"/>
      <c r="AE127" s="151">
        <v>4999</v>
      </c>
      <c r="AF127" s="152">
        <v>25</v>
      </c>
      <c r="AG127" s="153"/>
      <c r="AH127" s="153">
        <f t="shared" si="10"/>
        <v>539.3</v>
      </c>
      <c r="AI127" s="153">
        <f t="shared" si="11"/>
        <v>1808.86</v>
      </c>
      <c r="AJ127" s="178"/>
      <c r="AK127" s="201"/>
      <c r="AL127" s="201"/>
      <c r="AM127" s="201"/>
    </row>
    <row r="128" s="133" customFormat="1" ht="35" customHeight="1" spans="1:39">
      <c r="A128" s="149">
        <v>125</v>
      </c>
      <c r="B128" s="150" t="s">
        <v>142</v>
      </c>
      <c r="C128" s="150" t="s">
        <v>324</v>
      </c>
      <c r="D128" s="149" t="s">
        <v>15</v>
      </c>
      <c r="E128" s="151">
        <v>4999</v>
      </c>
      <c r="F128" s="152">
        <v>799.84</v>
      </c>
      <c r="G128" s="153"/>
      <c r="H128" s="151">
        <v>4575</v>
      </c>
      <c r="I128" s="152">
        <v>375.15</v>
      </c>
      <c r="J128" s="153"/>
      <c r="K128" s="217">
        <v>4575</v>
      </c>
      <c r="L128" s="152">
        <v>4.58</v>
      </c>
      <c r="M128" s="153"/>
      <c r="N128" s="151">
        <v>4999</v>
      </c>
      <c r="O128" s="152">
        <v>64.99</v>
      </c>
      <c r="P128" s="153"/>
      <c r="Q128" s="151">
        <v>4999</v>
      </c>
      <c r="R128" s="152">
        <v>25</v>
      </c>
      <c r="S128" s="153"/>
      <c r="T128" s="153">
        <f t="shared" si="9"/>
        <v>1269.56</v>
      </c>
      <c r="U128" s="151">
        <v>4999</v>
      </c>
      <c r="V128" s="152">
        <v>399.92</v>
      </c>
      <c r="W128" s="153"/>
      <c r="X128" s="151">
        <v>4575</v>
      </c>
      <c r="Y128" s="152">
        <v>91.5</v>
      </c>
      <c r="Z128" s="114"/>
      <c r="AA128" s="151">
        <v>4575</v>
      </c>
      <c r="AB128" s="152">
        <v>22.88</v>
      </c>
      <c r="AC128" s="153"/>
      <c r="AD128" s="153"/>
      <c r="AE128" s="151">
        <v>4999</v>
      </c>
      <c r="AF128" s="152">
        <v>25</v>
      </c>
      <c r="AG128" s="153"/>
      <c r="AH128" s="153">
        <f t="shared" si="10"/>
        <v>539.3</v>
      </c>
      <c r="AI128" s="153">
        <f t="shared" si="11"/>
        <v>1808.86</v>
      </c>
      <c r="AJ128" s="178"/>
      <c r="AK128" s="201"/>
      <c r="AL128" s="201"/>
      <c r="AM128" s="201"/>
    </row>
    <row r="129" s="179" customFormat="1" ht="35" customHeight="1" spans="1:36">
      <c r="A129" s="149" t="s">
        <v>144</v>
      </c>
      <c r="B129" s="149"/>
      <c r="C129" s="149"/>
      <c r="D129" s="149"/>
      <c r="E129" s="151">
        <f>SUM(E4:E128)</f>
        <v>625576</v>
      </c>
      <c r="F129" s="204">
        <f t="shared" ref="F129:AI129" si="12">SUM(F4:F128)</f>
        <v>100092.16</v>
      </c>
      <c r="G129" s="153">
        <f t="shared" si="12"/>
        <v>0</v>
      </c>
      <c r="H129" s="151">
        <f t="shared" si="12"/>
        <v>573675</v>
      </c>
      <c r="I129" s="204">
        <f t="shared" si="12"/>
        <v>47041.3500000001</v>
      </c>
      <c r="J129" s="153">
        <f t="shared" si="12"/>
        <v>0</v>
      </c>
      <c r="K129" s="151">
        <f t="shared" si="12"/>
        <v>573675</v>
      </c>
      <c r="L129" s="204">
        <f t="shared" si="12"/>
        <v>574.28</v>
      </c>
      <c r="M129" s="153">
        <f t="shared" si="12"/>
        <v>0</v>
      </c>
      <c r="N129" s="151">
        <f t="shared" si="12"/>
        <v>625576</v>
      </c>
      <c r="O129" s="204">
        <f t="shared" si="12"/>
        <v>8132.85999999998</v>
      </c>
      <c r="P129" s="153">
        <f t="shared" si="12"/>
        <v>0</v>
      </c>
      <c r="Q129" s="151">
        <f t="shared" si="12"/>
        <v>625576</v>
      </c>
      <c r="R129" s="204">
        <f t="shared" si="12"/>
        <v>3128.5</v>
      </c>
      <c r="S129" s="153">
        <f t="shared" si="12"/>
        <v>0</v>
      </c>
      <c r="T129" s="153">
        <f t="shared" si="12"/>
        <v>158969.15</v>
      </c>
      <c r="U129" s="151">
        <f t="shared" si="12"/>
        <v>625576</v>
      </c>
      <c r="V129" s="204">
        <f t="shared" si="12"/>
        <v>50046.0799999999</v>
      </c>
      <c r="W129" s="153">
        <f t="shared" si="12"/>
        <v>0</v>
      </c>
      <c r="X129" s="151">
        <f t="shared" si="12"/>
        <v>573675</v>
      </c>
      <c r="Y129" s="204">
        <f t="shared" si="12"/>
        <v>11473.5</v>
      </c>
      <c r="Z129" s="153">
        <f t="shared" si="12"/>
        <v>0</v>
      </c>
      <c r="AA129" s="151">
        <f t="shared" si="12"/>
        <v>573675</v>
      </c>
      <c r="AB129" s="204">
        <f t="shared" si="12"/>
        <v>2868.98000000001</v>
      </c>
      <c r="AC129" s="153">
        <f t="shared" si="12"/>
        <v>0</v>
      </c>
      <c r="AD129" s="153">
        <f t="shared" si="12"/>
        <v>0</v>
      </c>
      <c r="AE129" s="151">
        <f t="shared" si="12"/>
        <v>625576</v>
      </c>
      <c r="AF129" s="204">
        <f t="shared" si="12"/>
        <v>3128.5</v>
      </c>
      <c r="AG129" s="153">
        <f t="shared" si="12"/>
        <v>0</v>
      </c>
      <c r="AH129" s="153">
        <f t="shared" si="12"/>
        <v>67517.0600000001</v>
      </c>
      <c r="AI129" s="153">
        <f t="shared" si="12"/>
        <v>226486.209999999</v>
      </c>
      <c r="AJ129" s="178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5" outlineLevelRow="5"/>
  <cols>
    <col min="3" max="3" width="30.5" customWidth="1"/>
    <col min="11" max="11" width="8.8" style="216"/>
  </cols>
  <sheetData>
    <row r="1" spans="1:35">
      <c r="A1" s="134" t="s">
        <v>145</v>
      </c>
      <c r="B1" s="135"/>
      <c r="C1" s="134" t="s">
        <v>146</v>
      </c>
      <c r="D1" s="136"/>
      <c r="E1" s="137" t="s">
        <v>147</v>
      </c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59"/>
      <c r="U1" s="160" t="s">
        <v>1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72"/>
      <c r="AH1" s="160"/>
      <c r="AI1" s="173" t="s">
        <v>2</v>
      </c>
    </row>
    <row r="2" ht="29" customHeight="1" spans="1:35">
      <c r="A2" s="138"/>
      <c r="B2" s="139"/>
      <c r="C2" s="138"/>
      <c r="D2" s="140" t="s">
        <v>3</v>
      </c>
      <c r="E2" s="141" t="s">
        <v>4</v>
      </c>
      <c r="F2" s="142" t="s">
        <v>5</v>
      </c>
      <c r="G2" s="143" t="s">
        <v>6</v>
      </c>
      <c r="H2" s="141" t="s">
        <v>7</v>
      </c>
      <c r="I2" s="143" t="s">
        <v>5</v>
      </c>
      <c r="J2" s="140" t="s">
        <v>6</v>
      </c>
      <c r="K2" s="141" t="s">
        <v>8</v>
      </c>
      <c r="L2" s="143" t="s">
        <v>5</v>
      </c>
      <c r="M2" s="143" t="s">
        <v>6</v>
      </c>
      <c r="N2" s="146" t="s">
        <v>9</v>
      </c>
      <c r="O2" s="146" t="s">
        <v>10</v>
      </c>
      <c r="P2" s="146" t="s">
        <v>6</v>
      </c>
      <c r="Q2" s="146" t="s">
        <v>11</v>
      </c>
      <c r="R2" s="161" t="s">
        <v>10</v>
      </c>
      <c r="S2" s="162" t="s">
        <v>6</v>
      </c>
      <c r="T2" s="140" t="s">
        <v>12</v>
      </c>
      <c r="U2" s="163" t="s">
        <v>4</v>
      </c>
      <c r="V2" s="164" t="s">
        <v>10</v>
      </c>
      <c r="W2" s="164" t="s">
        <v>6</v>
      </c>
      <c r="X2" s="163" t="s">
        <v>7</v>
      </c>
      <c r="Y2" s="164" t="s">
        <v>5</v>
      </c>
      <c r="Z2" s="164" t="s">
        <v>6</v>
      </c>
      <c r="AA2" s="156" t="s">
        <v>13</v>
      </c>
      <c r="AB2" s="164" t="s">
        <v>10</v>
      </c>
      <c r="AC2" s="168" t="s">
        <v>6</v>
      </c>
      <c r="AD2" s="164"/>
      <c r="AE2" s="156" t="s">
        <v>11</v>
      </c>
      <c r="AF2" s="164" t="s">
        <v>10</v>
      </c>
      <c r="AG2" s="168" t="s">
        <v>6</v>
      </c>
      <c r="AH2" s="174" t="s">
        <v>12</v>
      </c>
      <c r="AI2" s="175"/>
    </row>
    <row r="3" spans="1:35">
      <c r="A3" s="144"/>
      <c r="B3" s="145"/>
      <c r="C3" s="144"/>
      <c r="D3" s="143"/>
      <c r="E3" s="146"/>
      <c r="F3" s="147">
        <v>0.16</v>
      </c>
      <c r="G3" s="148"/>
      <c r="H3" s="146"/>
      <c r="I3" s="154">
        <v>0.082</v>
      </c>
      <c r="J3" s="155"/>
      <c r="K3" s="146"/>
      <c r="L3" s="154">
        <v>0.0005</v>
      </c>
      <c r="M3" s="154"/>
      <c r="N3" s="156"/>
      <c r="O3" s="157">
        <v>0.004</v>
      </c>
      <c r="P3" s="158"/>
      <c r="Q3" s="156"/>
      <c r="R3" s="165">
        <v>0.005</v>
      </c>
      <c r="S3" s="166"/>
      <c r="T3" s="143"/>
      <c r="U3" s="146"/>
      <c r="V3" s="167">
        <v>0.08</v>
      </c>
      <c r="W3" s="148"/>
      <c r="X3" s="146"/>
      <c r="Y3" s="169">
        <v>0.02</v>
      </c>
      <c r="Z3" s="169"/>
      <c r="AA3" s="170"/>
      <c r="AB3" s="171">
        <v>0.005</v>
      </c>
      <c r="AC3" s="170"/>
      <c r="AD3" s="169"/>
      <c r="AE3" s="156"/>
      <c r="AF3" s="165">
        <v>0.005</v>
      </c>
      <c r="AG3" s="176"/>
      <c r="AH3" s="143"/>
      <c r="AI3" s="177"/>
    </row>
    <row r="4" s="133" customFormat="1" ht="37" customHeight="1" spans="1:36">
      <c r="A4" s="149">
        <v>20</v>
      </c>
      <c r="B4" s="213" t="s">
        <v>34</v>
      </c>
      <c r="C4" s="258" t="s">
        <v>325</v>
      </c>
      <c r="D4" s="149" t="s">
        <v>15</v>
      </c>
      <c r="E4" s="153">
        <v>0</v>
      </c>
      <c r="F4" s="153">
        <v>0</v>
      </c>
      <c r="G4" s="153"/>
      <c r="H4" s="153">
        <v>0</v>
      </c>
      <c r="I4" s="153">
        <v>0</v>
      </c>
      <c r="J4" s="153"/>
      <c r="K4" s="215">
        <v>0</v>
      </c>
      <c r="L4" s="153">
        <v>0</v>
      </c>
      <c r="M4" s="153"/>
      <c r="N4" s="153">
        <v>0</v>
      </c>
      <c r="O4" s="207">
        <v>0</v>
      </c>
      <c r="P4" s="207"/>
      <c r="Q4" s="153">
        <v>0</v>
      </c>
      <c r="R4" s="153">
        <v>0</v>
      </c>
      <c r="S4" s="153"/>
      <c r="T4" s="153">
        <v>0</v>
      </c>
      <c r="U4" s="153">
        <v>0</v>
      </c>
      <c r="V4" s="207">
        <v>0</v>
      </c>
      <c r="W4" s="207"/>
      <c r="X4" s="153">
        <v>0</v>
      </c>
      <c r="Y4" s="153">
        <v>0</v>
      </c>
      <c r="Z4" s="114"/>
      <c r="AA4" s="153">
        <v>0</v>
      </c>
      <c r="AB4" s="153">
        <v>0</v>
      </c>
      <c r="AC4" s="153"/>
      <c r="AD4" s="153"/>
      <c r="AE4" s="153">
        <v>0</v>
      </c>
      <c r="AF4" s="153">
        <v>0</v>
      </c>
      <c r="AG4" s="153"/>
      <c r="AH4" s="153">
        <v>0</v>
      </c>
      <c r="AI4" s="153">
        <v>0</v>
      </c>
      <c r="AJ4" s="178"/>
    </row>
    <row r="5" s="133" customFormat="1" ht="37" customHeight="1" spans="1:36">
      <c r="A5" s="149">
        <v>22</v>
      </c>
      <c r="B5" s="213" t="s">
        <v>36</v>
      </c>
      <c r="C5" s="258" t="s">
        <v>326</v>
      </c>
      <c r="D5" s="149" t="s">
        <v>15</v>
      </c>
      <c r="E5" s="153">
        <v>0</v>
      </c>
      <c r="F5" s="153">
        <v>0</v>
      </c>
      <c r="G5" s="153"/>
      <c r="H5" s="153">
        <v>0</v>
      </c>
      <c r="I5" s="153">
        <v>0</v>
      </c>
      <c r="J5" s="153"/>
      <c r="K5" s="215">
        <v>0</v>
      </c>
      <c r="L5" s="153">
        <v>0</v>
      </c>
      <c r="M5" s="153"/>
      <c r="N5" s="153">
        <v>0</v>
      </c>
      <c r="O5" s="207">
        <v>0</v>
      </c>
      <c r="P5" s="207"/>
      <c r="Q5" s="153">
        <v>0</v>
      </c>
      <c r="R5" s="153">
        <v>0</v>
      </c>
      <c r="S5" s="207"/>
      <c r="T5" s="153">
        <v>0</v>
      </c>
      <c r="U5" s="153">
        <v>0</v>
      </c>
      <c r="V5" s="207">
        <v>0</v>
      </c>
      <c r="W5" s="153"/>
      <c r="X5" s="153">
        <v>0</v>
      </c>
      <c r="Y5" s="153">
        <v>0</v>
      </c>
      <c r="Z5" s="207"/>
      <c r="AA5" s="153">
        <v>0</v>
      </c>
      <c r="AB5" s="153">
        <v>0</v>
      </c>
      <c r="AC5" s="153"/>
      <c r="AD5" s="153"/>
      <c r="AE5" s="153">
        <v>0</v>
      </c>
      <c r="AF5" s="153">
        <v>0</v>
      </c>
      <c r="AG5" s="153"/>
      <c r="AH5" s="153">
        <v>0</v>
      </c>
      <c r="AI5" s="153">
        <v>0</v>
      </c>
      <c r="AJ5" s="178"/>
    </row>
    <row r="6" s="133" customFormat="1" ht="37" customHeight="1" spans="1:39">
      <c r="A6" s="149">
        <v>126</v>
      </c>
      <c r="B6" s="213" t="s">
        <v>140</v>
      </c>
      <c r="C6" s="258" t="s">
        <v>327</v>
      </c>
      <c r="D6" s="149" t="s">
        <v>15</v>
      </c>
      <c r="E6" s="153">
        <v>0</v>
      </c>
      <c r="F6" s="153">
        <v>0</v>
      </c>
      <c r="G6" s="153"/>
      <c r="H6" s="153">
        <v>0</v>
      </c>
      <c r="I6" s="153">
        <v>0</v>
      </c>
      <c r="J6" s="153"/>
      <c r="K6" s="215">
        <v>0</v>
      </c>
      <c r="L6" s="153">
        <v>0</v>
      </c>
      <c r="M6" s="153"/>
      <c r="N6" s="153">
        <v>0</v>
      </c>
      <c r="O6" s="207">
        <v>0</v>
      </c>
      <c r="P6" s="207"/>
      <c r="Q6" s="153">
        <v>0</v>
      </c>
      <c r="R6" s="153">
        <v>0</v>
      </c>
      <c r="S6" s="153"/>
      <c r="T6" s="153">
        <v>0</v>
      </c>
      <c r="U6" s="153">
        <v>0</v>
      </c>
      <c r="V6" s="207">
        <v>0</v>
      </c>
      <c r="W6" s="207"/>
      <c r="X6" s="153">
        <v>0</v>
      </c>
      <c r="Y6" s="153">
        <v>0</v>
      </c>
      <c r="Z6" s="114"/>
      <c r="AA6" s="153">
        <v>0</v>
      </c>
      <c r="AB6" s="153">
        <v>0</v>
      </c>
      <c r="AC6" s="153"/>
      <c r="AD6" s="153"/>
      <c r="AE6" s="153">
        <v>0</v>
      </c>
      <c r="AF6" s="153">
        <v>0</v>
      </c>
      <c r="AG6" s="153"/>
      <c r="AH6" s="153">
        <v>0</v>
      </c>
      <c r="AI6" s="153">
        <v>0</v>
      </c>
      <c r="AJ6" s="178"/>
      <c r="AK6" s="201"/>
      <c r="AL6" s="201"/>
      <c r="AM6" s="201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5" outlineLevelRow="5"/>
  <cols>
    <col min="3" max="3" width="18.25" customWidth="1"/>
  </cols>
  <sheetData>
    <row r="1" spans="1:35">
      <c r="A1" s="134" t="s">
        <v>145</v>
      </c>
      <c r="B1" s="135"/>
      <c r="C1" s="134" t="s">
        <v>146</v>
      </c>
      <c r="D1" s="136"/>
      <c r="E1" s="137" t="s">
        <v>147</v>
      </c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59"/>
      <c r="U1" s="160" t="s">
        <v>1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72"/>
      <c r="AH1" s="160"/>
      <c r="AI1" s="173" t="s">
        <v>2</v>
      </c>
    </row>
    <row r="2" ht="29" customHeight="1" spans="1:35">
      <c r="A2" s="138"/>
      <c r="B2" s="139"/>
      <c r="C2" s="138"/>
      <c r="D2" s="140" t="s">
        <v>3</v>
      </c>
      <c r="E2" s="141" t="s">
        <v>4</v>
      </c>
      <c r="F2" s="142" t="s">
        <v>5</v>
      </c>
      <c r="G2" s="143" t="s">
        <v>6</v>
      </c>
      <c r="H2" s="141" t="s">
        <v>7</v>
      </c>
      <c r="I2" s="143" t="s">
        <v>5</v>
      </c>
      <c r="J2" s="140" t="s">
        <v>6</v>
      </c>
      <c r="K2" s="141" t="s">
        <v>8</v>
      </c>
      <c r="L2" s="143" t="s">
        <v>5</v>
      </c>
      <c r="M2" s="143" t="s">
        <v>6</v>
      </c>
      <c r="N2" s="146" t="s">
        <v>9</v>
      </c>
      <c r="O2" s="146" t="s">
        <v>10</v>
      </c>
      <c r="P2" s="146" t="s">
        <v>6</v>
      </c>
      <c r="Q2" s="146" t="s">
        <v>11</v>
      </c>
      <c r="R2" s="161" t="s">
        <v>10</v>
      </c>
      <c r="S2" s="162" t="s">
        <v>6</v>
      </c>
      <c r="T2" s="140" t="s">
        <v>12</v>
      </c>
      <c r="U2" s="163" t="s">
        <v>4</v>
      </c>
      <c r="V2" s="164" t="s">
        <v>10</v>
      </c>
      <c r="W2" s="164" t="s">
        <v>6</v>
      </c>
      <c r="X2" s="163" t="s">
        <v>7</v>
      </c>
      <c r="Y2" s="164" t="s">
        <v>5</v>
      </c>
      <c r="Z2" s="164" t="s">
        <v>6</v>
      </c>
      <c r="AA2" s="156" t="s">
        <v>13</v>
      </c>
      <c r="AB2" s="164" t="s">
        <v>10</v>
      </c>
      <c r="AC2" s="168" t="s">
        <v>6</v>
      </c>
      <c r="AD2" s="164"/>
      <c r="AE2" s="156" t="s">
        <v>11</v>
      </c>
      <c r="AF2" s="164" t="s">
        <v>10</v>
      </c>
      <c r="AG2" s="168" t="s">
        <v>6</v>
      </c>
      <c r="AH2" s="174" t="s">
        <v>12</v>
      </c>
      <c r="AI2" s="175"/>
    </row>
    <row r="3" spans="1:35">
      <c r="A3" s="144"/>
      <c r="B3" s="145"/>
      <c r="C3" s="144"/>
      <c r="D3" s="143"/>
      <c r="E3" s="146"/>
      <c r="F3" s="147">
        <v>0.16</v>
      </c>
      <c r="G3" s="148"/>
      <c r="H3" s="146"/>
      <c r="I3" s="154">
        <v>0.082</v>
      </c>
      <c r="J3" s="155"/>
      <c r="K3" s="146"/>
      <c r="L3" s="154">
        <v>0.0005</v>
      </c>
      <c r="M3" s="154"/>
      <c r="N3" s="156"/>
      <c r="O3" s="157">
        <v>0.004</v>
      </c>
      <c r="P3" s="158"/>
      <c r="Q3" s="156"/>
      <c r="R3" s="165">
        <v>0.005</v>
      </c>
      <c r="S3" s="166"/>
      <c r="T3" s="143"/>
      <c r="U3" s="146"/>
      <c r="V3" s="167">
        <v>0.08</v>
      </c>
      <c r="W3" s="148"/>
      <c r="X3" s="146"/>
      <c r="Y3" s="169">
        <v>0.02</v>
      </c>
      <c r="Z3" s="169"/>
      <c r="AA3" s="170"/>
      <c r="AB3" s="171">
        <v>0.005</v>
      </c>
      <c r="AC3" s="170"/>
      <c r="AD3" s="169"/>
      <c r="AE3" s="156"/>
      <c r="AF3" s="165">
        <v>0.005</v>
      </c>
      <c r="AG3" s="176"/>
      <c r="AH3" s="143"/>
      <c r="AI3" s="177"/>
    </row>
    <row r="4" s="133" customFormat="1" ht="37" customHeight="1" spans="1:36">
      <c r="A4" s="149">
        <v>20</v>
      </c>
      <c r="B4" s="213" t="s">
        <v>34</v>
      </c>
      <c r="C4" s="258" t="s">
        <v>325</v>
      </c>
      <c r="D4" s="149" t="s">
        <v>15</v>
      </c>
      <c r="E4" s="153">
        <v>0</v>
      </c>
      <c r="F4" s="153">
        <v>0</v>
      </c>
      <c r="G4" s="153"/>
      <c r="H4" s="153">
        <v>0</v>
      </c>
      <c r="I4" s="153">
        <v>0</v>
      </c>
      <c r="J4" s="153"/>
      <c r="K4" s="215">
        <v>0</v>
      </c>
      <c r="L4" s="153">
        <v>0</v>
      </c>
      <c r="M4" s="153"/>
      <c r="N4" s="153">
        <v>0</v>
      </c>
      <c r="O4" s="207">
        <v>0</v>
      </c>
      <c r="P4" s="207"/>
      <c r="Q4" s="153">
        <v>0</v>
      </c>
      <c r="R4" s="153">
        <v>0</v>
      </c>
      <c r="S4" s="153"/>
      <c r="T4" s="153">
        <v>0</v>
      </c>
      <c r="U4" s="153">
        <v>0</v>
      </c>
      <c r="V4" s="207">
        <v>0</v>
      </c>
      <c r="W4" s="207"/>
      <c r="X4" s="153">
        <v>0</v>
      </c>
      <c r="Y4" s="153">
        <v>0</v>
      </c>
      <c r="Z4" s="114"/>
      <c r="AA4" s="153">
        <v>0</v>
      </c>
      <c r="AB4" s="153">
        <v>0</v>
      </c>
      <c r="AC4" s="153"/>
      <c r="AD4" s="153"/>
      <c r="AE4" s="153">
        <v>0</v>
      </c>
      <c r="AF4" s="153">
        <v>0</v>
      </c>
      <c r="AG4" s="153"/>
      <c r="AH4" s="153">
        <v>0</v>
      </c>
      <c r="AI4" s="153">
        <v>0</v>
      </c>
      <c r="AJ4" s="178"/>
    </row>
    <row r="5" s="133" customFormat="1" ht="37" customHeight="1" spans="1:36">
      <c r="A5" s="149">
        <v>22</v>
      </c>
      <c r="B5" s="213" t="s">
        <v>36</v>
      </c>
      <c r="C5" s="258" t="s">
        <v>326</v>
      </c>
      <c r="D5" s="149" t="s">
        <v>15</v>
      </c>
      <c r="E5" s="153">
        <v>0</v>
      </c>
      <c r="F5" s="153">
        <v>0</v>
      </c>
      <c r="G5" s="153"/>
      <c r="H5" s="153">
        <v>0</v>
      </c>
      <c r="I5" s="153">
        <v>0</v>
      </c>
      <c r="J5" s="153"/>
      <c r="K5" s="215">
        <v>0</v>
      </c>
      <c r="L5" s="153">
        <v>0</v>
      </c>
      <c r="M5" s="153"/>
      <c r="N5" s="153">
        <v>0</v>
      </c>
      <c r="O5" s="207">
        <v>0</v>
      </c>
      <c r="P5" s="207"/>
      <c r="Q5" s="153">
        <v>0</v>
      </c>
      <c r="R5" s="153">
        <v>0</v>
      </c>
      <c r="S5" s="207"/>
      <c r="T5" s="153">
        <v>0</v>
      </c>
      <c r="U5" s="153">
        <v>0</v>
      </c>
      <c r="V5" s="207">
        <v>0</v>
      </c>
      <c r="W5" s="153"/>
      <c r="X5" s="153">
        <v>0</v>
      </c>
      <c r="Y5" s="153">
        <v>0</v>
      </c>
      <c r="Z5" s="207"/>
      <c r="AA5" s="153">
        <v>0</v>
      </c>
      <c r="AB5" s="153">
        <v>0</v>
      </c>
      <c r="AC5" s="153"/>
      <c r="AD5" s="153"/>
      <c r="AE5" s="153">
        <v>0</v>
      </c>
      <c r="AF5" s="153">
        <v>0</v>
      </c>
      <c r="AG5" s="153"/>
      <c r="AH5" s="153">
        <v>0</v>
      </c>
      <c r="AI5" s="153">
        <v>0</v>
      </c>
      <c r="AJ5" s="178"/>
    </row>
    <row r="6" s="133" customFormat="1" ht="37" customHeight="1" spans="1:39">
      <c r="A6" s="149">
        <v>126</v>
      </c>
      <c r="B6" s="213" t="s">
        <v>140</v>
      </c>
      <c r="C6" s="258" t="s">
        <v>327</v>
      </c>
      <c r="D6" s="149" t="s">
        <v>15</v>
      </c>
      <c r="E6" s="153">
        <v>0</v>
      </c>
      <c r="F6" s="153">
        <v>0</v>
      </c>
      <c r="G6" s="153"/>
      <c r="H6" s="153">
        <v>0</v>
      </c>
      <c r="I6" s="153">
        <v>0</v>
      </c>
      <c r="J6" s="153"/>
      <c r="K6" s="215">
        <v>0</v>
      </c>
      <c r="L6" s="153">
        <v>0</v>
      </c>
      <c r="M6" s="153"/>
      <c r="N6" s="153">
        <v>0</v>
      </c>
      <c r="O6" s="207">
        <v>0</v>
      </c>
      <c r="P6" s="207"/>
      <c r="Q6" s="153">
        <v>0</v>
      </c>
      <c r="R6" s="153">
        <v>0</v>
      </c>
      <c r="S6" s="153"/>
      <c r="T6" s="153">
        <v>0</v>
      </c>
      <c r="U6" s="153">
        <v>0</v>
      </c>
      <c r="V6" s="207">
        <v>0</v>
      </c>
      <c r="W6" s="207"/>
      <c r="X6" s="153">
        <v>0</v>
      </c>
      <c r="Y6" s="153">
        <v>0</v>
      </c>
      <c r="Z6" s="114"/>
      <c r="AA6" s="153">
        <v>0</v>
      </c>
      <c r="AB6" s="153">
        <v>0</v>
      </c>
      <c r="AC6" s="153"/>
      <c r="AD6" s="153"/>
      <c r="AE6" s="153">
        <v>0</v>
      </c>
      <c r="AF6" s="153">
        <v>0</v>
      </c>
      <c r="AG6" s="153"/>
      <c r="AH6" s="153">
        <v>0</v>
      </c>
      <c r="AI6" s="153">
        <v>0</v>
      </c>
      <c r="AJ6" s="178"/>
      <c r="AK6" s="201"/>
      <c r="AL6" s="201"/>
      <c r="AM6" s="201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5"/>
  <cols>
    <col min="1" max="1" width="5.375" style="180" customWidth="1"/>
    <col min="2" max="3" width="33.9083333333333" style="181" customWidth="1"/>
    <col min="4" max="4" width="16.025" customWidth="1"/>
    <col min="5" max="5" width="13.8916666666667" style="182" customWidth="1"/>
    <col min="6" max="6" width="13.05" customWidth="1"/>
    <col min="7" max="7" width="13.9666666666667" customWidth="1"/>
    <col min="8" max="8" width="14.2333333333333" style="182" customWidth="1"/>
    <col min="9" max="9" width="14.7" customWidth="1"/>
    <col min="10" max="10" width="11.9083333333333" customWidth="1"/>
    <col min="11" max="11" width="15.2916666666667" style="183" customWidth="1"/>
    <col min="12" max="12" width="10.375" customWidth="1"/>
    <col min="13" max="13" width="9.625" customWidth="1"/>
    <col min="14" max="14" width="13.2833333333333" style="184" customWidth="1"/>
    <col min="15" max="15" width="12.6416666666667" style="180" customWidth="1"/>
    <col min="16" max="16" width="10.55" style="180" customWidth="1"/>
    <col min="17" max="17" width="13.4083333333333" style="184" customWidth="1"/>
    <col min="18" max="18" width="13.4083333333333" customWidth="1"/>
    <col min="19" max="19" width="14.7083333333333" style="185" customWidth="1"/>
    <col min="20" max="20" width="21.4333333333333" customWidth="1"/>
    <col min="21" max="21" width="16.7666666666667" style="182" customWidth="1"/>
    <col min="22" max="22" width="12.475" customWidth="1"/>
    <col min="23" max="23" width="12.6416666666667" customWidth="1"/>
    <col min="24" max="24" width="15.0583333333333" style="182" customWidth="1"/>
    <col min="25" max="25" width="13.6666666666667" customWidth="1"/>
    <col min="26" max="26" width="11.4583333333333" customWidth="1"/>
    <col min="27" max="27" width="14.9416666666667" style="182" customWidth="1"/>
    <col min="28" max="28" width="11.025" customWidth="1"/>
    <col min="29" max="29" width="11.9" customWidth="1"/>
    <col min="30" max="30" width="14.575" style="182" customWidth="1"/>
    <col min="31" max="31" width="11.525" customWidth="1"/>
    <col min="32" max="32" width="12.9416666666667" style="29" customWidth="1"/>
    <col min="33" max="33" width="14.85" customWidth="1"/>
    <col min="34" max="34" width="17.2" customWidth="1"/>
  </cols>
  <sheetData>
    <row r="1" spans="1:34">
      <c r="A1" s="186" t="s">
        <v>328</v>
      </c>
      <c r="B1" s="187"/>
      <c r="C1" s="186" t="s">
        <v>146</v>
      </c>
      <c r="D1" s="174" t="s">
        <v>3</v>
      </c>
      <c r="E1" s="188" t="s">
        <v>147</v>
      </c>
      <c r="F1" s="189"/>
      <c r="G1" s="189"/>
      <c r="H1" s="188"/>
      <c r="I1" s="189"/>
      <c r="J1" s="189"/>
      <c r="K1" s="188"/>
      <c r="L1" s="189"/>
      <c r="M1" s="189"/>
      <c r="N1" s="188"/>
      <c r="O1" s="189"/>
      <c r="P1" s="189"/>
      <c r="Q1" s="188"/>
      <c r="R1" s="189"/>
      <c r="S1" s="189"/>
      <c r="T1" s="189"/>
      <c r="U1" s="195" t="s">
        <v>1</v>
      </c>
      <c r="V1" s="160"/>
      <c r="W1" s="160"/>
      <c r="X1" s="195"/>
      <c r="Y1" s="160"/>
      <c r="Z1" s="160"/>
      <c r="AA1" s="195"/>
      <c r="AB1" s="160"/>
      <c r="AC1" s="160"/>
      <c r="AD1" s="195"/>
      <c r="AE1" s="160"/>
      <c r="AF1" s="172"/>
      <c r="AG1" s="160"/>
      <c r="AH1" s="200" t="s">
        <v>2</v>
      </c>
    </row>
    <row r="2" ht="29" customHeight="1" spans="1:34">
      <c r="A2" s="190"/>
      <c r="B2" s="187"/>
      <c r="C2" s="190"/>
      <c r="D2" s="140"/>
      <c r="E2" s="191" t="s">
        <v>4</v>
      </c>
      <c r="F2" s="192" t="s">
        <v>5</v>
      </c>
      <c r="G2" s="164" t="s">
        <v>6</v>
      </c>
      <c r="H2" s="191" t="s">
        <v>7</v>
      </c>
      <c r="I2" s="164" t="s">
        <v>5</v>
      </c>
      <c r="J2" s="164" t="s">
        <v>6</v>
      </c>
      <c r="K2" s="191" t="s">
        <v>8</v>
      </c>
      <c r="L2" s="164" t="s">
        <v>5</v>
      </c>
      <c r="M2" s="164" t="s">
        <v>6</v>
      </c>
      <c r="N2" s="191" t="s">
        <v>9</v>
      </c>
      <c r="O2" s="156" t="s">
        <v>10</v>
      </c>
      <c r="P2" s="156" t="s">
        <v>6</v>
      </c>
      <c r="Q2" s="191" t="s">
        <v>11</v>
      </c>
      <c r="R2" s="196" t="s">
        <v>10</v>
      </c>
      <c r="S2" s="197" t="s">
        <v>6</v>
      </c>
      <c r="T2" s="164" t="s">
        <v>12</v>
      </c>
      <c r="U2" s="191" t="s">
        <v>4</v>
      </c>
      <c r="V2" s="164" t="s">
        <v>10</v>
      </c>
      <c r="W2" s="164" t="s">
        <v>6</v>
      </c>
      <c r="X2" s="191" t="s">
        <v>7</v>
      </c>
      <c r="Y2" s="164" t="s">
        <v>5</v>
      </c>
      <c r="Z2" s="164" t="s">
        <v>6</v>
      </c>
      <c r="AA2" s="191" t="s">
        <v>13</v>
      </c>
      <c r="AB2" s="164" t="s">
        <v>10</v>
      </c>
      <c r="AC2" s="168" t="s">
        <v>6</v>
      </c>
      <c r="AD2" s="191" t="s">
        <v>11</v>
      </c>
      <c r="AE2" s="164" t="s">
        <v>10</v>
      </c>
      <c r="AF2" s="168" t="s">
        <v>6</v>
      </c>
      <c r="AG2" s="164" t="s">
        <v>12</v>
      </c>
      <c r="AH2" s="200"/>
    </row>
    <row r="3" ht="23" customHeight="1" spans="1:34">
      <c r="A3" s="190"/>
      <c r="B3" s="187"/>
      <c r="C3" s="190"/>
      <c r="D3" s="143"/>
      <c r="E3" s="191"/>
      <c r="F3" s="147">
        <v>0.16</v>
      </c>
      <c r="G3" s="164"/>
      <c r="H3" s="191"/>
      <c r="I3" s="154">
        <v>0.082</v>
      </c>
      <c r="J3" s="154"/>
      <c r="K3" s="191"/>
      <c r="L3" s="154">
        <v>0.0005</v>
      </c>
      <c r="M3" s="154"/>
      <c r="N3" s="191"/>
      <c r="O3" s="194">
        <v>0.004</v>
      </c>
      <c r="P3" s="194"/>
      <c r="Q3" s="191"/>
      <c r="R3" s="198">
        <v>0.005</v>
      </c>
      <c r="S3" s="197"/>
      <c r="T3" s="164"/>
      <c r="U3" s="191"/>
      <c r="V3" s="169">
        <v>0.08</v>
      </c>
      <c r="W3" s="164"/>
      <c r="X3" s="191"/>
      <c r="Y3" s="169">
        <v>0.02</v>
      </c>
      <c r="Z3" s="169"/>
      <c r="AA3" s="191"/>
      <c r="AB3" s="199">
        <v>0.005</v>
      </c>
      <c r="AC3" s="170"/>
      <c r="AD3" s="191"/>
      <c r="AE3" s="198">
        <v>0.005</v>
      </c>
      <c r="AF3" s="168"/>
      <c r="AG3" s="164"/>
      <c r="AH3" s="200"/>
    </row>
    <row r="4" s="133" customFormat="1" ht="35" customHeight="1" spans="1:35">
      <c r="A4" s="149">
        <v>1</v>
      </c>
      <c r="B4" s="150" t="s">
        <v>14</v>
      </c>
      <c r="C4" s="150" t="s">
        <v>148</v>
      </c>
      <c r="D4" s="149" t="s">
        <v>15</v>
      </c>
      <c r="E4" s="151">
        <v>4999</v>
      </c>
      <c r="F4" s="152">
        <v>799.84</v>
      </c>
      <c r="G4" s="152">
        <v>67.84</v>
      </c>
      <c r="H4" s="151">
        <v>4999</v>
      </c>
      <c r="I4" s="152">
        <v>409.92</v>
      </c>
      <c r="J4" s="153"/>
      <c r="K4" s="151">
        <v>4999</v>
      </c>
      <c r="L4" s="152">
        <v>5</v>
      </c>
      <c r="M4" s="153"/>
      <c r="N4" s="151">
        <v>4999</v>
      </c>
      <c r="O4" s="152">
        <v>64.99</v>
      </c>
      <c r="P4" s="152">
        <v>5.51</v>
      </c>
      <c r="Q4" s="151">
        <v>4999</v>
      </c>
      <c r="R4" s="152">
        <v>25</v>
      </c>
      <c r="S4" s="152">
        <v>2.12</v>
      </c>
      <c r="T4" s="153">
        <f>F4+G4+I4+J4+L4+M4+O4+P4+R4+S4</f>
        <v>1380.22</v>
      </c>
      <c r="U4" s="151">
        <v>4999</v>
      </c>
      <c r="V4" s="152">
        <v>399.92</v>
      </c>
      <c r="W4" s="152">
        <v>33.92</v>
      </c>
      <c r="X4" s="151">
        <v>4999</v>
      </c>
      <c r="Y4" s="152">
        <v>99.98</v>
      </c>
      <c r="Z4" s="153"/>
      <c r="AA4" s="151">
        <v>4999</v>
      </c>
      <c r="AB4" s="152">
        <v>25</v>
      </c>
      <c r="AC4" s="153"/>
      <c r="AD4" s="151">
        <v>4999</v>
      </c>
      <c r="AE4" s="152">
        <v>25</v>
      </c>
      <c r="AF4" s="152">
        <v>2.12</v>
      </c>
      <c r="AG4" s="153">
        <f>V4+W4+Y4+Z4+AB4+AC4+AE4+AF4</f>
        <v>585.94</v>
      </c>
      <c r="AH4" s="153">
        <f>T4+AG4</f>
        <v>1966.16</v>
      </c>
      <c r="AI4" s="178"/>
    </row>
    <row r="5" s="133" customFormat="1" ht="35" customHeight="1" spans="1:35">
      <c r="A5" s="149">
        <v>2</v>
      </c>
      <c r="B5" s="150" t="s">
        <v>149</v>
      </c>
      <c r="C5" s="150" t="s">
        <v>150</v>
      </c>
      <c r="D5" s="149" t="s">
        <v>15</v>
      </c>
      <c r="E5" s="151">
        <v>4999</v>
      </c>
      <c r="F5" s="152">
        <v>799.84</v>
      </c>
      <c r="G5" s="152">
        <v>67.84</v>
      </c>
      <c r="H5" s="151">
        <v>4999</v>
      </c>
      <c r="I5" s="152">
        <v>409.92</v>
      </c>
      <c r="J5" s="153"/>
      <c r="K5" s="151">
        <v>4999</v>
      </c>
      <c r="L5" s="152">
        <v>5</v>
      </c>
      <c r="M5" s="153"/>
      <c r="N5" s="151">
        <v>4999</v>
      </c>
      <c r="O5" s="152">
        <v>64.99</v>
      </c>
      <c r="P5" s="152">
        <v>5.51</v>
      </c>
      <c r="Q5" s="151">
        <v>4999</v>
      </c>
      <c r="R5" s="152">
        <v>25</v>
      </c>
      <c r="S5" s="152">
        <v>2.12</v>
      </c>
      <c r="T5" s="153">
        <f t="shared" ref="T5:T36" si="0">F5+G5+I5+J5+L5+M5+O5+P5+R5+S5</f>
        <v>1380.22</v>
      </c>
      <c r="U5" s="151">
        <v>4999</v>
      </c>
      <c r="V5" s="152">
        <v>399.92</v>
      </c>
      <c r="W5" s="152">
        <v>33.92</v>
      </c>
      <c r="X5" s="151">
        <v>4999</v>
      </c>
      <c r="Y5" s="152">
        <v>99.98</v>
      </c>
      <c r="Z5" s="153"/>
      <c r="AA5" s="151">
        <v>4999</v>
      </c>
      <c r="AB5" s="152">
        <v>25</v>
      </c>
      <c r="AC5" s="153"/>
      <c r="AD5" s="151">
        <v>4999</v>
      </c>
      <c r="AE5" s="152">
        <v>25</v>
      </c>
      <c r="AF5" s="152">
        <v>2.12</v>
      </c>
      <c r="AG5" s="153">
        <f t="shared" ref="AG5:AG36" si="1">V5+W5+Y5+Z5+AB5+AC5+AE5+AF5</f>
        <v>585.94</v>
      </c>
      <c r="AH5" s="153">
        <f t="shared" ref="AH5:AH36" si="2">T5+AG5</f>
        <v>1966.16</v>
      </c>
      <c r="AI5" s="178"/>
    </row>
    <row r="6" s="133" customFormat="1" ht="35" customHeight="1" spans="1:35">
      <c r="A6" s="149">
        <v>3</v>
      </c>
      <c r="B6" s="150" t="s">
        <v>17</v>
      </c>
      <c r="C6" s="150" t="s">
        <v>151</v>
      </c>
      <c r="D6" s="149" t="s">
        <v>15</v>
      </c>
      <c r="E6" s="151">
        <v>4999</v>
      </c>
      <c r="F6" s="152">
        <v>799.84</v>
      </c>
      <c r="G6" s="152">
        <v>67.84</v>
      </c>
      <c r="H6" s="151">
        <v>4999</v>
      </c>
      <c r="I6" s="152">
        <v>409.92</v>
      </c>
      <c r="J6" s="153"/>
      <c r="K6" s="151">
        <v>4999</v>
      </c>
      <c r="L6" s="152">
        <v>5</v>
      </c>
      <c r="M6" s="153"/>
      <c r="N6" s="151">
        <v>4999</v>
      </c>
      <c r="O6" s="152">
        <v>64.99</v>
      </c>
      <c r="P6" s="152">
        <v>5.51</v>
      </c>
      <c r="Q6" s="151">
        <v>4999</v>
      </c>
      <c r="R6" s="152">
        <v>25</v>
      </c>
      <c r="S6" s="152">
        <v>2.12</v>
      </c>
      <c r="T6" s="153">
        <f t="shared" si="0"/>
        <v>1380.22</v>
      </c>
      <c r="U6" s="151">
        <v>4999</v>
      </c>
      <c r="V6" s="152">
        <v>399.92</v>
      </c>
      <c r="W6" s="152">
        <v>33.92</v>
      </c>
      <c r="X6" s="151">
        <v>4999</v>
      </c>
      <c r="Y6" s="152">
        <v>99.98</v>
      </c>
      <c r="Z6" s="153"/>
      <c r="AA6" s="151">
        <v>4999</v>
      </c>
      <c r="AB6" s="152">
        <v>25</v>
      </c>
      <c r="AC6" s="153"/>
      <c r="AD6" s="151">
        <v>4999</v>
      </c>
      <c r="AE6" s="152">
        <v>25</v>
      </c>
      <c r="AF6" s="152">
        <v>2.12</v>
      </c>
      <c r="AG6" s="153">
        <f t="shared" si="1"/>
        <v>585.94</v>
      </c>
      <c r="AH6" s="153">
        <f t="shared" si="2"/>
        <v>1966.16</v>
      </c>
      <c r="AI6" s="178"/>
    </row>
    <row r="7" s="133" customFormat="1" ht="35" customHeight="1" spans="1:35">
      <c r="A7" s="149">
        <v>4</v>
      </c>
      <c r="B7" s="150" t="s">
        <v>18</v>
      </c>
      <c r="C7" s="150" t="s">
        <v>152</v>
      </c>
      <c r="D7" s="149" t="s">
        <v>15</v>
      </c>
      <c r="E7" s="151">
        <v>4999</v>
      </c>
      <c r="F7" s="152">
        <v>799.84</v>
      </c>
      <c r="G7" s="152">
        <v>67.84</v>
      </c>
      <c r="H7" s="151">
        <v>4999</v>
      </c>
      <c r="I7" s="152">
        <v>409.92</v>
      </c>
      <c r="J7" s="153"/>
      <c r="K7" s="151">
        <v>4999</v>
      </c>
      <c r="L7" s="152">
        <v>5</v>
      </c>
      <c r="M7" s="153"/>
      <c r="N7" s="151">
        <v>4999</v>
      </c>
      <c r="O7" s="152">
        <v>64.99</v>
      </c>
      <c r="P7" s="152">
        <v>5.51</v>
      </c>
      <c r="Q7" s="151">
        <v>4999</v>
      </c>
      <c r="R7" s="152">
        <v>25</v>
      </c>
      <c r="S7" s="152">
        <v>2.12</v>
      </c>
      <c r="T7" s="153">
        <f t="shared" si="0"/>
        <v>1380.22</v>
      </c>
      <c r="U7" s="151">
        <v>4999</v>
      </c>
      <c r="V7" s="152">
        <v>399.92</v>
      </c>
      <c r="W7" s="152">
        <v>33.92</v>
      </c>
      <c r="X7" s="151">
        <v>4999</v>
      </c>
      <c r="Y7" s="152">
        <v>99.98</v>
      </c>
      <c r="Z7" s="153"/>
      <c r="AA7" s="151">
        <v>4999</v>
      </c>
      <c r="AB7" s="152">
        <v>25</v>
      </c>
      <c r="AC7" s="153"/>
      <c r="AD7" s="151">
        <v>4999</v>
      </c>
      <c r="AE7" s="152">
        <v>25</v>
      </c>
      <c r="AF7" s="152">
        <v>2.12</v>
      </c>
      <c r="AG7" s="153">
        <f t="shared" si="1"/>
        <v>585.94</v>
      </c>
      <c r="AH7" s="153">
        <f t="shared" si="2"/>
        <v>1966.16</v>
      </c>
      <c r="AI7" s="178"/>
    </row>
    <row r="8" s="133" customFormat="1" ht="35" customHeight="1" spans="1:35">
      <c r="A8" s="149">
        <v>5</v>
      </c>
      <c r="B8" s="150" t="s">
        <v>20</v>
      </c>
      <c r="C8" s="150" t="s">
        <v>155</v>
      </c>
      <c r="D8" s="149" t="s">
        <v>15</v>
      </c>
      <c r="E8" s="151">
        <v>4999</v>
      </c>
      <c r="F8" s="152">
        <v>799.84</v>
      </c>
      <c r="G8" s="152">
        <v>67.84</v>
      </c>
      <c r="H8" s="151">
        <v>4999</v>
      </c>
      <c r="I8" s="152">
        <v>409.92</v>
      </c>
      <c r="J8" s="153"/>
      <c r="K8" s="151">
        <v>4999</v>
      </c>
      <c r="L8" s="152">
        <v>5</v>
      </c>
      <c r="M8" s="153"/>
      <c r="N8" s="151">
        <v>4999</v>
      </c>
      <c r="O8" s="152">
        <v>64.99</v>
      </c>
      <c r="P8" s="152">
        <v>5.51</v>
      </c>
      <c r="Q8" s="151">
        <v>4999</v>
      </c>
      <c r="R8" s="152">
        <v>25</v>
      </c>
      <c r="S8" s="152">
        <v>2.12</v>
      </c>
      <c r="T8" s="153">
        <f t="shared" si="0"/>
        <v>1380.22</v>
      </c>
      <c r="U8" s="151">
        <v>4999</v>
      </c>
      <c r="V8" s="152">
        <v>399.92</v>
      </c>
      <c r="W8" s="152">
        <v>33.92</v>
      </c>
      <c r="X8" s="151">
        <v>4999</v>
      </c>
      <c r="Y8" s="152">
        <v>99.98</v>
      </c>
      <c r="Z8" s="153"/>
      <c r="AA8" s="151">
        <v>4999</v>
      </c>
      <c r="AB8" s="152">
        <v>25</v>
      </c>
      <c r="AC8" s="153"/>
      <c r="AD8" s="151">
        <v>4999</v>
      </c>
      <c r="AE8" s="152">
        <v>25</v>
      </c>
      <c r="AF8" s="152">
        <v>2.12</v>
      </c>
      <c r="AG8" s="153">
        <f t="shared" si="1"/>
        <v>585.94</v>
      </c>
      <c r="AH8" s="153">
        <f t="shared" si="2"/>
        <v>1966.16</v>
      </c>
      <c r="AI8" s="178"/>
    </row>
    <row r="9" s="133" customFormat="1" ht="35" customHeight="1" spans="1:35">
      <c r="A9" s="149">
        <v>6</v>
      </c>
      <c r="B9" s="150" t="s">
        <v>21</v>
      </c>
      <c r="C9" s="150" t="s">
        <v>156</v>
      </c>
      <c r="D9" s="149" t="s">
        <v>15</v>
      </c>
      <c r="E9" s="151">
        <v>4999</v>
      </c>
      <c r="F9" s="152">
        <v>799.84</v>
      </c>
      <c r="G9" s="152">
        <v>67.84</v>
      </c>
      <c r="H9" s="151">
        <v>4999</v>
      </c>
      <c r="I9" s="152">
        <v>409.92</v>
      </c>
      <c r="J9" s="153"/>
      <c r="K9" s="151">
        <v>4999</v>
      </c>
      <c r="L9" s="152">
        <v>5</v>
      </c>
      <c r="M9" s="153"/>
      <c r="N9" s="151">
        <v>4999</v>
      </c>
      <c r="O9" s="152">
        <v>64.99</v>
      </c>
      <c r="P9" s="152">
        <v>5.51</v>
      </c>
      <c r="Q9" s="151">
        <v>4999</v>
      </c>
      <c r="R9" s="152">
        <v>25</v>
      </c>
      <c r="S9" s="152">
        <v>2.12</v>
      </c>
      <c r="T9" s="153">
        <f t="shared" si="0"/>
        <v>1380.22</v>
      </c>
      <c r="U9" s="151">
        <v>4999</v>
      </c>
      <c r="V9" s="152">
        <v>399.92</v>
      </c>
      <c r="W9" s="152">
        <v>33.92</v>
      </c>
      <c r="X9" s="151">
        <v>4999</v>
      </c>
      <c r="Y9" s="152">
        <v>99.98</v>
      </c>
      <c r="Z9" s="153"/>
      <c r="AA9" s="151">
        <v>4999</v>
      </c>
      <c r="AB9" s="152">
        <v>25</v>
      </c>
      <c r="AC9" s="153"/>
      <c r="AD9" s="151">
        <v>4999</v>
      </c>
      <c r="AE9" s="152">
        <v>25</v>
      </c>
      <c r="AF9" s="152">
        <v>2.12</v>
      </c>
      <c r="AG9" s="153">
        <f t="shared" si="1"/>
        <v>585.94</v>
      </c>
      <c r="AH9" s="153">
        <f t="shared" si="2"/>
        <v>1966.16</v>
      </c>
      <c r="AI9" s="178"/>
    </row>
    <row r="10" s="133" customFormat="1" ht="35" customHeight="1" spans="1:35">
      <c r="A10" s="149">
        <v>7</v>
      </c>
      <c r="B10" s="150" t="s">
        <v>157</v>
      </c>
      <c r="C10" s="150" t="s">
        <v>158</v>
      </c>
      <c r="D10" s="149" t="s">
        <v>15</v>
      </c>
      <c r="E10" s="151">
        <v>4999</v>
      </c>
      <c r="F10" s="152">
        <v>799.84</v>
      </c>
      <c r="G10" s="152">
        <v>67.84</v>
      </c>
      <c r="H10" s="151">
        <v>4999</v>
      </c>
      <c r="I10" s="152">
        <v>409.92</v>
      </c>
      <c r="J10" s="153"/>
      <c r="K10" s="151">
        <v>4999</v>
      </c>
      <c r="L10" s="152">
        <v>5</v>
      </c>
      <c r="M10" s="153"/>
      <c r="N10" s="151">
        <v>4999</v>
      </c>
      <c r="O10" s="152">
        <v>64.99</v>
      </c>
      <c r="P10" s="152">
        <v>5.51</v>
      </c>
      <c r="Q10" s="151">
        <v>4999</v>
      </c>
      <c r="R10" s="152">
        <v>25</v>
      </c>
      <c r="S10" s="152">
        <v>2.12</v>
      </c>
      <c r="T10" s="153">
        <f t="shared" si="0"/>
        <v>1380.22</v>
      </c>
      <c r="U10" s="151">
        <v>4999</v>
      </c>
      <c r="V10" s="152">
        <v>399.92</v>
      </c>
      <c r="W10" s="152">
        <v>33.92</v>
      </c>
      <c r="X10" s="151">
        <v>4999</v>
      </c>
      <c r="Y10" s="152">
        <v>99.98</v>
      </c>
      <c r="Z10" s="153"/>
      <c r="AA10" s="151">
        <v>4999</v>
      </c>
      <c r="AB10" s="152">
        <v>25</v>
      </c>
      <c r="AC10" s="153"/>
      <c r="AD10" s="151">
        <v>4999</v>
      </c>
      <c r="AE10" s="152">
        <v>25</v>
      </c>
      <c r="AF10" s="152">
        <v>2.12</v>
      </c>
      <c r="AG10" s="153">
        <f t="shared" si="1"/>
        <v>585.94</v>
      </c>
      <c r="AH10" s="153">
        <f t="shared" si="2"/>
        <v>1966.16</v>
      </c>
      <c r="AI10" s="178"/>
    </row>
    <row r="11" s="133" customFormat="1" ht="35" customHeight="1" spans="1:35">
      <c r="A11" s="149">
        <v>8</v>
      </c>
      <c r="B11" s="150" t="s">
        <v>23</v>
      </c>
      <c r="C11" s="150" t="s">
        <v>159</v>
      </c>
      <c r="D11" s="149" t="s">
        <v>15</v>
      </c>
      <c r="E11" s="151">
        <v>4999</v>
      </c>
      <c r="F11" s="152">
        <v>799.84</v>
      </c>
      <c r="G11" s="152">
        <v>67.84</v>
      </c>
      <c r="H11" s="151">
        <v>4999</v>
      </c>
      <c r="I11" s="152">
        <v>409.92</v>
      </c>
      <c r="J11" s="153"/>
      <c r="K11" s="151">
        <v>4999</v>
      </c>
      <c r="L11" s="152">
        <v>5</v>
      </c>
      <c r="M11" s="153"/>
      <c r="N11" s="151">
        <v>4999</v>
      </c>
      <c r="O11" s="152">
        <v>64.99</v>
      </c>
      <c r="P11" s="152">
        <v>5.51</v>
      </c>
      <c r="Q11" s="151">
        <v>4999</v>
      </c>
      <c r="R11" s="152">
        <v>25</v>
      </c>
      <c r="S11" s="152">
        <v>2.12</v>
      </c>
      <c r="T11" s="153">
        <f t="shared" si="0"/>
        <v>1380.22</v>
      </c>
      <c r="U11" s="151">
        <v>4999</v>
      </c>
      <c r="V11" s="152">
        <v>399.92</v>
      </c>
      <c r="W11" s="152">
        <v>33.92</v>
      </c>
      <c r="X11" s="151">
        <v>4999</v>
      </c>
      <c r="Y11" s="152">
        <v>99.98</v>
      </c>
      <c r="Z11" s="153"/>
      <c r="AA11" s="151">
        <v>4999</v>
      </c>
      <c r="AB11" s="152">
        <v>25</v>
      </c>
      <c r="AC11" s="153"/>
      <c r="AD11" s="151">
        <v>4999</v>
      </c>
      <c r="AE11" s="152">
        <v>25</v>
      </c>
      <c r="AF11" s="152">
        <v>2.12</v>
      </c>
      <c r="AG11" s="153">
        <f t="shared" si="1"/>
        <v>585.94</v>
      </c>
      <c r="AH11" s="153">
        <f t="shared" si="2"/>
        <v>1966.16</v>
      </c>
      <c r="AI11" s="178"/>
    </row>
    <row r="12" s="133" customFormat="1" ht="35" customHeight="1" spans="1:35">
      <c r="A12" s="149">
        <v>9</v>
      </c>
      <c r="B12" s="150" t="s">
        <v>160</v>
      </c>
      <c r="C12" s="150" t="s">
        <v>161</v>
      </c>
      <c r="D12" s="149" t="s">
        <v>15</v>
      </c>
      <c r="E12" s="151">
        <v>4999</v>
      </c>
      <c r="F12" s="152">
        <v>799.84</v>
      </c>
      <c r="G12" s="152">
        <v>67.84</v>
      </c>
      <c r="H12" s="151">
        <v>4999</v>
      </c>
      <c r="I12" s="152">
        <v>409.92</v>
      </c>
      <c r="J12" s="153"/>
      <c r="K12" s="151">
        <v>4999</v>
      </c>
      <c r="L12" s="152">
        <v>5</v>
      </c>
      <c r="M12" s="153"/>
      <c r="N12" s="151">
        <v>4999</v>
      </c>
      <c r="O12" s="152">
        <v>64.99</v>
      </c>
      <c r="P12" s="152">
        <v>5.51</v>
      </c>
      <c r="Q12" s="151">
        <v>4999</v>
      </c>
      <c r="R12" s="152">
        <v>25</v>
      </c>
      <c r="S12" s="152">
        <v>2.12</v>
      </c>
      <c r="T12" s="153">
        <f t="shared" si="0"/>
        <v>1380.22</v>
      </c>
      <c r="U12" s="151">
        <v>4999</v>
      </c>
      <c r="V12" s="152">
        <v>399.92</v>
      </c>
      <c r="W12" s="152">
        <v>33.92</v>
      </c>
      <c r="X12" s="151">
        <v>4999</v>
      </c>
      <c r="Y12" s="152">
        <v>99.98</v>
      </c>
      <c r="Z12" s="153"/>
      <c r="AA12" s="151">
        <v>4999</v>
      </c>
      <c r="AB12" s="152">
        <v>25</v>
      </c>
      <c r="AC12" s="153"/>
      <c r="AD12" s="151">
        <v>4999</v>
      </c>
      <c r="AE12" s="152">
        <v>25</v>
      </c>
      <c r="AF12" s="152">
        <v>2.12</v>
      </c>
      <c r="AG12" s="153">
        <f t="shared" si="1"/>
        <v>585.94</v>
      </c>
      <c r="AH12" s="153">
        <f t="shared" si="2"/>
        <v>1966.16</v>
      </c>
      <c r="AI12" s="178"/>
    </row>
    <row r="13" s="133" customFormat="1" ht="35" customHeight="1" spans="1:35">
      <c r="A13" s="149">
        <v>10</v>
      </c>
      <c r="B13" s="150" t="s">
        <v>25</v>
      </c>
      <c r="C13" s="150" t="s">
        <v>162</v>
      </c>
      <c r="D13" s="149" t="s">
        <v>15</v>
      </c>
      <c r="E13" s="151">
        <v>4999</v>
      </c>
      <c r="F13" s="152">
        <v>799.84</v>
      </c>
      <c r="G13" s="152">
        <v>67.84</v>
      </c>
      <c r="H13" s="151">
        <v>4999</v>
      </c>
      <c r="I13" s="152">
        <v>409.92</v>
      </c>
      <c r="J13" s="153"/>
      <c r="K13" s="151">
        <v>4999</v>
      </c>
      <c r="L13" s="152">
        <v>5</v>
      </c>
      <c r="M13" s="153"/>
      <c r="N13" s="151">
        <v>4999</v>
      </c>
      <c r="O13" s="152">
        <v>64.99</v>
      </c>
      <c r="P13" s="152">
        <v>5.51</v>
      </c>
      <c r="Q13" s="151">
        <v>4999</v>
      </c>
      <c r="R13" s="152">
        <v>25</v>
      </c>
      <c r="S13" s="152">
        <v>2.12</v>
      </c>
      <c r="T13" s="153">
        <f t="shared" si="0"/>
        <v>1380.22</v>
      </c>
      <c r="U13" s="151">
        <v>4999</v>
      </c>
      <c r="V13" s="152">
        <v>399.92</v>
      </c>
      <c r="W13" s="152">
        <v>33.92</v>
      </c>
      <c r="X13" s="151">
        <v>4999</v>
      </c>
      <c r="Y13" s="152">
        <v>99.98</v>
      </c>
      <c r="Z13" s="153"/>
      <c r="AA13" s="151">
        <v>4999</v>
      </c>
      <c r="AB13" s="152">
        <v>25</v>
      </c>
      <c r="AC13" s="153"/>
      <c r="AD13" s="151">
        <v>4999</v>
      </c>
      <c r="AE13" s="152">
        <v>25</v>
      </c>
      <c r="AF13" s="152">
        <v>2.12</v>
      </c>
      <c r="AG13" s="153">
        <f t="shared" si="1"/>
        <v>585.94</v>
      </c>
      <c r="AH13" s="153">
        <f t="shared" si="2"/>
        <v>1966.16</v>
      </c>
      <c r="AI13" s="178"/>
    </row>
    <row r="14" s="133" customFormat="1" ht="35" customHeight="1" spans="1:35">
      <c r="A14" s="149">
        <v>11</v>
      </c>
      <c r="B14" s="193" t="s">
        <v>163</v>
      </c>
      <c r="C14" s="150" t="s">
        <v>164</v>
      </c>
      <c r="D14" s="149" t="s">
        <v>15</v>
      </c>
      <c r="E14" s="151">
        <v>4999</v>
      </c>
      <c r="F14" s="152">
        <v>799.84</v>
      </c>
      <c r="G14" s="152">
        <v>67.84</v>
      </c>
      <c r="H14" s="151">
        <v>4999</v>
      </c>
      <c r="I14" s="152"/>
      <c r="J14" s="153"/>
      <c r="K14" s="151">
        <v>4999</v>
      </c>
      <c r="L14" s="152"/>
      <c r="M14" s="153"/>
      <c r="N14" s="151">
        <v>4999</v>
      </c>
      <c r="O14" s="152">
        <v>64.99</v>
      </c>
      <c r="P14" s="152">
        <v>5.51</v>
      </c>
      <c r="Q14" s="151">
        <v>4999</v>
      </c>
      <c r="R14" s="152">
        <v>25</v>
      </c>
      <c r="S14" s="152">
        <v>2.12</v>
      </c>
      <c r="T14" s="153">
        <f t="shared" si="0"/>
        <v>965.3</v>
      </c>
      <c r="U14" s="151">
        <v>4999</v>
      </c>
      <c r="V14" s="152">
        <v>399.92</v>
      </c>
      <c r="W14" s="152">
        <v>33.92</v>
      </c>
      <c r="X14" s="151">
        <v>4999</v>
      </c>
      <c r="Y14" s="152"/>
      <c r="Z14" s="153"/>
      <c r="AA14" s="151">
        <v>4999</v>
      </c>
      <c r="AB14" s="152"/>
      <c r="AC14" s="153"/>
      <c r="AD14" s="151">
        <v>4999</v>
      </c>
      <c r="AE14" s="152">
        <v>25</v>
      </c>
      <c r="AF14" s="152">
        <v>2.12</v>
      </c>
      <c r="AG14" s="153">
        <f t="shared" si="1"/>
        <v>460.96</v>
      </c>
      <c r="AH14" s="153">
        <f t="shared" si="2"/>
        <v>1426.26</v>
      </c>
      <c r="AI14" s="178"/>
    </row>
    <row r="15" s="133" customFormat="1" ht="35" customHeight="1" spans="1:35">
      <c r="A15" s="149">
        <v>12</v>
      </c>
      <c r="B15" s="150" t="s">
        <v>27</v>
      </c>
      <c r="C15" s="150" t="s">
        <v>165</v>
      </c>
      <c r="D15" s="149" t="s">
        <v>15</v>
      </c>
      <c r="E15" s="151">
        <v>4999</v>
      </c>
      <c r="F15" s="152">
        <v>799.84</v>
      </c>
      <c r="G15" s="152">
        <v>67.84</v>
      </c>
      <c r="H15" s="151">
        <v>4999</v>
      </c>
      <c r="I15" s="152">
        <v>409.92</v>
      </c>
      <c r="J15" s="153"/>
      <c r="K15" s="151">
        <v>4999</v>
      </c>
      <c r="L15" s="152">
        <v>5</v>
      </c>
      <c r="M15" s="153"/>
      <c r="N15" s="151">
        <v>4999</v>
      </c>
      <c r="O15" s="152">
        <v>64.99</v>
      </c>
      <c r="P15" s="152">
        <v>5.51</v>
      </c>
      <c r="Q15" s="151">
        <v>4999</v>
      </c>
      <c r="R15" s="152">
        <v>25</v>
      </c>
      <c r="S15" s="152">
        <v>2.12</v>
      </c>
      <c r="T15" s="153">
        <f t="shared" si="0"/>
        <v>1380.22</v>
      </c>
      <c r="U15" s="151">
        <v>4999</v>
      </c>
      <c r="V15" s="152">
        <v>399.92</v>
      </c>
      <c r="W15" s="152">
        <v>33.92</v>
      </c>
      <c r="X15" s="151">
        <v>4999</v>
      </c>
      <c r="Y15" s="152">
        <v>99.98</v>
      </c>
      <c r="Z15" s="153"/>
      <c r="AA15" s="151">
        <v>4999</v>
      </c>
      <c r="AB15" s="152">
        <v>25</v>
      </c>
      <c r="AC15" s="153"/>
      <c r="AD15" s="151">
        <v>4999</v>
      </c>
      <c r="AE15" s="152">
        <v>25</v>
      </c>
      <c r="AF15" s="152">
        <v>2.12</v>
      </c>
      <c r="AG15" s="153">
        <f t="shared" si="1"/>
        <v>585.94</v>
      </c>
      <c r="AH15" s="153">
        <f t="shared" si="2"/>
        <v>1966.16</v>
      </c>
      <c r="AI15" s="178"/>
    </row>
    <row r="16" s="133" customFormat="1" ht="35" customHeight="1" spans="1:35">
      <c r="A16" s="149">
        <v>13</v>
      </c>
      <c r="B16" s="211" t="s">
        <v>166</v>
      </c>
      <c r="C16" s="150" t="s">
        <v>167</v>
      </c>
      <c r="D16" s="212" t="s">
        <v>168</v>
      </c>
      <c r="E16" s="151">
        <v>4999</v>
      </c>
      <c r="F16" s="152">
        <v>799.84</v>
      </c>
      <c r="G16" s="152">
        <v>67.84</v>
      </c>
      <c r="H16" s="151">
        <v>4999</v>
      </c>
      <c r="I16" s="152">
        <v>409.92</v>
      </c>
      <c r="J16" s="153"/>
      <c r="K16" s="151">
        <v>4999</v>
      </c>
      <c r="L16" s="152">
        <v>5</v>
      </c>
      <c r="M16" s="153"/>
      <c r="N16" s="151">
        <v>4999</v>
      </c>
      <c r="O16" s="152">
        <v>64.99</v>
      </c>
      <c r="P16" s="152">
        <v>5.51</v>
      </c>
      <c r="Q16" s="151">
        <v>4999</v>
      </c>
      <c r="R16" s="152">
        <v>25</v>
      </c>
      <c r="S16" s="152">
        <v>2.12</v>
      </c>
      <c r="T16" s="153">
        <f t="shared" si="0"/>
        <v>1380.22</v>
      </c>
      <c r="U16" s="151">
        <v>4999</v>
      </c>
      <c r="V16" s="152">
        <v>399.92</v>
      </c>
      <c r="W16" s="152">
        <v>33.92</v>
      </c>
      <c r="X16" s="151">
        <v>4999</v>
      </c>
      <c r="Y16" s="152">
        <v>99.98</v>
      </c>
      <c r="Z16" s="153"/>
      <c r="AA16" s="151">
        <v>4999</v>
      </c>
      <c r="AB16" s="152">
        <v>25</v>
      </c>
      <c r="AC16" s="153"/>
      <c r="AD16" s="151">
        <v>4999</v>
      </c>
      <c r="AE16" s="152">
        <v>25</v>
      </c>
      <c r="AF16" s="152">
        <v>2.12</v>
      </c>
      <c r="AG16" s="153">
        <f t="shared" si="1"/>
        <v>585.94</v>
      </c>
      <c r="AH16" s="153">
        <f t="shared" si="2"/>
        <v>1966.16</v>
      </c>
      <c r="AI16" s="178"/>
    </row>
    <row r="17" s="133" customFormat="1" ht="35" customHeight="1" spans="1:35">
      <c r="A17" s="149">
        <v>14</v>
      </c>
      <c r="B17" s="150" t="s">
        <v>169</v>
      </c>
      <c r="C17" s="150" t="s">
        <v>170</v>
      </c>
      <c r="D17" s="149" t="s">
        <v>15</v>
      </c>
      <c r="E17" s="151">
        <v>4999</v>
      </c>
      <c r="F17" s="152">
        <v>799.84</v>
      </c>
      <c r="G17" s="152">
        <v>67.84</v>
      </c>
      <c r="H17" s="151">
        <v>4999</v>
      </c>
      <c r="I17" s="152">
        <v>409.92</v>
      </c>
      <c r="J17" s="153"/>
      <c r="K17" s="151">
        <v>4999</v>
      </c>
      <c r="L17" s="152">
        <v>5</v>
      </c>
      <c r="M17" s="153"/>
      <c r="N17" s="151">
        <v>4999</v>
      </c>
      <c r="O17" s="152">
        <v>64.99</v>
      </c>
      <c r="P17" s="152">
        <v>5.51</v>
      </c>
      <c r="Q17" s="151">
        <v>4999</v>
      </c>
      <c r="R17" s="152">
        <v>25</v>
      </c>
      <c r="S17" s="152">
        <v>2.12</v>
      </c>
      <c r="T17" s="153">
        <f t="shared" si="0"/>
        <v>1380.22</v>
      </c>
      <c r="U17" s="151">
        <v>4999</v>
      </c>
      <c r="V17" s="152">
        <v>399.92</v>
      </c>
      <c r="W17" s="152">
        <v>33.92</v>
      </c>
      <c r="X17" s="151">
        <v>4999</v>
      </c>
      <c r="Y17" s="152">
        <v>99.98</v>
      </c>
      <c r="Z17" s="153"/>
      <c r="AA17" s="151">
        <v>4999</v>
      </c>
      <c r="AB17" s="152">
        <v>25</v>
      </c>
      <c r="AC17" s="153"/>
      <c r="AD17" s="151">
        <v>4999</v>
      </c>
      <c r="AE17" s="152">
        <v>25</v>
      </c>
      <c r="AF17" s="152">
        <v>2.12</v>
      </c>
      <c r="AG17" s="153">
        <f t="shared" si="1"/>
        <v>585.94</v>
      </c>
      <c r="AH17" s="153">
        <f t="shared" si="2"/>
        <v>1966.16</v>
      </c>
      <c r="AI17" s="178"/>
    </row>
    <row r="18" s="133" customFormat="1" ht="35" customHeight="1" spans="1:35">
      <c r="A18" s="149">
        <v>15</v>
      </c>
      <c r="B18" s="150" t="s">
        <v>171</v>
      </c>
      <c r="C18" s="150" t="s">
        <v>172</v>
      </c>
      <c r="D18" s="149" t="s">
        <v>15</v>
      </c>
      <c r="E18" s="151">
        <v>4999</v>
      </c>
      <c r="F18" s="152">
        <v>799.84</v>
      </c>
      <c r="G18" s="152">
        <v>67.84</v>
      </c>
      <c r="H18" s="151">
        <v>4999</v>
      </c>
      <c r="I18" s="152">
        <v>409.92</v>
      </c>
      <c r="J18" s="153"/>
      <c r="K18" s="151">
        <v>4999</v>
      </c>
      <c r="L18" s="152">
        <v>5</v>
      </c>
      <c r="M18" s="153"/>
      <c r="N18" s="151">
        <v>4999</v>
      </c>
      <c r="O18" s="152">
        <v>64.99</v>
      </c>
      <c r="P18" s="152">
        <v>5.51</v>
      </c>
      <c r="Q18" s="151">
        <v>4999</v>
      </c>
      <c r="R18" s="152">
        <v>25</v>
      </c>
      <c r="S18" s="152">
        <v>2.12</v>
      </c>
      <c r="T18" s="153">
        <f t="shared" si="0"/>
        <v>1380.22</v>
      </c>
      <c r="U18" s="151">
        <v>4999</v>
      </c>
      <c r="V18" s="152">
        <v>399.92</v>
      </c>
      <c r="W18" s="152">
        <v>33.92</v>
      </c>
      <c r="X18" s="151">
        <v>4999</v>
      </c>
      <c r="Y18" s="152">
        <v>99.98</v>
      </c>
      <c r="Z18" s="153"/>
      <c r="AA18" s="151">
        <v>4999</v>
      </c>
      <c r="AB18" s="152">
        <v>25</v>
      </c>
      <c r="AC18" s="153"/>
      <c r="AD18" s="151">
        <v>4999</v>
      </c>
      <c r="AE18" s="152">
        <v>25</v>
      </c>
      <c r="AF18" s="152">
        <v>2.12</v>
      </c>
      <c r="AG18" s="153">
        <f t="shared" si="1"/>
        <v>585.94</v>
      </c>
      <c r="AH18" s="153">
        <f t="shared" si="2"/>
        <v>1966.16</v>
      </c>
      <c r="AI18" s="178"/>
    </row>
    <row r="19" s="133" customFormat="1" ht="35" customHeight="1" spans="1:35">
      <c r="A19" s="149">
        <v>16</v>
      </c>
      <c r="B19" s="150" t="s">
        <v>31</v>
      </c>
      <c r="C19" s="150" t="s">
        <v>173</v>
      </c>
      <c r="D19" s="149" t="s">
        <v>15</v>
      </c>
      <c r="E19" s="151">
        <v>4999</v>
      </c>
      <c r="F19" s="152">
        <v>799.84</v>
      </c>
      <c r="G19" s="152">
        <v>67.84</v>
      </c>
      <c r="H19" s="151">
        <v>4999</v>
      </c>
      <c r="I19" s="152">
        <v>409.92</v>
      </c>
      <c r="J19" s="153"/>
      <c r="K19" s="151">
        <v>4999</v>
      </c>
      <c r="L19" s="152">
        <v>5</v>
      </c>
      <c r="M19" s="153"/>
      <c r="N19" s="151">
        <v>4999</v>
      </c>
      <c r="O19" s="152">
        <v>64.99</v>
      </c>
      <c r="P19" s="152">
        <v>5.51</v>
      </c>
      <c r="Q19" s="151">
        <v>4999</v>
      </c>
      <c r="R19" s="152">
        <v>25</v>
      </c>
      <c r="S19" s="152">
        <v>2.12</v>
      </c>
      <c r="T19" s="153">
        <f t="shared" si="0"/>
        <v>1380.22</v>
      </c>
      <c r="U19" s="151">
        <v>4999</v>
      </c>
      <c r="V19" s="152">
        <v>399.92</v>
      </c>
      <c r="W19" s="152">
        <v>33.92</v>
      </c>
      <c r="X19" s="151">
        <v>4999</v>
      </c>
      <c r="Y19" s="152">
        <v>99.98</v>
      </c>
      <c r="Z19" s="153"/>
      <c r="AA19" s="151">
        <v>4999</v>
      </c>
      <c r="AB19" s="152">
        <v>25</v>
      </c>
      <c r="AC19" s="153"/>
      <c r="AD19" s="151">
        <v>4999</v>
      </c>
      <c r="AE19" s="152">
        <v>25</v>
      </c>
      <c r="AF19" s="152">
        <v>2.12</v>
      </c>
      <c r="AG19" s="153">
        <f t="shared" si="1"/>
        <v>585.94</v>
      </c>
      <c r="AH19" s="153">
        <f t="shared" si="2"/>
        <v>1966.16</v>
      </c>
      <c r="AI19" s="178"/>
    </row>
    <row r="20" s="133" customFormat="1" ht="35" customHeight="1" spans="1:35">
      <c r="A20" s="149">
        <v>17</v>
      </c>
      <c r="B20" s="150" t="s">
        <v>32</v>
      </c>
      <c r="C20" s="150" t="s">
        <v>174</v>
      </c>
      <c r="D20" s="149" t="s">
        <v>15</v>
      </c>
      <c r="E20" s="151">
        <v>4999</v>
      </c>
      <c r="F20" s="152">
        <v>799.84</v>
      </c>
      <c r="G20" s="152">
        <v>67.84</v>
      </c>
      <c r="H20" s="151">
        <v>4999</v>
      </c>
      <c r="I20" s="152">
        <v>409.92</v>
      </c>
      <c r="J20" s="153"/>
      <c r="K20" s="151">
        <v>4999</v>
      </c>
      <c r="L20" s="152">
        <v>5</v>
      </c>
      <c r="M20" s="153"/>
      <c r="N20" s="151">
        <v>4999</v>
      </c>
      <c r="O20" s="152">
        <v>64.99</v>
      </c>
      <c r="P20" s="152">
        <v>5.51</v>
      </c>
      <c r="Q20" s="151">
        <v>4999</v>
      </c>
      <c r="R20" s="152">
        <v>25</v>
      </c>
      <c r="S20" s="152">
        <v>2.12</v>
      </c>
      <c r="T20" s="153">
        <f t="shared" si="0"/>
        <v>1380.22</v>
      </c>
      <c r="U20" s="151">
        <v>4999</v>
      </c>
      <c r="V20" s="152">
        <v>399.92</v>
      </c>
      <c r="W20" s="152">
        <v>33.92</v>
      </c>
      <c r="X20" s="151">
        <v>4999</v>
      </c>
      <c r="Y20" s="152">
        <v>99.98</v>
      </c>
      <c r="Z20" s="153"/>
      <c r="AA20" s="151">
        <v>4999</v>
      </c>
      <c r="AB20" s="152">
        <v>25</v>
      </c>
      <c r="AC20" s="153"/>
      <c r="AD20" s="151">
        <v>4999</v>
      </c>
      <c r="AE20" s="152">
        <v>25</v>
      </c>
      <c r="AF20" s="152">
        <v>2.12</v>
      </c>
      <c r="AG20" s="153">
        <f t="shared" si="1"/>
        <v>585.94</v>
      </c>
      <c r="AH20" s="153">
        <f t="shared" si="2"/>
        <v>1966.16</v>
      </c>
      <c r="AI20" s="178"/>
    </row>
    <row r="21" s="133" customFormat="1" ht="35" customHeight="1" spans="1:35">
      <c r="A21" s="149">
        <v>18</v>
      </c>
      <c r="B21" s="150" t="s">
        <v>33</v>
      </c>
      <c r="C21" s="150" t="s">
        <v>175</v>
      </c>
      <c r="D21" s="149" t="s">
        <v>15</v>
      </c>
      <c r="E21" s="151">
        <v>4999</v>
      </c>
      <c r="F21" s="152">
        <v>799.84</v>
      </c>
      <c r="G21" s="152">
        <v>67.84</v>
      </c>
      <c r="H21" s="151">
        <v>4999</v>
      </c>
      <c r="I21" s="152">
        <v>409.92</v>
      </c>
      <c r="J21" s="153"/>
      <c r="K21" s="151">
        <v>4999</v>
      </c>
      <c r="L21" s="152">
        <v>5</v>
      </c>
      <c r="M21" s="153"/>
      <c r="N21" s="151">
        <v>4999</v>
      </c>
      <c r="O21" s="152">
        <v>64.99</v>
      </c>
      <c r="P21" s="152">
        <v>5.51</v>
      </c>
      <c r="Q21" s="151">
        <v>4999</v>
      </c>
      <c r="R21" s="152">
        <v>25</v>
      </c>
      <c r="S21" s="152">
        <v>2.12</v>
      </c>
      <c r="T21" s="153">
        <f t="shared" si="0"/>
        <v>1380.22</v>
      </c>
      <c r="U21" s="151">
        <v>4999</v>
      </c>
      <c r="V21" s="152">
        <v>399.92</v>
      </c>
      <c r="W21" s="152">
        <v>33.92</v>
      </c>
      <c r="X21" s="151">
        <v>4999</v>
      </c>
      <c r="Y21" s="152">
        <v>99.98</v>
      </c>
      <c r="Z21" s="114"/>
      <c r="AA21" s="151">
        <v>4999</v>
      </c>
      <c r="AB21" s="152">
        <v>25</v>
      </c>
      <c r="AC21" s="153"/>
      <c r="AD21" s="151">
        <v>4999</v>
      </c>
      <c r="AE21" s="152">
        <v>25</v>
      </c>
      <c r="AF21" s="152">
        <v>2.12</v>
      </c>
      <c r="AG21" s="153">
        <f t="shared" si="1"/>
        <v>585.94</v>
      </c>
      <c r="AH21" s="153">
        <f t="shared" si="2"/>
        <v>1966.16</v>
      </c>
      <c r="AI21" s="178"/>
    </row>
    <row r="22" s="133" customFormat="1" ht="35" customHeight="1" spans="1:35">
      <c r="A22" s="149">
        <v>19</v>
      </c>
      <c r="B22" s="193" t="s">
        <v>176</v>
      </c>
      <c r="C22" s="150" t="s">
        <v>177</v>
      </c>
      <c r="D22" s="149" t="s">
        <v>15</v>
      </c>
      <c r="E22" s="151">
        <v>4999</v>
      </c>
      <c r="F22" s="152">
        <v>799.84</v>
      </c>
      <c r="G22" s="152">
        <v>67.84</v>
      </c>
      <c r="H22" s="151">
        <v>4999</v>
      </c>
      <c r="I22" s="152">
        <v>409.92</v>
      </c>
      <c r="J22" s="153"/>
      <c r="K22" s="151">
        <v>4999</v>
      </c>
      <c r="L22" s="152">
        <v>5</v>
      </c>
      <c r="M22" s="153"/>
      <c r="N22" s="151">
        <v>4999</v>
      </c>
      <c r="O22" s="152">
        <v>64.99</v>
      </c>
      <c r="P22" s="152">
        <v>5.51</v>
      </c>
      <c r="Q22" s="151">
        <v>4999</v>
      </c>
      <c r="R22" s="152">
        <v>25</v>
      </c>
      <c r="S22" s="152">
        <v>2.12</v>
      </c>
      <c r="T22" s="153">
        <f t="shared" si="0"/>
        <v>1380.22</v>
      </c>
      <c r="U22" s="151">
        <v>4999</v>
      </c>
      <c r="V22" s="152">
        <v>399.92</v>
      </c>
      <c r="W22" s="152">
        <v>33.92</v>
      </c>
      <c r="X22" s="151">
        <v>4999</v>
      </c>
      <c r="Y22" s="152">
        <v>99.98</v>
      </c>
      <c r="Z22" s="114"/>
      <c r="AA22" s="151">
        <v>4999</v>
      </c>
      <c r="AB22" s="152">
        <v>25</v>
      </c>
      <c r="AC22" s="153"/>
      <c r="AD22" s="151">
        <v>4999</v>
      </c>
      <c r="AE22" s="152">
        <v>25</v>
      </c>
      <c r="AF22" s="152">
        <v>2.12</v>
      </c>
      <c r="AG22" s="153">
        <f t="shared" si="1"/>
        <v>585.94</v>
      </c>
      <c r="AH22" s="153">
        <f t="shared" si="2"/>
        <v>1966.16</v>
      </c>
      <c r="AI22" s="178"/>
    </row>
    <row r="23" s="133" customFormat="1" ht="35" customHeight="1" spans="1:35">
      <c r="A23" s="149">
        <v>20</v>
      </c>
      <c r="B23" s="150" t="s">
        <v>178</v>
      </c>
      <c r="C23" s="150" t="s">
        <v>179</v>
      </c>
      <c r="D23" s="149" t="s">
        <v>15</v>
      </c>
      <c r="E23" s="151">
        <v>4999</v>
      </c>
      <c r="F23" s="152">
        <v>799.84</v>
      </c>
      <c r="G23" s="152">
        <v>67.84</v>
      </c>
      <c r="H23" s="151">
        <v>4999</v>
      </c>
      <c r="I23" s="152">
        <v>409.92</v>
      </c>
      <c r="J23" s="153"/>
      <c r="K23" s="151">
        <v>4999</v>
      </c>
      <c r="L23" s="152">
        <v>5</v>
      </c>
      <c r="M23" s="153"/>
      <c r="N23" s="151">
        <v>4999</v>
      </c>
      <c r="O23" s="152">
        <v>64.99</v>
      </c>
      <c r="P23" s="152">
        <v>5.51</v>
      </c>
      <c r="Q23" s="151">
        <v>4999</v>
      </c>
      <c r="R23" s="152">
        <v>25</v>
      </c>
      <c r="S23" s="152">
        <v>2.12</v>
      </c>
      <c r="T23" s="153">
        <f t="shared" si="0"/>
        <v>1380.22</v>
      </c>
      <c r="U23" s="151">
        <v>4999</v>
      </c>
      <c r="V23" s="152">
        <v>399.92</v>
      </c>
      <c r="W23" s="152">
        <v>33.92</v>
      </c>
      <c r="X23" s="151">
        <v>4999</v>
      </c>
      <c r="Y23" s="152">
        <v>99.98</v>
      </c>
      <c r="Z23" s="114"/>
      <c r="AA23" s="151">
        <v>4999</v>
      </c>
      <c r="AB23" s="152">
        <v>25</v>
      </c>
      <c r="AC23" s="153"/>
      <c r="AD23" s="151">
        <v>4999</v>
      </c>
      <c r="AE23" s="152">
        <v>25</v>
      </c>
      <c r="AF23" s="152">
        <v>2.12</v>
      </c>
      <c r="AG23" s="153">
        <f t="shared" si="1"/>
        <v>585.94</v>
      </c>
      <c r="AH23" s="153">
        <f t="shared" si="2"/>
        <v>1966.16</v>
      </c>
      <c r="AI23" s="178"/>
    </row>
    <row r="24" s="133" customFormat="1" ht="35" customHeight="1" spans="1:35">
      <c r="A24" s="149">
        <v>21</v>
      </c>
      <c r="B24" s="150" t="s">
        <v>38</v>
      </c>
      <c r="C24" s="150" t="s">
        <v>180</v>
      </c>
      <c r="D24" s="149" t="s">
        <v>15</v>
      </c>
      <c r="E24" s="151">
        <v>4999</v>
      </c>
      <c r="F24" s="152">
        <v>799.84</v>
      </c>
      <c r="G24" s="152">
        <v>67.84</v>
      </c>
      <c r="H24" s="151">
        <v>4999</v>
      </c>
      <c r="I24" s="152">
        <v>409.92</v>
      </c>
      <c r="J24" s="153"/>
      <c r="K24" s="151">
        <v>4999</v>
      </c>
      <c r="L24" s="152">
        <v>5</v>
      </c>
      <c r="M24" s="153"/>
      <c r="N24" s="151">
        <v>4999</v>
      </c>
      <c r="O24" s="152">
        <v>64.99</v>
      </c>
      <c r="P24" s="152">
        <v>5.51</v>
      </c>
      <c r="Q24" s="151">
        <v>4999</v>
      </c>
      <c r="R24" s="152">
        <v>25</v>
      </c>
      <c r="S24" s="152">
        <v>2.12</v>
      </c>
      <c r="T24" s="153">
        <f t="shared" si="0"/>
        <v>1380.22</v>
      </c>
      <c r="U24" s="151">
        <v>4999</v>
      </c>
      <c r="V24" s="152">
        <v>399.92</v>
      </c>
      <c r="W24" s="152">
        <v>33.92</v>
      </c>
      <c r="X24" s="151">
        <v>4999</v>
      </c>
      <c r="Y24" s="152">
        <v>99.98</v>
      </c>
      <c r="Z24" s="153"/>
      <c r="AA24" s="151">
        <v>4999</v>
      </c>
      <c r="AB24" s="152">
        <v>25</v>
      </c>
      <c r="AC24" s="153"/>
      <c r="AD24" s="151">
        <v>4999</v>
      </c>
      <c r="AE24" s="152">
        <v>25</v>
      </c>
      <c r="AF24" s="152">
        <v>2.12</v>
      </c>
      <c r="AG24" s="153">
        <f t="shared" si="1"/>
        <v>585.94</v>
      </c>
      <c r="AH24" s="153">
        <f t="shared" si="2"/>
        <v>1966.16</v>
      </c>
      <c r="AI24" s="178"/>
    </row>
    <row r="25" s="133" customFormat="1" ht="35" customHeight="1" spans="1:35">
      <c r="A25" s="149">
        <v>22</v>
      </c>
      <c r="B25" s="150" t="s">
        <v>39</v>
      </c>
      <c r="C25" s="150" t="s">
        <v>181</v>
      </c>
      <c r="D25" s="149" t="s">
        <v>15</v>
      </c>
      <c r="E25" s="151">
        <v>4999</v>
      </c>
      <c r="F25" s="152">
        <v>799.84</v>
      </c>
      <c r="G25" s="152">
        <v>67.84</v>
      </c>
      <c r="H25" s="151">
        <v>4999</v>
      </c>
      <c r="I25" s="152">
        <v>409.92</v>
      </c>
      <c r="J25" s="153"/>
      <c r="K25" s="151">
        <v>4999</v>
      </c>
      <c r="L25" s="152">
        <v>5</v>
      </c>
      <c r="M25" s="153"/>
      <c r="N25" s="151">
        <v>4999</v>
      </c>
      <c r="O25" s="152">
        <v>64.99</v>
      </c>
      <c r="P25" s="152">
        <v>5.51</v>
      </c>
      <c r="Q25" s="151">
        <v>4999</v>
      </c>
      <c r="R25" s="152">
        <v>25</v>
      </c>
      <c r="S25" s="152">
        <v>2.12</v>
      </c>
      <c r="T25" s="153">
        <f t="shared" si="0"/>
        <v>1380.22</v>
      </c>
      <c r="U25" s="151">
        <v>4999</v>
      </c>
      <c r="V25" s="152">
        <v>399.92</v>
      </c>
      <c r="W25" s="152">
        <v>33.92</v>
      </c>
      <c r="X25" s="151">
        <v>4999</v>
      </c>
      <c r="Y25" s="152">
        <v>99.98</v>
      </c>
      <c r="Z25" s="153"/>
      <c r="AA25" s="151">
        <v>4999</v>
      </c>
      <c r="AB25" s="152">
        <v>25</v>
      </c>
      <c r="AC25" s="153"/>
      <c r="AD25" s="151">
        <v>4999</v>
      </c>
      <c r="AE25" s="152">
        <v>25</v>
      </c>
      <c r="AF25" s="152">
        <v>2.12</v>
      </c>
      <c r="AG25" s="153">
        <f t="shared" si="1"/>
        <v>585.94</v>
      </c>
      <c r="AH25" s="153">
        <f t="shared" si="2"/>
        <v>1966.16</v>
      </c>
      <c r="AI25" s="178"/>
    </row>
    <row r="26" s="133" customFormat="1" ht="35" customHeight="1" spans="1:35">
      <c r="A26" s="149">
        <v>23</v>
      </c>
      <c r="B26" s="150" t="s">
        <v>40</v>
      </c>
      <c r="C26" s="150" t="s">
        <v>182</v>
      </c>
      <c r="D26" s="149" t="s">
        <v>15</v>
      </c>
      <c r="E26" s="151">
        <v>4999</v>
      </c>
      <c r="F26" s="152">
        <v>799.84</v>
      </c>
      <c r="G26" s="152">
        <v>67.84</v>
      </c>
      <c r="H26" s="151">
        <v>4999</v>
      </c>
      <c r="I26" s="152">
        <v>409.92</v>
      </c>
      <c r="J26" s="153"/>
      <c r="K26" s="151">
        <v>4999</v>
      </c>
      <c r="L26" s="152">
        <v>5</v>
      </c>
      <c r="M26" s="153"/>
      <c r="N26" s="151">
        <v>4999</v>
      </c>
      <c r="O26" s="152">
        <v>64.99</v>
      </c>
      <c r="P26" s="152">
        <v>5.51</v>
      </c>
      <c r="Q26" s="151">
        <v>4999</v>
      </c>
      <c r="R26" s="152">
        <v>25</v>
      </c>
      <c r="S26" s="152">
        <v>2.12</v>
      </c>
      <c r="T26" s="153">
        <f t="shared" si="0"/>
        <v>1380.22</v>
      </c>
      <c r="U26" s="151">
        <v>4999</v>
      </c>
      <c r="V26" s="152">
        <v>399.92</v>
      </c>
      <c r="W26" s="152">
        <v>33.92</v>
      </c>
      <c r="X26" s="151">
        <v>4999</v>
      </c>
      <c r="Y26" s="152">
        <v>99.98</v>
      </c>
      <c r="Z26" s="153"/>
      <c r="AA26" s="151">
        <v>4999</v>
      </c>
      <c r="AB26" s="152">
        <v>25</v>
      </c>
      <c r="AC26" s="153"/>
      <c r="AD26" s="151">
        <v>4999</v>
      </c>
      <c r="AE26" s="152">
        <v>25</v>
      </c>
      <c r="AF26" s="152">
        <v>2.12</v>
      </c>
      <c r="AG26" s="153">
        <f t="shared" si="1"/>
        <v>585.94</v>
      </c>
      <c r="AH26" s="153">
        <f t="shared" si="2"/>
        <v>1966.16</v>
      </c>
      <c r="AI26" s="178"/>
    </row>
    <row r="27" s="133" customFormat="1" ht="35" customHeight="1" spans="1:35">
      <c r="A27" s="149">
        <v>24</v>
      </c>
      <c r="B27" s="150" t="s">
        <v>41</v>
      </c>
      <c r="C27" s="150" t="s">
        <v>183</v>
      </c>
      <c r="D27" s="149" t="s">
        <v>15</v>
      </c>
      <c r="E27" s="151">
        <v>4999</v>
      </c>
      <c r="F27" s="152">
        <v>799.84</v>
      </c>
      <c r="G27" s="152">
        <v>67.84</v>
      </c>
      <c r="H27" s="151">
        <v>4999</v>
      </c>
      <c r="I27" s="152">
        <v>409.92</v>
      </c>
      <c r="J27" s="153"/>
      <c r="K27" s="151">
        <v>4999</v>
      </c>
      <c r="L27" s="152">
        <v>5</v>
      </c>
      <c r="M27" s="153"/>
      <c r="N27" s="151">
        <v>4999</v>
      </c>
      <c r="O27" s="152">
        <v>64.99</v>
      </c>
      <c r="P27" s="152">
        <v>5.51</v>
      </c>
      <c r="Q27" s="151">
        <v>4999</v>
      </c>
      <c r="R27" s="152">
        <v>25</v>
      </c>
      <c r="S27" s="152">
        <v>2.12</v>
      </c>
      <c r="T27" s="153">
        <f t="shared" si="0"/>
        <v>1380.22</v>
      </c>
      <c r="U27" s="151">
        <v>4999</v>
      </c>
      <c r="V27" s="152">
        <v>399.92</v>
      </c>
      <c r="W27" s="152">
        <v>33.92</v>
      </c>
      <c r="X27" s="151">
        <v>4999</v>
      </c>
      <c r="Y27" s="152">
        <v>99.98</v>
      </c>
      <c r="Z27" s="153"/>
      <c r="AA27" s="151">
        <v>4999</v>
      </c>
      <c r="AB27" s="152">
        <v>25</v>
      </c>
      <c r="AC27" s="153"/>
      <c r="AD27" s="151">
        <v>4999</v>
      </c>
      <c r="AE27" s="152">
        <v>25</v>
      </c>
      <c r="AF27" s="152">
        <v>2.12</v>
      </c>
      <c r="AG27" s="153">
        <f t="shared" si="1"/>
        <v>585.94</v>
      </c>
      <c r="AH27" s="153">
        <f t="shared" si="2"/>
        <v>1966.16</v>
      </c>
      <c r="AI27" s="178"/>
    </row>
    <row r="28" s="133" customFormat="1" ht="35" customHeight="1" spans="1:35">
      <c r="A28" s="149">
        <v>25</v>
      </c>
      <c r="B28" s="150" t="s">
        <v>42</v>
      </c>
      <c r="C28" s="150" t="s">
        <v>184</v>
      </c>
      <c r="D28" s="149" t="s">
        <v>15</v>
      </c>
      <c r="E28" s="151">
        <v>4999</v>
      </c>
      <c r="F28" s="152">
        <v>799.84</v>
      </c>
      <c r="G28" s="152">
        <v>67.84</v>
      </c>
      <c r="H28" s="151">
        <v>4999</v>
      </c>
      <c r="I28" s="152">
        <v>409.92</v>
      </c>
      <c r="J28" s="153"/>
      <c r="K28" s="151">
        <v>4999</v>
      </c>
      <c r="L28" s="152">
        <v>5</v>
      </c>
      <c r="M28" s="153"/>
      <c r="N28" s="151">
        <v>4999</v>
      </c>
      <c r="O28" s="152">
        <v>64.99</v>
      </c>
      <c r="P28" s="152">
        <v>5.51</v>
      </c>
      <c r="Q28" s="151">
        <v>4999</v>
      </c>
      <c r="R28" s="152">
        <v>25</v>
      </c>
      <c r="S28" s="152">
        <v>2.12</v>
      </c>
      <c r="T28" s="153">
        <f t="shared" si="0"/>
        <v>1380.22</v>
      </c>
      <c r="U28" s="151">
        <v>4999</v>
      </c>
      <c r="V28" s="152">
        <v>399.92</v>
      </c>
      <c r="W28" s="152">
        <v>33.92</v>
      </c>
      <c r="X28" s="151">
        <v>4999</v>
      </c>
      <c r="Y28" s="152">
        <v>99.98</v>
      </c>
      <c r="Z28" s="153"/>
      <c r="AA28" s="151">
        <v>4999</v>
      </c>
      <c r="AB28" s="152">
        <v>25</v>
      </c>
      <c r="AC28" s="153"/>
      <c r="AD28" s="151">
        <v>4999</v>
      </c>
      <c r="AE28" s="152">
        <v>25</v>
      </c>
      <c r="AF28" s="152">
        <v>2.12</v>
      </c>
      <c r="AG28" s="153">
        <f t="shared" si="1"/>
        <v>585.94</v>
      </c>
      <c r="AH28" s="153">
        <f t="shared" si="2"/>
        <v>1966.16</v>
      </c>
      <c r="AI28" s="178"/>
    </row>
    <row r="29" s="133" customFormat="1" ht="35" customHeight="1" spans="1:35">
      <c r="A29" s="149">
        <v>26</v>
      </c>
      <c r="B29" s="150" t="s">
        <v>43</v>
      </c>
      <c r="C29" s="150" t="s">
        <v>185</v>
      </c>
      <c r="D29" s="149" t="s">
        <v>15</v>
      </c>
      <c r="E29" s="151">
        <v>4999</v>
      </c>
      <c r="F29" s="152">
        <v>799.84</v>
      </c>
      <c r="G29" s="152">
        <v>67.84</v>
      </c>
      <c r="H29" s="151">
        <v>4999</v>
      </c>
      <c r="I29" s="152">
        <v>409.92</v>
      </c>
      <c r="J29" s="153"/>
      <c r="K29" s="151">
        <v>4999</v>
      </c>
      <c r="L29" s="152">
        <v>5</v>
      </c>
      <c r="M29" s="153"/>
      <c r="N29" s="151">
        <v>4999</v>
      </c>
      <c r="O29" s="152">
        <v>64.99</v>
      </c>
      <c r="P29" s="152">
        <v>5.51</v>
      </c>
      <c r="Q29" s="151">
        <v>4999</v>
      </c>
      <c r="R29" s="152">
        <v>25</v>
      </c>
      <c r="S29" s="152">
        <v>2.12</v>
      </c>
      <c r="T29" s="153">
        <f t="shared" si="0"/>
        <v>1380.22</v>
      </c>
      <c r="U29" s="151">
        <v>4999</v>
      </c>
      <c r="V29" s="152">
        <v>399.92</v>
      </c>
      <c r="W29" s="152">
        <v>33.92</v>
      </c>
      <c r="X29" s="151">
        <v>4999</v>
      </c>
      <c r="Y29" s="152">
        <v>99.98</v>
      </c>
      <c r="Z29" s="114"/>
      <c r="AA29" s="151">
        <v>4999</v>
      </c>
      <c r="AB29" s="152">
        <v>25</v>
      </c>
      <c r="AC29" s="153"/>
      <c r="AD29" s="151">
        <v>4999</v>
      </c>
      <c r="AE29" s="152">
        <v>25</v>
      </c>
      <c r="AF29" s="152">
        <v>2.12</v>
      </c>
      <c r="AG29" s="153">
        <f t="shared" si="1"/>
        <v>585.94</v>
      </c>
      <c r="AH29" s="153">
        <f t="shared" si="2"/>
        <v>1966.16</v>
      </c>
      <c r="AI29" s="178"/>
    </row>
    <row r="30" s="133" customFormat="1" ht="35" customHeight="1" spans="1:35">
      <c r="A30" s="149">
        <v>27</v>
      </c>
      <c r="B30" s="150" t="s">
        <v>44</v>
      </c>
      <c r="C30" s="150" t="s">
        <v>186</v>
      </c>
      <c r="D30" s="149" t="s">
        <v>15</v>
      </c>
      <c r="E30" s="151">
        <v>4999</v>
      </c>
      <c r="F30" s="152">
        <v>799.84</v>
      </c>
      <c r="G30" s="152">
        <v>67.84</v>
      </c>
      <c r="H30" s="151">
        <v>4999</v>
      </c>
      <c r="I30" s="152">
        <v>409.92</v>
      </c>
      <c r="J30" s="153"/>
      <c r="K30" s="151">
        <v>4999</v>
      </c>
      <c r="L30" s="152">
        <v>5</v>
      </c>
      <c r="M30" s="153"/>
      <c r="N30" s="151">
        <v>4999</v>
      </c>
      <c r="O30" s="152">
        <v>64.99</v>
      </c>
      <c r="P30" s="152">
        <v>5.51</v>
      </c>
      <c r="Q30" s="151">
        <v>4999</v>
      </c>
      <c r="R30" s="152">
        <v>25</v>
      </c>
      <c r="S30" s="152">
        <v>2.12</v>
      </c>
      <c r="T30" s="153">
        <f t="shared" si="0"/>
        <v>1380.22</v>
      </c>
      <c r="U30" s="151">
        <v>4999</v>
      </c>
      <c r="V30" s="152">
        <v>399.92</v>
      </c>
      <c r="W30" s="152">
        <v>33.92</v>
      </c>
      <c r="X30" s="151">
        <v>4999</v>
      </c>
      <c r="Y30" s="152">
        <v>99.98</v>
      </c>
      <c r="Z30" s="153"/>
      <c r="AA30" s="151">
        <v>4999</v>
      </c>
      <c r="AB30" s="152">
        <v>25</v>
      </c>
      <c r="AC30" s="153"/>
      <c r="AD30" s="151">
        <v>4999</v>
      </c>
      <c r="AE30" s="152">
        <v>25</v>
      </c>
      <c r="AF30" s="152">
        <v>2.12</v>
      </c>
      <c r="AG30" s="153">
        <f t="shared" si="1"/>
        <v>585.94</v>
      </c>
      <c r="AH30" s="153">
        <f t="shared" si="2"/>
        <v>1966.16</v>
      </c>
      <c r="AI30" s="178"/>
    </row>
    <row r="31" s="133" customFormat="1" ht="35" customHeight="1" spans="1:35">
      <c r="A31" s="149">
        <v>28</v>
      </c>
      <c r="B31" s="150" t="s">
        <v>45</v>
      </c>
      <c r="C31" s="150" t="s">
        <v>187</v>
      </c>
      <c r="D31" s="149" t="s">
        <v>15</v>
      </c>
      <c r="E31" s="151">
        <v>4999</v>
      </c>
      <c r="F31" s="152">
        <v>799.84</v>
      </c>
      <c r="G31" s="152">
        <v>67.84</v>
      </c>
      <c r="H31" s="151">
        <v>4999</v>
      </c>
      <c r="I31" s="152">
        <v>409.92</v>
      </c>
      <c r="J31" s="153"/>
      <c r="K31" s="151">
        <v>4999</v>
      </c>
      <c r="L31" s="152">
        <v>5</v>
      </c>
      <c r="M31" s="153"/>
      <c r="N31" s="151">
        <v>4999</v>
      </c>
      <c r="O31" s="152">
        <v>64.99</v>
      </c>
      <c r="P31" s="152">
        <v>5.51</v>
      </c>
      <c r="Q31" s="151">
        <v>4999</v>
      </c>
      <c r="R31" s="152">
        <v>25</v>
      </c>
      <c r="S31" s="152">
        <v>2.12</v>
      </c>
      <c r="T31" s="153">
        <f t="shared" si="0"/>
        <v>1380.22</v>
      </c>
      <c r="U31" s="151">
        <v>4999</v>
      </c>
      <c r="V31" s="152">
        <v>399.92</v>
      </c>
      <c r="W31" s="152">
        <v>33.92</v>
      </c>
      <c r="X31" s="151">
        <v>4999</v>
      </c>
      <c r="Y31" s="152">
        <v>99.98</v>
      </c>
      <c r="Z31" s="153"/>
      <c r="AA31" s="151">
        <v>4999</v>
      </c>
      <c r="AB31" s="152">
        <v>25</v>
      </c>
      <c r="AC31" s="153"/>
      <c r="AD31" s="151">
        <v>4999</v>
      </c>
      <c r="AE31" s="152">
        <v>25</v>
      </c>
      <c r="AF31" s="152">
        <v>2.12</v>
      </c>
      <c r="AG31" s="153">
        <f t="shared" si="1"/>
        <v>585.94</v>
      </c>
      <c r="AH31" s="153">
        <f t="shared" si="2"/>
        <v>1966.16</v>
      </c>
      <c r="AI31" s="178"/>
    </row>
    <row r="32" s="133" customFormat="1" ht="35" customHeight="1" spans="1:35">
      <c r="A32" s="149">
        <v>29</v>
      </c>
      <c r="B32" s="150" t="s">
        <v>46</v>
      </c>
      <c r="C32" s="150" t="s">
        <v>188</v>
      </c>
      <c r="D32" s="149" t="s">
        <v>15</v>
      </c>
      <c r="E32" s="151">
        <v>4999</v>
      </c>
      <c r="F32" s="152">
        <v>799.84</v>
      </c>
      <c r="G32" s="152">
        <v>67.84</v>
      </c>
      <c r="H32" s="151">
        <v>4999</v>
      </c>
      <c r="I32" s="152">
        <v>409.92</v>
      </c>
      <c r="J32" s="153"/>
      <c r="K32" s="151">
        <v>4999</v>
      </c>
      <c r="L32" s="152">
        <v>5</v>
      </c>
      <c r="M32" s="153"/>
      <c r="N32" s="151">
        <v>4999</v>
      </c>
      <c r="O32" s="152">
        <v>64.99</v>
      </c>
      <c r="P32" s="152">
        <v>5.51</v>
      </c>
      <c r="Q32" s="151">
        <v>4999</v>
      </c>
      <c r="R32" s="152">
        <v>25</v>
      </c>
      <c r="S32" s="152">
        <v>2.12</v>
      </c>
      <c r="T32" s="153">
        <f t="shared" si="0"/>
        <v>1380.22</v>
      </c>
      <c r="U32" s="151">
        <v>4999</v>
      </c>
      <c r="V32" s="152">
        <v>399.92</v>
      </c>
      <c r="W32" s="152">
        <v>33.92</v>
      </c>
      <c r="X32" s="151">
        <v>4999</v>
      </c>
      <c r="Y32" s="152">
        <v>99.98</v>
      </c>
      <c r="Z32" s="153"/>
      <c r="AA32" s="151">
        <v>4999</v>
      </c>
      <c r="AB32" s="152">
        <v>25</v>
      </c>
      <c r="AC32" s="153"/>
      <c r="AD32" s="151">
        <v>4999</v>
      </c>
      <c r="AE32" s="152">
        <v>25</v>
      </c>
      <c r="AF32" s="152">
        <v>2.12</v>
      </c>
      <c r="AG32" s="153">
        <f t="shared" si="1"/>
        <v>585.94</v>
      </c>
      <c r="AH32" s="153">
        <f t="shared" si="2"/>
        <v>1966.16</v>
      </c>
      <c r="AI32" s="178"/>
    </row>
    <row r="33" s="133" customFormat="1" ht="35" customHeight="1" spans="1:35">
      <c r="A33" s="149">
        <v>30</v>
      </c>
      <c r="B33" s="150" t="s">
        <v>47</v>
      </c>
      <c r="C33" s="150" t="s">
        <v>189</v>
      </c>
      <c r="D33" s="149" t="s">
        <v>15</v>
      </c>
      <c r="E33" s="151">
        <v>4999</v>
      </c>
      <c r="F33" s="152">
        <v>799.84</v>
      </c>
      <c r="G33" s="152">
        <v>67.84</v>
      </c>
      <c r="H33" s="151">
        <v>4999</v>
      </c>
      <c r="I33" s="152">
        <v>409.92</v>
      </c>
      <c r="J33" s="153"/>
      <c r="K33" s="151">
        <v>4999</v>
      </c>
      <c r="L33" s="152">
        <v>5</v>
      </c>
      <c r="M33" s="153"/>
      <c r="N33" s="151">
        <v>4999</v>
      </c>
      <c r="O33" s="152">
        <v>64.99</v>
      </c>
      <c r="P33" s="152">
        <v>5.51</v>
      </c>
      <c r="Q33" s="151">
        <v>4999</v>
      </c>
      <c r="R33" s="152">
        <v>25</v>
      </c>
      <c r="S33" s="152">
        <v>2.12</v>
      </c>
      <c r="T33" s="153">
        <f t="shared" si="0"/>
        <v>1380.22</v>
      </c>
      <c r="U33" s="151">
        <v>4999</v>
      </c>
      <c r="V33" s="152">
        <v>399.92</v>
      </c>
      <c r="W33" s="152">
        <v>33.92</v>
      </c>
      <c r="X33" s="151">
        <v>4999</v>
      </c>
      <c r="Y33" s="152">
        <v>99.98</v>
      </c>
      <c r="Z33" s="153"/>
      <c r="AA33" s="151">
        <v>4999</v>
      </c>
      <c r="AB33" s="152">
        <v>25</v>
      </c>
      <c r="AC33" s="153"/>
      <c r="AD33" s="151">
        <v>4999</v>
      </c>
      <c r="AE33" s="152">
        <v>25</v>
      </c>
      <c r="AF33" s="152">
        <v>2.12</v>
      </c>
      <c r="AG33" s="153">
        <f t="shared" si="1"/>
        <v>585.94</v>
      </c>
      <c r="AH33" s="153">
        <f t="shared" si="2"/>
        <v>1966.16</v>
      </c>
      <c r="AI33" s="178"/>
    </row>
    <row r="34" s="133" customFormat="1" ht="35" customHeight="1" spans="1:35">
      <c r="A34" s="149">
        <v>31</v>
      </c>
      <c r="B34" s="150" t="s">
        <v>48</v>
      </c>
      <c r="C34" s="150" t="s">
        <v>190</v>
      </c>
      <c r="D34" s="149" t="s">
        <v>15</v>
      </c>
      <c r="E34" s="151">
        <v>4999</v>
      </c>
      <c r="F34" s="152">
        <v>799.84</v>
      </c>
      <c r="G34" s="152">
        <v>67.84</v>
      </c>
      <c r="H34" s="151">
        <v>4999</v>
      </c>
      <c r="I34" s="152">
        <v>409.92</v>
      </c>
      <c r="J34" s="153"/>
      <c r="K34" s="151">
        <v>4999</v>
      </c>
      <c r="L34" s="152">
        <v>5</v>
      </c>
      <c r="M34" s="153"/>
      <c r="N34" s="151">
        <v>4999</v>
      </c>
      <c r="O34" s="152">
        <v>64.99</v>
      </c>
      <c r="P34" s="152">
        <v>5.51</v>
      </c>
      <c r="Q34" s="151">
        <v>4999</v>
      </c>
      <c r="R34" s="152">
        <v>25</v>
      </c>
      <c r="S34" s="152">
        <v>2.12</v>
      </c>
      <c r="T34" s="153">
        <f t="shared" si="0"/>
        <v>1380.22</v>
      </c>
      <c r="U34" s="151">
        <v>4999</v>
      </c>
      <c r="V34" s="152">
        <v>399.92</v>
      </c>
      <c r="W34" s="152">
        <v>33.92</v>
      </c>
      <c r="X34" s="151">
        <v>4999</v>
      </c>
      <c r="Y34" s="152">
        <v>99.98</v>
      </c>
      <c r="Z34" s="153"/>
      <c r="AA34" s="151">
        <v>4999</v>
      </c>
      <c r="AB34" s="152">
        <v>25</v>
      </c>
      <c r="AC34" s="153"/>
      <c r="AD34" s="151">
        <v>4999</v>
      </c>
      <c r="AE34" s="152">
        <v>25</v>
      </c>
      <c r="AF34" s="152">
        <v>2.12</v>
      </c>
      <c r="AG34" s="153">
        <f t="shared" si="1"/>
        <v>585.94</v>
      </c>
      <c r="AH34" s="153">
        <f t="shared" si="2"/>
        <v>1966.16</v>
      </c>
      <c r="AI34" s="178"/>
    </row>
    <row r="35" s="133" customFormat="1" ht="35" customHeight="1" spans="1:35">
      <c r="A35" s="149">
        <v>32</v>
      </c>
      <c r="B35" s="150" t="s">
        <v>191</v>
      </c>
      <c r="C35" s="150" t="s">
        <v>192</v>
      </c>
      <c r="D35" s="149" t="s">
        <v>15</v>
      </c>
      <c r="E35" s="151">
        <v>4999</v>
      </c>
      <c r="F35" s="152">
        <v>799.84</v>
      </c>
      <c r="G35" s="152">
        <v>67.84</v>
      </c>
      <c r="H35" s="151">
        <v>4999</v>
      </c>
      <c r="I35" s="152">
        <v>409.92</v>
      </c>
      <c r="J35" s="153"/>
      <c r="K35" s="151">
        <v>4999</v>
      </c>
      <c r="L35" s="152">
        <v>5</v>
      </c>
      <c r="M35" s="153"/>
      <c r="N35" s="151">
        <v>4999</v>
      </c>
      <c r="O35" s="152">
        <v>64.99</v>
      </c>
      <c r="P35" s="152">
        <v>5.51</v>
      </c>
      <c r="Q35" s="151">
        <v>4999</v>
      </c>
      <c r="R35" s="152">
        <v>25</v>
      </c>
      <c r="S35" s="152">
        <v>2.12</v>
      </c>
      <c r="T35" s="153">
        <f t="shared" si="0"/>
        <v>1380.22</v>
      </c>
      <c r="U35" s="151">
        <v>4999</v>
      </c>
      <c r="V35" s="152">
        <v>399.92</v>
      </c>
      <c r="W35" s="152">
        <v>33.92</v>
      </c>
      <c r="X35" s="151">
        <v>4999</v>
      </c>
      <c r="Y35" s="152">
        <v>99.98</v>
      </c>
      <c r="Z35" s="153"/>
      <c r="AA35" s="151">
        <v>4999</v>
      </c>
      <c r="AB35" s="152">
        <v>25</v>
      </c>
      <c r="AC35" s="153"/>
      <c r="AD35" s="151">
        <v>4999</v>
      </c>
      <c r="AE35" s="152">
        <v>25</v>
      </c>
      <c r="AF35" s="152">
        <v>2.12</v>
      </c>
      <c r="AG35" s="153">
        <f t="shared" si="1"/>
        <v>585.94</v>
      </c>
      <c r="AH35" s="153">
        <f t="shared" si="2"/>
        <v>1966.16</v>
      </c>
      <c r="AI35" s="178"/>
    </row>
    <row r="36" s="133" customFormat="1" ht="35" customHeight="1" spans="1:35">
      <c r="A36" s="149">
        <v>33</v>
      </c>
      <c r="B36" s="150" t="s">
        <v>50</v>
      </c>
      <c r="C36" s="150" t="s">
        <v>193</v>
      </c>
      <c r="D36" s="149" t="s">
        <v>15</v>
      </c>
      <c r="E36" s="151">
        <v>4999</v>
      </c>
      <c r="F36" s="152">
        <v>799.84</v>
      </c>
      <c r="G36" s="152">
        <v>67.84</v>
      </c>
      <c r="H36" s="151">
        <v>4999</v>
      </c>
      <c r="I36" s="152">
        <v>409.92</v>
      </c>
      <c r="J36" s="153"/>
      <c r="K36" s="151">
        <v>4999</v>
      </c>
      <c r="L36" s="152">
        <v>5</v>
      </c>
      <c r="M36" s="153"/>
      <c r="N36" s="151">
        <v>4999</v>
      </c>
      <c r="O36" s="152">
        <v>64.99</v>
      </c>
      <c r="P36" s="152">
        <v>5.51</v>
      </c>
      <c r="Q36" s="151">
        <v>4999</v>
      </c>
      <c r="R36" s="152">
        <v>25</v>
      </c>
      <c r="S36" s="152">
        <v>2.12</v>
      </c>
      <c r="T36" s="153">
        <f t="shared" si="0"/>
        <v>1380.22</v>
      </c>
      <c r="U36" s="151">
        <v>4999</v>
      </c>
      <c r="V36" s="152">
        <v>399.92</v>
      </c>
      <c r="W36" s="152">
        <v>33.92</v>
      </c>
      <c r="X36" s="151">
        <v>4999</v>
      </c>
      <c r="Y36" s="152">
        <v>99.98</v>
      </c>
      <c r="Z36" s="153"/>
      <c r="AA36" s="151">
        <v>4999</v>
      </c>
      <c r="AB36" s="152">
        <v>25</v>
      </c>
      <c r="AC36" s="153"/>
      <c r="AD36" s="151">
        <v>4999</v>
      </c>
      <c r="AE36" s="152">
        <v>25</v>
      </c>
      <c r="AF36" s="152">
        <v>2.12</v>
      </c>
      <c r="AG36" s="153">
        <f t="shared" si="1"/>
        <v>585.94</v>
      </c>
      <c r="AH36" s="153">
        <f t="shared" si="2"/>
        <v>1966.16</v>
      </c>
      <c r="AI36" s="178"/>
    </row>
    <row r="37" s="133" customFormat="1" ht="35" customHeight="1" spans="1:35">
      <c r="A37" s="149">
        <v>34</v>
      </c>
      <c r="B37" s="150" t="s">
        <v>194</v>
      </c>
      <c r="C37" s="150" t="s">
        <v>195</v>
      </c>
      <c r="D37" s="149" t="s">
        <v>15</v>
      </c>
      <c r="E37" s="151">
        <v>4999</v>
      </c>
      <c r="F37" s="152">
        <v>799.84</v>
      </c>
      <c r="G37" s="152">
        <v>67.84</v>
      </c>
      <c r="H37" s="151">
        <v>4999</v>
      </c>
      <c r="I37" s="152">
        <v>409.92</v>
      </c>
      <c r="J37" s="153"/>
      <c r="K37" s="151">
        <v>4999</v>
      </c>
      <c r="L37" s="152">
        <v>5</v>
      </c>
      <c r="M37" s="153"/>
      <c r="N37" s="151">
        <v>4999</v>
      </c>
      <c r="O37" s="152">
        <v>64.99</v>
      </c>
      <c r="P37" s="152">
        <v>5.51</v>
      </c>
      <c r="Q37" s="151">
        <v>4999</v>
      </c>
      <c r="R37" s="152">
        <v>25</v>
      </c>
      <c r="S37" s="152">
        <v>2.12</v>
      </c>
      <c r="T37" s="153">
        <f t="shared" ref="T37:T68" si="3">F37+G37+I37+J37+L37+M37+O37+P37+R37+S37</f>
        <v>1380.22</v>
      </c>
      <c r="U37" s="151">
        <v>4999</v>
      </c>
      <c r="V37" s="152">
        <v>399.92</v>
      </c>
      <c r="W37" s="152">
        <v>33.92</v>
      </c>
      <c r="X37" s="151">
        <v>4999</v>
      </c>
      <c r="Y37" s="152">
        <v>99.98</v>
      </c>
      <c r="Z37" s="153"/>
      <c r="AA37" s="151">
        <v>4999</v>
      </c>
      <c r="AB37" s="152">
        <v>25</v>
      </c>
      <c r="AC37" s="153"/>
      <c r="AD37" s="151">
        <v>4999</v>
      </c>
      <c r="AE37" s="152">
        <v>25</v>
      </c>
      <c r="AF37" s="152">
        <v>2.12</v>
      </c>
      <c r="AG37" s="153">
        <f t="shared" ref="AG37:AG68" si="4">V37+W37+Y37+Z37+AB37+AC37+AE37+AF37</f>
        <v>585.94</v>
      </c>
      <c r="AH37" s="153">
        <f t="shared" ref="AH37:AH68" si="5">T37+AG37</f>
        <v>1966.16</v>
      </c>
      <c r="AI37" s="178"/>
    </row>
    <row r="38" s="133" customFormat="1" ht="35" customHeight="1" spans="1:35">
      <c r="A38" s="149">
        <v>35</v>
      </c>
      <c r="B38" s="150" t="s">
        <v>196</v>
      </c>
      <c r="C38" s="150" t="s">
        <v>197</v>
      </c>
      <c r="D38" s="149" t="s">
        <v>15</v>
      </c>
      <c r="E38" s="151">
        <v>4999</v>
      </c>
      <c r="F38" s="152">
        <v>799.84</v>
      </c>
      <c r="G38" s="152">
        <v>67.84</v>
      </c>
      <c r="H38" s="151">
        <v>4999</v>
      </c>
      <c r="I38" s="152">
        <v>409.92</v>
      </c>
      <c r="J38" s="153"/>
      <c r="K38" s="151">
        <v>4999</v>
      </c>
      <c r="L38" s="152">
        <v>5</v>
      </c>
      <c r="M38" s="153"/>
      <c r="N38" s="151">
        <v>4999</v>
      </c>
      <c r="O38" s="152">
        <v>64.99</v>
      </c>
      <c r="P38" s="152">
        <v>5.51</v>
      </c>
      <c r="Q38" s="151">
        <v>4999</v>
      </c>
      <c r="R38" s="152">
        <v>25</v>
      </c>
      <c r="S38" s="152">
        <v>2.12</v>
      </c>
      <c r="T38" s="153">
        <f t="shared" si="3"/>
        <v>1380.22</v>
      </c>
      <c r="U38" s="151">
        <v>4999</v>
      </c>
      <c r="V38" s="152">
        <v>399.92</v>
      </c>
      <c r="W38" s="152">
        <v>33.92</v>
      </c>
      <c r="X38" s="151">
        <v>4999</v>
      </c>
      <c r="Y38" s="152">
        <v>99.98</v>
      </c>
      <c r="Z38" s="153"/>
      <c r="AA38" s="151">
        <v>4999</v>
      </c>
      <c r="AB38" s="152">
        <v>25</v>
      </c>
      <c r="AC38" s="153"/>
      <c r="AD38" s="151">
        <v>4999</v>
      </c>
      <c r="AE38" s="152">
        <v>25</v>
      </c>
      <c r="AF38" s="152">
        <v>2.12</v>
      </c>
      <c r="AG38" s="153">
        <f t="shared" si="4"/>
        <v>585.94</v>
      </c>
      <c r="AH38" s="153">
        <f t="shared" si="5"/>
        <v>1966.16</v>
      </c>
      <c r="AI38" s="178"/>
    </row>
    <row r="39" s="133" customFormat="1" ht="35" customHeight="1" spans="1:35">
      <c r="A39" s="149">
        <v>36</v>
      </c>
      <c r="B39" s="150" t="s">
        <v>53</v>
      </c>
      <c r="C39" s="150" t="s">
        <v>198</v>
      </c>
      <c r="D39" s="149" t="s">
        <v>15</v>
      </c>
      <c r="E39" s="151">
        <v>4999</v>
      </c>
      <c r="F39" s="152">
        <v>799.84</v>
      </c>
      <c r="G39" s="152">
        <v>67.84</v>
      </c>
      <c r="H39" s="151">
        <v>4999</v>
      </c>
      <c r="I39" s="152">
        <v>409.92</v>
      </c>
      <c r="J39" s="153"/>
      <c r="K39" s="151">
        <v>4999</v>
      </c>
      <c r="L39" s="152">
        <v>5</v>
      </c>
      <c r="M39" s="153"/>
      <c r="N39" s="151">
        <v>4999</v>
      </c>
      <c r="O39" s="152">
        <v>64.99</v>
      </c>
      <c r="P39" s="152">
        <v>5.51</v>
      </c>
      <c r="Q39" s="151">
        <v>4999</v>
      </c>
      <c r="R39" s="152">
        <v>25</v>
      </c>
      <c r="S39" s="152">
        <v>2.12</v>
      </c>
      <c r="T39" s="153">
        <f t="shared" si="3"/>
        <v>1380.22</v>
      </c>
      <c r="U39" s="151">
        <v>4999</v>
      </c>
      <c r="V39" s="152">
        <v>399.92</v>
      </c>
      <c r="W39" s="152">
        <v>33.92</v>
      </c>
      <c r="X39" s="151">
        <v>4999</v>
      </c>
      <c r="Y39" s="152">
        <v>99.98</v>
      </c>
      <c r="Z39" s="153"/>
      <c r="AA39" s="151">
        <v>4999</v>
      </c>
      <c r="AB39" s="152">
        <v>25</v>
      </c>
      <c r="AC39" s="153"/>
      <c r="AD39" s="151">
        <v>4999</v>
      </c>
      <c r="AE39" s="152">
        <v>25</v>
      </c>
      <c r="AF39" s="152">
        <v>2.12</v>
      </c>
      <c r="AG39" s="153">
        <f t="shared" si="4"/>
        <v>585.94</v>
      </c>
      <c r="AH39" s="153">
        <f t="shared" si="5"/>
        <v>1966.16</v>
      </c>
      <c r="AI39" s="178"/>
    </row>
    <row r="40" s="133" customFormat="1" ht="35" customHeight="1" spans="1:35">
      <c r="A40" s="149">
        <v>37</v>
      </c>
      <c r="B40" s="150" t="s">
        <v>54</v>
      </c>
      <c r="C40" s="150" t="s">
        <v>199</v>
      </c>
      <c r="D40" s="149" t="s">
        <v>15</v>
      </c>
      <c r="E40" s="151">
        <v>4999</v>
      </c>
      <c r="F40" s="152">
        <v>799.84</v>
      </c>
      <c r="G40" s="152">
        <v>67.84</v>
      </c>
      <c r="H40" s="151">
        <v>4999</v>
      </c>
      <c r="I40" s="152">
        <v>409.92</v>
      </c>
      <c r="J40" s="153"/>
      <c r="K40" s="151">
        <v>4999</v>
      </c>
      <c r="L40" s="152">
        <v>5</v>
      </c>
      <c r="M40" s="153"/>
      <c r="N40" s="151">
        <v>4999</v>
      </c>
      <c r="O40" s="152">
        <v>64.99</v>
      </c>
      <c r="P40" s="152">
        <v>5.51</v>
      </c>
      <c r="Q40" s="151">
        <v>4999</v>
      </c>
      <c r="R40" s="152">
        <v>25</v>
      </c>
      <c r="S40" s="152">
        <v>2.12</v>
      </c>
      <c r="T40" s="153">
        <f t="shared" si="3"/>
        <v>1380.22</v>
      </c>
      <c r="U40" s="151">
        <v>4999</v>
      </c>
      <c r="V40" s="152">
        <v>399.92</v>
      </c>
      <c r="W40" s="152">
        <v>33.92</v>
      </c>
      <c r="X40" s="151">
        <v>4999</v>
      </c>
      <c r="Y40" s="152">
        <v>99.98</v>
      </c>
      <c r="Z40" s="153"/>
      <c r="AA40" s="151">
        <v>4999</v>
      </c>
      <c r="AB40" s="152">
        <v>25</v>
      </c>
      <c r="AC40" s="153"/>
      <c r="AD40" s="151">
        <v>4999</v>
      </c>
      <c r="AE40" s="152">
        <v>25</v>
      </c>
      <c r="AF40" s="152">
        <v>2.12</v>
      </c>
      <c r="AG40" s="153">
        <f t="shared" si="4"/>
        <v>585.94</v>
      </c>
      <c r="AH40" s="153">
        <f t="shared" si="5"/>
        <v>1966.16</v>
      </c>
      <c r="AI40" s="178"/>
    </row>
    <row r="41" s="133" customFormat="1" ht="35" customHeight="1" spans="1:35">
      <c r="A41" s="149">
        <v>38</v>
      </c>
      <c r="B41" s="150" t="s">
        <v>55</v>
      </c>
      <c r="C41" s="150" t="s">
        <v>200</v>
      </c>
      <c r="D41" s="149" t="s">
        <v>15</v>
      </c>
      <c r="E41" s="151">
        <v>4999</v>
      </c>
      <c r="F41" s="152">
        <v>799.84</v>
      </c>
      <c r="G41" s="152">
        <v>67.84</v>
      </c>
      <c r="H41" s="151">
        <v>4999</v>
      </c>
      <c r="I41" s="152">
        <v>409.92</v>
      </c>
      <c r="J41" s="153"/>
      <c r="K41" s="151">
        <v>4999</v>
      </c>
      <c r="L41" s="152">
        <v>5</v>
      </c>
      <c r="M41" s="153"/>
      <c r="N41" s="151">
        <v>4999</v>
      </c>
      <c r="O41" s="152">
        <v>64.99</v>
      </c>
      <c r="P41" s="152">
        <v>5.51</v>
      </c>
      <c r="Q41" s="151">
        <v>4999</v>
      </c>
      <c r="R41" s="152">
        <v>25</v>
      </c>
      <c r="S41" s="152">
        <v>2.12</v>
      </c>
      <c r="T41" s="153">
        <f t="shared" si="3"/>
        <v>1380.22</v>
      </c>
      <c r="U41" s="151">
        <v>4999</v>
      </c>
      <c r="V41" s="152">
        <v>399.92</v>
      </c>
      <c r="W41" s="152">
        <v>33.92</v>
      </c>
      <c r="X41" s="151">
        <v>4999</v>
      </c>
      <c r="Y41" s="152">
        <v>99.98</v>
      </c>
      <c r="Z41" s="153"/>
      <c r="AA41" s="151">
        <v>4999</v>
      </c>
      <c r="AB41" s="152">
        <v>25</v>
      </c>
      <c r="AC41" s="153"/>
      <c r="AD41" s="151">
        <v>4999</v>
      </c>
      <c r="AE41" s="152">
        <v>25</v>
      </c>
      <c r="AF41" s="152">
        <v>2.12</v>
      </c>
      <c r="AG41" s="153">
        <f t="shared" si="4"/>
        <v>585.94</v>
      </c>
      <c r="AH41" s="153">
        <f t="shared" si="5"/>
        <v>1966.16</v>
      </c>
      <c r="AI41" s="178"/>
    </row>
    <row r="42" s="133" customFormat="1" ht="35" customHeight="1" spans="1:38">
      <c r="A42" s="149">
        <v>39</v>
      </c>
      <c r="B42" s="150" t="s">
        <v>56</v>
      </c>
      <c r="C42" s="150" t="s">
        <v>201</v>
      </c>
      <c r="D42" s="149" t="s">
        <v>15</v>
      </c>
      <c r="E42" s="151">
        <v>4999</v>
      </c>
      <c r="F42" s="152">
        <v>799.84</v>
      </c>
      <c r="G42" s="152">
        <v>67.84</v>
      </c>
      <c r="H42" s="151">
        <v>4999</v>
      </c>
      <c r="I42" s="152">
        <v>409.92</v>
      </c>
      <c r="J42" s="153"/>
      <c r="K42" s="151">
        <v>4999</v>
      </c>
      <c r="L42" s="152">
        <v>5</v>
      </c>
      <c r="M42" s="153"/>
      <c r="N42" s="151">
        <v>4999</v>
      </c>
      <c r="O42" s="152">
        <v>64.99</v>
      </c>
      <c r="P42" s="152">
        <v>5.51</v>
      </c>
      <c r="Q42" s="151">
        <v>4999</v>
      </c>
      <c r="R42" s="152">
        <v>25</v>
      </c>
      <c r="S42" s="152">
        <v>2.12</v>
      </c>
      <c r="T42" s="153">
        <f t="shared" si="3"/>
        <v>1380.22</v>
      </c>
      <c r="U42" s="151">
        <v>4999</v>
      </c>
      <c r="V42" s="152">
        <v>399.92</v>
      </c>
      <c r="W42" s="152">
        <v>33.92</v>
      </c>
      <c r="X42" s="151">
        <v>4999</v>
      </c>
      <c r="Y42" s="152">
        <v>99.98</v>
      </c>
      <c r="Z42" s="153"/>
      <c r="AA42" s="151">
        <v>4999</v>
      </c>
      <c r="AB42" s="152">
        <v>25</v>
      </c>
      <c r="AC42" s="153"/>
      <c r="AD42" s="151">
        <v>4999</v>
      </c>
      <c r="AE42" s="152">
        <v>25</v>
      </c>
      <c r="AF42" s="152">
        <v>2.12</v>
      </c>
      <c r="AG42" s="153">
        <f t="shared" si="4"/>
        <v>585.94</v>
      </c>
      <c r="AH42" s="153">
        <f t="shared" si="5"/>
        <v>1966.16</v>
      </c>
      <c r="AI42" s="178"/>
      <c r="AJ42" s="201"/>
      <c r="AK42" s="201"/>
      <c r="AL42" s="201"/>
    </row>
    <row r="43" s="133" customFormat="1" ht="35" customHeight="1" spans="1:35">
      <c r="A43" s="149">
        <v>40</v>
      </c>
      <c r="B43" s="150" t="s">
        <v>57</v>
      </c>
      <c r="C43" s="150" t="s">
        <v>202</v>
      </c>
      <c r="D43" s="149" t="s">
        <v>15</v>
      </c>
      <c r="E43" s="151">
        <v>4999</v>
      </c>
      <c r="F43" s="152">
        <v>799.84</v>
      </c>
      <c r="G43" s="152">
        <v>67.84</v>
      </c>
      <c r="H43" s="151">
        <v>4999</v>
      </c>
      <c r="I43" s="152">
        <v>409.92</v>
      </c>
      <c r="J43" s="153"/>
      <c r="K43" s="151">
        <v>4999</v>
      </c>
      <c r="L43" s="152">
        <v>5</v>
      </c>
      <c r="M43" s="153"/>
      <c r="N43" s="151">
        <v>4999</v>
      </c>
      <c r="O43" s="152">
        <v>64.99</v>
      </c>
      <c r="P43" s="152">
        <v>5.51</v>
      </c>
      <c r="Q43" s="151">
        <v>4999</v>
      </c>
      <c r="R43" s="152">
        <v>25</v>
      </c>
      <c r="S43" s="152">
        <v>2.12</v>
      </c>
      <c r="T43" s="153">
        <f t="shared" si="3"/>
        <v>1380.22</v>
      </c>
      <c r="U43" s="151">
        <v>4999</v>
      </c>
      <c r="V43" s="152">
        <v>399.92</v>
      </c>
      <c r="W43" s="152">
        <v>33.92</v>
      </c>
      <c r="X43" s="151">
        <v>4999</v>
      </c>
      <c r="Y43" s="152">
        <v>99.98</v>
      </c>
      <c r="Z43" s="153"/>
      <c r="AA43" s="151">
        <v>4999</v>
      </c>
      <c r="AB43" s="152">
        <v>25</v>
      </c>
      <c r="AC43" s="153"/>
      <c r="AD43" s="151">
        <v>4999</v>
      </c>
      <c r="AE43" s="152">
        <v>25</v>
      </c>
      <c r="AF43" s="152">
        <v>2.12</v>
      </c>
      <c r="AG43" s="153">
        <f t="shared" si="4"/>
        <v>585.94</v>
      </c>
      <c r="AH43" s="153">
        <f t="shared" si="5"/>
        <v>1966.16</v>
      </c>
      <c r="AI43" s="178"/>
    </row>
    <row r="44" s="133" customFormat="1" ht="35" customHeight="1" spans="1:35">
      <c r="A44" s="149">
        <v>41</v>
      </c>
      <c r="B44" s="150" t="s">
        <v>203</v>
      </c>
      <c r="C44" s="150" t="s">
        <v>204</v>
      </c>
      <c r="D44" s="149" t="s">
        <v>15</v>
      </c>
      <c r="E44" s="151">
        <v>4999</v>
      </c>
      <c r="F44" s="152">
        <v>799.84</v>
      </c>
      <c r="G44" s="152">
        <v>31.84</v>
      </c>
      <c r="H44" s="151">
        <v>4999</v>
      </c>
      <c r="I44" s="152">
        <v>409.92</v>
      </c>
      <c r="J44" s="153">
        <v>32.64</v>
      </c>
      <c r="K44" s="151">
        <v>4999</v>
      </c>
      <c r="L44" s="152">
        <v>5</v>
      </c>
      <c r="M44" s="153">
        <v>0.4</v>
      </c>
      <c r="N44" s="151">
        <v>4999</v>
      </c>
      <c r="O44" s="152">
        <v>64.99</v>
      </c>
      <c r="P44" s="152">
        <v>2.59</v>
      </c>
      <c r="Q44" s="151">
        <v>4999</v>
      </c>
      <c r="R44" s="152">
        <v>25</v>
      </c>
      <c r="S44" s="152">
        <v>1</v>
      </c>
      <c r="T44" s="153">
        <f t="shared" si="3"/>
        <v>1373.22</v>
      </c>
      <c r="U44" s="151">
        <v>4999</v>
      </c>
      <c r="V44" s="152">
        <v>399.92</v>
      </c>
      <c r="W44" s="152">
        <v>15.92</v>
      </c>
      <c r="X44" s="151">
        <v>4999</v>
      </c>
      <c r="Y44" s="152">
        <v>99.98</v>
      </c>
      <c r="Z44" s="114">
        <v>7.96</v>
      </c>
      <c r="AA44" s="151">
        <v>4999</v>
      </c>
      <c r="AB44" s="152">
        <v>25</v>
      </c>
      <c r="AC44" s="153">
        <v>2</v>
      </c>
      <c r="AD44" s="151">
        <v>4999</v>
      </c>
      <c r="AE44" s="152">
        <v>25</v>
      </c>
      <c r="AF44" s="152">
        <v>1</v>
      </c>
      <c r="AG44" s="153">
        <f t="shared" si="4"/>
        <v>576.78</v>
      </c>
      <c r="AH44" s="153">
        <f t="shared" si="5"/>
        <v>1950</v>
      </c>
      <c r="AI44" s="178"/>
    </row>
    <row r="45" s="133" customFormat="1" ht="35" customHeight="1" spans="1:35">
      <c r="A45" s="149">
        <v>42</v>
      </c>
      <c r="B45" s="150" t="s">
        <v>59</v>
      </c>
      <c r="C45" s="150" t="s">
        <v>205</v>
      </c>
      <c r="D45" s="149" t="s">
        <v>15</v>
      </c>
      <c r="E45" s="151">
        <v>4999</v>
      </c>
      <c r="F45" s="152">
        <v>799.84</v>
      </c>
      <c r="G45" s="152">
        <v>67.84</v>
      </c>
      <c r="H45" s="151">
        <v>4999</v>
      </c>
      <c r="I45" s="152">
        <v>409.92</v>
      </c>
      <c r="J45" s="153">
        <v>69.54</v>
      </c>
      <c r="K45" s="151">
        <v>4999</v>
      </c>
      <c r="L45" s="152">
        <v>5</v>
      </c>
      <c r="M45" s="153">
        <v>0.84</v>
      </c>
      <c r="N45" s="151">
        <v>4999</v>
      </c>
      <c r="O45" s="152">
        <v>64.99</v>
      </c>
      <c r="P45" s="152">
        <v>5.51</v>
      </c>
      <c r="Q45" s="151">
        <v>4999</v>
      </c>
      <c r="R45" s="152">
        <v>25</v>
      </c>
      <c r="S45" s="152">
        <v>2.12</v>
      </c>
      <c r="T45" s="153">
        <f t="shared" si="3"/>
        <v>1450.6</v>
      </c>
      <c r="U45" s="151">
        <v>4999</v>
      </c>
      <c r="V45" s="152">
        <v>399.92</v>
      </c>
      <c r="W45" s="152">
        <v>33.92</v>
      </c>
      <c r="X45" s="151">
        <v>4999</v>
      </c>
      <c r="Y45" s="152">
        <v>99.98</v>
      </c>
      <c r="Z45" s="153">
        <v>16.96</v>
      </c>
      <c r="AA45" s="151">
        <v>4999</v>
      </c>
      <c r="AB45" s="152">
        <v>25</v>
      </c>
      <c r="AC45" s="153">
        <v>4.24</v>
      </c>
      <c r="AD45" s="151">
        <v>4999</v>
      </c>
      <c r="AE45" s="152">
        <v>25</v>
      </c>
      <c r="AF45" s="152">
        <v>2.12</v>
      </c>
      <c r="AG45" s="153">
        <f t="shared" si="4"/>
        <v>607.14</v>
      </c>
      <c r="AH45" s="153">
        <f t="shared" si="5"/>
        <v>2057.74</v>
      </c>
      <c r="AI45" s="178"/>
    </row>
    <row r="46" s="133" customFormat="1" ht="35" customHeight="1" spans="1:35">
      <c r="A46" s="149">
        <v>43</v>
      </c>
      <c r="B46" s="150" t="s">
        <v>60</v>
      </c>
      <c r="C46" s="150" t="s">
        <v>206</v>
      </c>
      <c r="D46" s="149" t="s">
        <v>15</v>
      </c>
      <c r="E46" s="151">
        <v>4999</v>
      </c>
      <c r="F46" s="152">
        <v>799.84</v>
      </c>
      <c r="G46" s="152">
        <v>67.84</v>
      </c>
      <c r="H46" s="151">
        <v>4999</v>
      </c>
      <c r="I46" s="152">
        <v>409.92</v>
      </c>
      <c r="J46" s="153"/>
      <c r="K46" s="151">
        <v>4999</v>
      </c>
      <c r="L46" s="152">
        <v>5</v>
      </c>
      <c r="M46" s="153"/>
      <c r="N46" s="151">
        <v>4999</v>
      </c>
      <c r="O46" s="152">
        <v>64.99</v>
      </c>
      <c r="P46" s="152">
        <v>5.51</v>
      </c>
      <c r="Q46" s="151">
        <v>4999</v>
      </c>
      <c r="R46" s="152">
        <v>25</v>
      </c>
      <c r="S46" s="152">
        <v>2.12</v>
      </c>
      <c r="T46" s="153">
        <f t="shared" si="3"/>
        <v>1380.22</v>
      </c>
      <c r="U46" s="151">
        <v>4999</v>
      </c>
      <c r="V46" s="152">
        <v>399.92</v>
      </c>
      <c r="W46" s="152">
        <v>33.92</v>
      </c>
      <c r="X46" s="151">
        <v>4999</v>
      </c>
      <c r="Y46" s="152">
        <v>99.98</v>
      </c>
      <c r="Z46" s="153"/>
      <c r="AA46" s="151">
        <v>4999</v>
      </c>
      <c r="AB46" s="152">
        <v>25</v>
      </c>
      <c r="AC46" s="153"/>
      <c r="AD46" s="151">
        <v>4999</v>
      </c>
      <c r="AE46" s="152">
        <v>25</v>
      </c>
      <c r="AF46" s="152">
        <v>2.12</v>
      </c>
      <c r="AG46" s="153">
        <f t="shared" si="4"/>
        <v>585.94</v>
      </c>
      <c r="AH46" s="153">
        <f t="shared" si="5"/>
        <v>1966.16</v>
      </c>
      <c r="AI46" s="178"/>
    </row>
    <row r="47" s="133" customFormat="1" ht="35" customHeight="1" spans="1:35">
      <c r="A47" s="149">
        <v>44</v>
      </c>
      <c r="B47" s="150" t="s">
        <v>207</v>
      </c>
      <c r="C47" s="150" t="s">
        <v>208</v>
      </c>
      <c r="D47" s="149" t="s">
        <v>15</v>
      </c>
      <c r="E47" s="151">
        <v>4999</v>
      </c>
      <c r="F47" s="152">
        <v>799.84</v>
      </c>
      <c r="G47" s="152">
        <v>67.84</v>
      </c>
      <c r="H47" s="151">
        <v>4999</v>
      </c>
      <c r="I47" s="152">
        <v>409.92</v>
      </c>
      <c r="J47" s="153"/>
      <c r="K47" s="151">
        <v>4999</v>
      </c>
      <c r="L47" s="152">
        <v>5</v>
      </c>
      <c r="M47" s="153"/>
      <c r="N47" s="151">
        <v>4999</v>
      </c>
      <c r="O47" s="152">
        <v>64.99</v>
      </c>
      <c r="P47" s="152">
        <v>5.51</v>
      </c>
      <c r="Q47" s="151">
        <v>4999</v>
      </c>
      <c r="R47" s="152">
        <v>25</v>
      </c>
      <c r="S47" s="152">
        <v>2.12</v>
      </c>
      <c r="T47" s="153">
        <f t="shared" si="3"/>
        <v>1380.22</v>
      </c>
      <c r="U47" s="151">
        <v>4999</v>
      </c>
      <c r="V47" s="152">
        <v>399.92</v>
      </c>
      <c r="W47" s="152">
        <v>33.92</v>
      </c>
      <c r="X47" s="151">
        <v>4999</v>
      </c>
      <c r="Y47" s="152">
        <v>99.98</v>
      </c>
      <c r="Z47" s="153"/>
      <c r="AA47" s="151">
        <v>4999</v>
      </c>
      <c r="AB47" s="152">
        <v>25</v>
      </c>
      <c r="AC47" s="153"/>
      <c r="AD47" s="151">
        <v>4999</v>
      </c>
      <c r="AE47" s="152">
        <v>25</v>
      </c>
      <c r="AF47" s="152">
        <v>2.12</v>
      </c>
      <c r="AG47" s="153">
        <f t="shared" si="4"/>
        <v>585.94</v>
      </c>
      <c r="AH47" s="153">
        <f t="shared" si="5"/>
        <v>1966.16</v>
      </c>
      <c r="AI47" s="178"/>
    </row>
    <row r="48" s="133" customFormat="1" ht="35" customHeight="1" spans="1:35">
      <c r="A48" s="149">
        <v>45</v>
      </c>
      <c r="B48" s="150" t="s">
        <v>209</v>
      </c>
      <c r="C48" s="150" t="s">
        <v>210</v>
      </c>
      <c r="D48" s="149" t="s">
        <v>15</v>
      </c>
      <c r="E48" s="151">
        <v>4999</v>
      </c>
      <c r="F48" s="152">
        <v>799.84</v>
      </c>
      <c r="G48" s="152">
        <v>67.84</v>
      </c>
      <c r="H48" s="151">
        <v>4999</v>
      </c>
      <c r="I48" s="152">
        <v>409.92</v>
      </c>
      <c r="J48" s="153"/>
      <c r="K48" s="151">
        <v>4999</v>
      </c>
      <c r="L48" s="152">
        <v>5</v>
      </c>
      <c r="M48" s="153"/>
      <c r="N48" s="151">
        <v>4999</v>
      </c>
      <c r="O48" s="152">
        <v>64.99</v>
      </c>
      <c r="P48" s="152">
        <v>5.51</v>
      </c>
      <c r="Q48" s="151">
        <v>4999</v>
      </c>
      <c r="R48" s="152">
        <v>25</v>
      </c>
      <c r="S48" s="152">
        <v>2.12</v>
      </c>
      <c r="T48" s="153">
        <f t="shared" si="3"/>
        <v>1380.22</v>
      </c>
      <c r="U48" s="151">
        <v>4999</v>
      </c>
      <c r="V48" s="152">
        <v>399.92</v>
      </c>
      <c r="W48" s="152">
        <v>33.92</v>
      </c>
      <c r="X48" s="151">
        <v>4999</v>
      </c>
      <c r="Y48" s="152">
        <v>99.98</v>
      </c>
      <c r="Z48" s="153"/>
      <c r="AA48" s="151">
        <v>4999</v>
      </c>
      <c r="AB48" s="152">
        <v>25</v>
      </c>
      <c r="AC48" s="153"/>
      <c r="AD48" s="151">
        <v>4999</v>
      </c>
      <c r="AE48" s="152">
        <v>25</v>
      </c>
      <c r="AF48" s="152">
        <v>2.12</v>
      </c>
      <c r="AG48" s="153">
        <f t="shared" si="4"/>
        <v>585.94</v>
      </c>
      <c r="AH48" s="153">
        <f t="shared" si="5"/>
        <v>1966.16</v>
      </c>
      <c r="AI48" s="178"/>
    </row>
    <row r="49" s="133" customFormat="1" ht="35" customHeight="1" spans="1:35">
      <c r="A49" s="149">
        <v>46</v>
      </c>
      <c r="B49" s="150" t="s">
        <v>211</v>
      </c>
      <c r="C49" s="150" t="s">
        <v>212</v>
      </c>
      <c r="D49" s="149" t="s">
        <v>15</v>
      </c>
      <c r="E49" s="151">
        <v>4999</v>
      </c>
      <c r="F49" s="152">
        <v>799.84</v>
      </c>
      <c r="G49" s="152">
        <v>42.4</v>
      </c>
      <c r="H49" s="151">
        <v>4999</v>
      </c>
      <c r="I49" s="152">
        <v>409.92</v>
      </c>
      <c r="J49" s="153">
        <v>56.5</v>
      </c>
      <c r="K49" s="151">
        <v>4999</v>
      </c>
      <c r="L49" s="152">
        <v>5</v>
      </c>
      <c r="M49" s="153">
        <v>0.69</v>
      </c>
      <c r="N49" s="151">
        <v>4999</v>
      </c>
      <c r="O49" s="152">
        <v>64.99</v>
      </c>
      <c r="P49" s="152">
        <v>3.45</v>
      </c>
      <c r="Q49" s="151">
        <v>4999</v>
      </c>
      <c r="R49" s="152">
        <v>25</v>
      </c>
      <c r="S49" s="152">
        <v>1.33</v>
      </c>
      <c r="T49" s="153">
        <f t="shared" si="3"/>
        <v>1409.12</v>
      </c>
      <c r="U49" s="151">
        <v>4999</v>
      </c>
      <c r="V49" s="152">
        <v>399.92</v>
      </c>
      <c r="W49" s="152">
        <v>21.2</v>
      </c>
      <c r="X49" s="151">
        <v>4999</v>
      </c>
      <c r="Y49" s="152">
        <v>99.98</v>
      </c>
      <c r="Z49" s="153">
        <v>13.78</v>
      </c>
      <c r="AA49" s="151">
        <v>4999</v>
      </c>
      <c r="AB49" s="152">
        <v>25</v>
      </c>
      <c r="AC49" s="153">
        <v>3.45</v>
      </c>
      <c r="AD49" s="151">
        <v>4999</v>
      </c>
      <c r="AE49" s="152">
        <v>25</v>
      </c>
      <c r="AF49" s="152">
        <v>1.33</v>
      </c>
      <c r="AG49" s="153">
        <f t="shared" si="4"/>
        <v>589.66</v>
      </c>
      <c r="AH49" s="153">
        <f t="shared" si="5"/>
        <v>1998.78</v>
      </c>
      <c r="AI49" s="178"/>
    </row>
    <row r="50" s="133" customFormat="1" ht="35" customHeight="1" spans="1:35">
      <c r="A50" s="149">
        <v>47</v>
      </c>
      <c r="B50" s="150" t="s">
        <v>64</v>
      </c>
      <c r="C50" s="150" t="s">
        <v>213</v>
      </c>
      <c r="D50" s="149" t="s">
        <v>15</v>
      </c>
      <c r="E50" s="151">
        <v>4999</v>
      </c>
      <c r="F50" s="152">
        <v>799.84</v>
      </c>
      <c r="G50" s="152">
        <v>67.84</v>
      </c>
      <c r="H50" s="151">
        <v>4999</v>
      </c>
      <c r="I50" s="152">
        <v>409.92</v>
      </c>
      <c r="J50" s="153"/>
      <c r="K50" s="151">
        <v>4999</v>
      </c>
      <c r="L50" s="152">
        <v>5</v>
      </c>
      <c r="M50" s="153"/>
      <c r="N50" s="151">
        <v>4999</v>
      </c>
      <c r="O50" s="152">
        <v>64.99</v>
      </c>
      <c r="P50" s="152">
        <v>5.51</v>
      </c>
      <c r="Q50" s="151">
        <v>4999</v>
      </c>
      <c r="R50" s="152">
        <v>25</v>
      </c>
      <c r="S50" s="152">
        <v>2.12</v>
      </c>
      <c r="T50" s="153">
        <f t="shared" si="3"/>
        <v>1380.22</v>
      </c>
      <c r="U50" s="151">
        <v>4999</v>
      </c>
      <c r="V50" s="152">
        <v>399.92</v>
      </c>
      <c r="W50" s="152">
        <v>33.92</v>
      </c>
      <c r="X50" s="151">
        <v>4999</v>
      </c>
      <c r="Y50" s="152">
        <v>99.98</v>
      </c>
      <c r="Z50" s="153"/>
      <c r="AA50" s="151">
        <v>4999</v>
      </c>
      <c r="AB50" s="152">
        <v>25</v>
      </c>
      <c r="AC50" s="153"/>
      <c r="AD50" s="151">
        <v>4999</v>
      </c>
      <c r="AE50" s="152">
        <v>25</v>
      </c>
      <c r="AF50" s="152">
        <v>2.12</v>
      </c>
      <c r="AG50" s="153">
        <f t="shared" si="4"/>
        <v>585.94</v>
      </c>
      <c r="AH50" s="153">
        <f t="shared" si="5"/>
        <v>1966.16</v>
      </c>
      <c r="AI50" s="178"/>
    </row>
    <row r="51" s="133" customFormat="1" ht="35" customHeight="1" spans="1:35">
      <c r="A51" s="149">
        <v>48</v>
      </c>
      <c r="B51" s="150" t="s">
        <v>65</v>
      </c>
      <c r="C51" s="150" t="s">
        <v>214</v>
      </c>
      <c r="D51" s="149" t="s">
        <v>15</v>
      </c>
      <c r="E51" s="151">
        <v>4999</v>
      </c>
      <c r="F51" s="152">
        <v>799.84</v>
      </c>
      <c r="G51" s="152">
        <v>67.84</v>
      </c>
      <c r="H51" s="151">
        <v>4999</v>
      </c>
      <c r="I51" s="152">
        <v>409.92</v>
      </c>
      <c r="J51" s="153"/>
      <c r="K51" s="151">
        <v>4999</v>
      </c>
      <c r="L51" s="152">
        <v>5</v>
      </c>
      <c r="M51" s="153"/>
      <c r="N51" s="151">
        <v>4999</v>
      </c>
      <c r="O51" s="152">
        <v>64.99</v>
      </c>
      <c r="P51" s="152">
        <v>5.51</v>
      </c>
      <c r="Q51" s="151">
        <v>4999</v>
      </c>
      <c r="R51" s="152">
        <v>25</v>
      </c>
      <c r="S51" s="152">
        <v>2.12</v>
      </c>
      <c r="T51" s="153">
        <f t="shared" si="3"/>
        <v>1380.22</v>
      </c>
      <c r="U51" s="151">
        <v>4999</v>
      </c>
      <c r="V51" s="152">
        <v>399.92</v>
      </c>
      <c r="W51" s="152">
        <v>33.92</v>
      </c>
      <c r="X51" s="151">
        <v>4999</v>
      </c>
      <c r="Y51" s="152">
        <v>99.98</v>
      </c>
      <c r="Z51" s="153"/>
      <c r="AA51" s="151">
        <v>4999</v>
      </c>
      <c r="AB51" s="152">
        <v>25</v>
      </c>
      <c r="AC51" s="153"/>
      <c r="AD51" s="151">
        <v>4999</v>
      </c>
      <c r="AE51" s="152">
        <v>25</v>
      </c>
      <c r="AF51" s="152">
        <v>2.12</v>
      </c>
      <c r="AG51" s="153">
        <f t="shared" si="4"/>
        <v>585.94</v>
      </c>
      <c r="AH51" s="153">
        <f t="shared" si="5"/>
        <v>1966.16</v>
      </c>
      <c r="AI51" s="178"/>
    </row>
    <row r="52" s="133" customFormat="1" ht="35" customHeight="1" spans="1:35">
      <c r="A52" s="149">
        <v>49</v>
      </c>
      <c r="B52" s="150" t="s">
        <v>215</v>
      </c>
      <c r="C52" s="150" t="s">
        <v>216</v>
      </c>
      <c r="D52" s="149" t="s">
        <v>15</v>
      </c>
      <c r="E52" s="151">
        <v>4999</v>
      </c>
      <c r="F52" s="152">
        <v>799.84</v>
      </c>
      <c r="G52" s="152">
        <v>67.84</v>
      </c>
      <c r="H52" s="151">
        <v>4999</v>
      </c>
      <c r="I52" s="152">
        <v>409.92</v>
      </c>
      <c r="J52" s="153"/>
      <c r="K52" s="151">
        <v>4999</v>
      </c>
      <c r="L52" s="152">
        <v>5</v>
      </c>
      <c r="M52" s="153"/>
      <c r="N52" s="151">
        <v>4999</v>
      </c>
      <c r="O52" s="152">
        <v>64.99</v>
      </c>
      <c r="P52" s="152">
        <v>5.51</v>
      </c>
      <c r="Q52" s="151">
        <v>4999</v>
      </c>
      <c r="R52" s="152">
        <v>25</v>
      </c>
      <c r="S52" s="152">
        <v>2.12</v>
      </c>
      <c r="T52" s="153">
        <f t="shared" si="3"/>
        <v>1380.22</v>
      </c>
      <c r="U52" s="151">
        <v>4999</v>
      </c>
      <c r="V52" s="152">
        <v>399.92</v>
      </c>
      <c r="W52" s="152">
        <v>33.92</v>
      </c>
      <c r="X52" s="151">
        <v>4999</v>
      </c>
      <c r="Y52" s="152">
        <v>99.98</v>
      </c>
      <c r="Z52" s="153"/>
      <c r="AA52" s="151">
        <v>4999</v>
      </c>
      <c r="AB52" s="152">
        <v>25</v>
      </c>
      <c r="AC52" s="153"/>
      <c r="AD52" s="151">
        <v>4999</v>
      </c>
      <c r="AE52" s="152">
        <v>25</v>
      </c>
      <c r="AF52" s="152">
        <v>2.12</v>
      </c>
      <c r="AG52" s="153">
        <f t="shared" si="4"/>
        <v>585.94</v>
      </c>
      <c r="AH52" s="153">
        <f t="shared" si="5"/>
        <v>1966.16</v>
      </c>
      <c r="AI52" s="178"/>
    </row>
    <row r="53" s="133" customFormat="1" ht="35" customHeight="1" spans="1:35">
      <c r="A53" s="149">
        <v>50</v>
      </c>
      <c r="B53" s="193" t="s">
        <v>217</v>
      </c>
      <c r="C53" s="150" t="s">
        <v>218</v>
      </c>
      <c r="D53" s="149" t="s">
        <v>15</v>
      </c>
      <c r="E53" s="151">
        <v>4999</v>
      </c>
      <c r="F53" s="152">
        <v>799.84</v>
      </c>
      <c r="G53" s="152">
        <v>67.84</v>
      </c>
      <c r="H53" s="151">
        <v>4999</v>
      </c>
      <c r="I53" s="152">
        <v>409.92</v>
      </c>
      <c r="J53" s="153"/>
      <c r="K53" s="151">
        <v>4999</v>
      </c>
      <c r="L53" s="152">
        <v>5</v>
      </c>
      <c r="M53" s="153"/>
      <c r="N53" s="151">
        <v>4999</v>
      </c>
      <c r="O53" s="152">
        <v>64.99</v>
      </c>
      <c r="P53" s="152">
        <v>5.51</v>
      </c>
      <c r="Q53" s="151">
        <v>4999</v>
      </c>
      <c r="R53" s="152">
        <v>25</v>
      </c>
      <c r="S53" s="152">
        <v>2.12</v>
      </c>
      <c r="T53" s="153">
        <f t="shared" si="3"/>
        <v>1380.22</v>
      </c>
      <c r="U53" s="151">
        <v>4999</v>
      </c>
      <c r="V53" s="152">
        <v>399.92</v>
      </c>
      <c r="W53" s="152">
        <v>33.92</v>
      </c>
      <c r="X53" s="151">
        <v>4999</v>
      </c>
      <c r="Y53" s="152">
        <v>99.98</v>
      </c>
      <c r="Z53" s="153"/>
      <c r="AA53" s="151">
        <v>4999</v>
      </c>
      <c r="AB53" s="152">
        <v>25</v>
      </c>
      <c r="AC53" s="153"/>
      <c r="AD53" s="151">
        <v>4999</v>
      </c>
      <c r="AE53" s="152">
        <v>25</v>
      </c>
      <c r="AF53" s="152">
        <v>2.12</v>
      </c>
      <c r="AG53" s="153">
        <f t="shared" si="4"/>
        <v>585.94</v>
      </c>
      <c r="AH53" s="153">
        <f t="shared" si="5"/>
        <v>1966.16</v>
      </c>
      <c r="AI53" s="178"/>
    </row>
    <row r="54" s="133" customFormat="1" ht="35" customHeight="1" spans="1:35">
      <c r="A54" s="149">
        <v>51</v>
      </c>
      <c r="B54" s="150" t="s">
        <v>219</v>
      </c>
      <c r="C54" s="150" t="s">
        <v>220</v>
      </c>
      <c r="D54" s="149" t="s">
        <v>15</v>
      </c>
      <c r="E54" s="151">
        <v>4999</v>
      </c>
      <c r="F54" s="152">
        <v>799.84</v>
      </c>
      <c r="G54" s="152">
        <v>67.84</v>
      </c>
      <c r="H54" s="151">
        <v>4999</v>
      </c>
      <c r="I54" s="152">
        <v>409.92</v>
      </c>
      <c r="J54" s="153"/>
      <c r="K54" s="151">
        <v>4999</v>
      </c>
      <c r="L54" s="152">
        <v>5</v>
      </c>
      <c r="M54" s="153"/>
      <c r="N54" s="151">
        <v>4999</v>
      </c>
      <c r="O54" s="152">
        <v>64.99</v>
      </c>
      <c r="P54" s="152">
        <v>5.51</v>
      </c>
      <c r="Q54" s="151">
        <v>4999</v>
      </c>
      <c r="R54" s="152">
        <v>25</v>
      </c>
      <c r="S54" s="152">
        <v>2.12</v>
      </c>
      <c r="T54" s="153">
        <f t="shared" si="3"/>
        <v>1380.22</v>
      </c>
      <c r="U54" s="151">
        <v>4999</v>
      </c>
      <c r="V54" s="152">
        <v>399.92</v>
      </c>
      <c r="W54" s="152">
        <v>33.92</v>
      </c>
      <c r="X54" s="151">
        <v>4999</v>
      </c>
      <c r="Y54" s="152">
        <v>99.98</v>
      </c>
      <c r="Z54" s="153"/>
      <c r="AA54" s="151">
        <v>4999</v>
      </c>
      <c r="AB54" s="152">
        <v>25</v>
      </c>
      <c r="AC54" s="153"/>
      <c r="AD54" s="151">
        <v>4999</v>
      </c>
      <c r="AE54" s="152">
        <v>25</v>
      </c>
      <c r="AF54" s="152">
        <v>2.12</v>
      </c>
      <c r="AG54" s="153">
        <f t="shared" si="4"/>
        <v>585.94</v>
      </c>
      <c r="AH54" s="153">
        <f t="shared" si="5"/>
        <v>1966.16</v>
      </c>
      <c r="AI54" s="178"/>
    </row>
    <row r="55" s="133" customFormat="1" ht="35" customHeight="1" spans="1:35">
      <c r="A55" s="149">
        <v>52</v>
      </c>
      <c r="B55" s="150" t="s">
        <v>221</v>
      </c>
      <c r="C55" s="150" t="s">
        <v>222</v>
      </c>
      <c r="D55" s="149" t="s">
        <v>15</v>
      </c>
      <c r="E55" s="151">
        <v>4999</v>
      </c>
      <c r="F55" s="152">
        <v>799.84</v>
      </c>
      <c r="G55" s="152">
        <v>67.84</v>
      </c>
      <c r="H55" s="151">
        <v>4999</v>
      </c>
      <c r="I55" s="152">
        <v>409.92</v>
      </c>
      <c r="J55" s="153"/>
      <c r="K55" s="151">
        <v>4999</v>
      </c>
      <c r="L55" s="152">
        <v>5</v>
      </c>
      <c r="M55" s="153"/>
      <c r="N55" s="151">
        <v>4999</v>
      </c>
      <c r="O55" s="152">
        <v>64.99</v>
      </c>
      <c r="P55" s="152">
        <v>5.51</v>
      </c>
      <c r="Q55" s="151">
        <v>4999</v>
      </c>
      <c r="R55" s="152">
        <v>25</v>
      </c>
      <c r="S55" s="152">
        <v>2.12</v>
      </c>
      <c r="T55" s="153">
        <f t="shared" si="3"/>
        <v>1380.22</v>
      </c>
      <c r="U55" s="151">
        <v>4999</v>
      </c>
      <c r="V55" s="152">
        <v>399.92</v>
      </c>
      <c r="W55" s="152">
        <v>33.92</v>
      </c>
      <c r="X55" s="151">
        <v>4999</v>
      </c>
      <c r="Y55" s="152">
        <v>99.98</v>
      </c>
      <c r="Z55" s="153"/>
      <c r="AA55" s="151">
        <v>4999</v>
      </c>
      <c r="AB55" s="152">
        <v>25</v>
      </c>
      <c r="AC55" s="153"/>
      <c r="AD55" s="151">
        <v>4999</v>
      </c>
      <c r="AE55" s="152">
        <v>25</v>
      </c>
      <c r="AF55" s="152">
        <v>2.12</v>
      </c>
      <c r="AG55" s="153">
        <f t="shared" si="4"/>
        <v>585.94</v>
      </c>
      <c r="AH55" s="153">
        <f t="shared" si="5"/>
        <v>1966.16</v>
      </c>
      <c r="AI55" s="178"/>
    </row>
    <row r="56" s="133" customFormat="1" ht="35" customHeight="1" spans="1:35">
      <c r="A56" s="149">
        <v>53</v>
      </c>
      <c r="B56" s="150" t="s">
        <v>223</v>
      </c>
      <c r="C56" s="150" t="s">
        <v>224</v>
      </c>
      <c r="D56" s="149" t="s">
        <v>15</v>
      </c>
      <c r="E56" s="151">
        <v>4999</v>
      </c>
      <c r="F56" s="152">
        <v>799.84</v>
      </c>
      <c r="G56" s="152">
        <v>67.84</v>
      </c>
      <c r="H56" s="151">
        <v>4999</v>
      </c>
      <c r="I56" s="152">
        <v>409.92</v>
      </c>
      <c r="J56" s="153"/>
      <c r="K56" s="151">
        <v>4999</v>
      </c>
      <c r="L56" s="152">
        <v>5</v>
      </c>
      <c r="M56" s="153"/>
      <c r="N56" s="151">
        <v>4999</v>
      </c>
      <c r="O56" s="152">
        <v>64.99</v>
      </c>
      <c r="P56" s="152">
        <v>5.51</v>
      </c>
      <c r="Q56" s="151">
        <v>4999</v>
      </c>
      <c r="R56" s="152">
        <v>25</v>
      </c>
      <c r="S56" s="152">
        <v>2.12</v>
      </c>
      <c r="T56" s="153">
        <f t="shared" si="3"/>
        <v>1380.22</v>
      </c>
      <c r="U56" s="151">
        <v>4999</v>
      </c>
      <c r="V56" s="152">
        <v>399.92</v>
      </c>
      <c r="W56" s="152">
        <v>33.92</v>
      </c>
      <c r="X56" s="151">
        <v>4999</v>
      </c>
      <c r="Y56" s="152">
        <v>99.98</v>
      </c>
      <c r="Z56" s="153"/>
      <c r="AA56" s="151">
        <v>4999</v>
      </c>
      <c r="AB56" s="152">
        <v>25</v>
      </c>
      <c r="AC56" s="153"/>
      <c r="AD56" s="151">
        <v>4999</v>
      </c>
      <c r="AE56" s="152">
        <v>25</v>
      </c>
      <c r="AF56" s="152">
        <v>2.12</v>
      </c>
      <c r="AG56" s="153">
        <f t="shared" si="4"/>
        <v>585.94</v>
      </c>
      <c r="AH56" s="153">
        <f t="shared" si="5"/>
        <v>1966.16</v>
      </c>
      <c r="AI56" s="178"/>
    </row>
    <row r="57" s="133" customFormat="1" ht="35" customHeight="1" spans="1:38">
      <c r="A57" s="149">
        <v>54</v>
      </c>
      <c r="B57" s="150" t="s">
        <v>71</v>
      </c>
      <c r="C57" s="150" t="s">
        <v>225</v>
      </c>
      <c r="D57" s="149" t="s">
        <v>15</v>
      </c>
      <c r="E57" s="151">
        <v>5158</v>
      </c>
      <c r="F57" s="152">
        <v>825.28</v>
      </c>
      <c r="G57" s="153">
        <v>25.44</v>
      </c>
      <c r="H57" s="151">
        <v>5158</v>
      </c>
      <c r="I57" s="152">
        <v>422.96</v>
      </c>
      <c r="J57" s="153">
        <v>37.56</v>
      </c>
      <c r="K57" s="151">
        <v>5158</v>
      </c>
      <c r="L57" s="152">
        <v>5.16</v>
      </c>
      <c r="M57" s="153">
        <v>0.46</v>
      </c>
      <c r="N57" s="151">
        <v>5158</v>
      </c>
      <c r="O57" s="152">
        <v>67.06</v>
      </c>
      <c r="P57" s="153">
        <v>2.07</v>
      </c>
      <c r="Q57" s="151">
        <v>5158</v>
      </c>
      <c r="R57" s="152">
        <v>25.8</v>
      </c>
      <c r="S57" s="153">
        <v>0.8</v>
      </c>
      <c r="T57" s="153">
        <f t="shared" si="3"/>
        <v>1412.59</v>
      </c>
      <c r="U57" s="151">
        <v>5158</v>
      </c>
      <c r="V57" s="152">
        <v>412.64</v>
      </c>
      <c r="W57" s="153">
        <v>12.72</v>
      </c>
      <c r="X57" s="151">
        <v>5158</v>
      </c>
      <c r="Y57" s="152">
        <v>103.16</v>
      </c>
      <c r="Z57" s="153">
        <v>9.16</v>
      </c>
      <c r="AA57" s="151">
        <v>5158</v>
      </c>
      <c r="AB57" s="152">
        <v>25.8</v>
      </c>
      <c r="AC57" s="153">
        <v>2.29</v>
      </c>
      <c r="AD57" s="151">
        <v>5158</v>
      </c>
      <c r="AE57" s="152">
        <v>25.8</v>
      </c>
      <c r="AF57" s="153">
        <v>0.8</v>
      </c>
      <c r="AG57" s="153">
        <f t="shared" si="4"/>
        <v>592.37</v>
      </c>
      <c r="AH57" s="153">
        <f t="shared" si="5"/>
        <v>2004.96</v>
      </c>
      <c r="AI57" s="178"/>
      <c r="AJ57" s="201"/>
      <c r="AK57" s="201"/>
      <c r="AL57" s="201"/>
    </row>
    <row r="58" s="133" customFormat="1" ht="35" customHeight="1" spans="1:38">
      <c r="A58" s="149">
        <v>55</v>
      </c>
      <c r="B58" s="150" t="s">
        <v>72</v>
      </c>
      <c r="C58" s="150" t="s">
        <v>226</v>
      </c>
      <c r="D58" s="149" t="s">
        <v>15</v>
      </c>
      <c r="E58" s="151">
        <v>4999</v>
      </c>
      <c r="F58" s="152">
        <v>799.84</v>
      </c>
      <c r="G58" s="152">
        <v>67.84</v>
      </c>
      <c r="H58" s="151">
        <v>4999</v>
      </c>
      <c r="I58" s="152">
        <v>409.92</v>
      </c>
      <c r="J58" s="153"/>
      <c r="K58" s="151">
        <v>4999</v>
      </c>
      <c r="L58" s="152">
        <v>5</v>
      </c>
      <c r="M58" s="153"/>
      <c r="N58" s="151">
        <v>4999</v>
      </c>
      <c r="O58" s="152">
        <v>64.99</v>
      </c>
      <c r="P58" s="152">
        <v>5.51</v>
      </c>
      <c r="Q58" s="151">
        <v>4999</v>
      </c>
      <c r="R58" s="152">
        <v>25</v>
      </c>
      <c r="S58" s="152">
        <v>2.12</v>
      </c>
      <c r="T58" s="153">
        <f t="shared" si="3"/>
        <v>1380.22</v>
      </c>
      <c r="U58" s="151">
        <v>4999</v>
      </c>
      <c r="V58" s="152">
        <v>399.92</v>
      </c>
      <c r="W58" s="152">
        <v>33.92</v>
      </c>
      <c r="X58" s="151">
        <v>4999</v>
      </c>
      <c r="Y58" s="152">
        <v>99.98</v>
      </c>
      <c r="Z58" s="153"/>
      <c r="AA58" s="151">
        <v>4999</v>
      </c>
      <c r="AB58" s="152">
        <v>25</v>
      </c>
      <c r="AC58" s="153"/>
      <c r="AD58" s="151">
        <v>4999</v>
      </c>
      <c r="AE58" s="152">
        <v>25</v>
      </c>
      <c r="AF58" s="152">
        <v>2.12</v>
      </c>
      <c r="AG58" s="153">
        <f t="shared" si="4"/>
        <v>585.94</v>
      </c>
      <c r="AH58" s="153">
        <f t="shared" si="5"/>
        <v>1966.16</v>
      </c>
      <c r="AI58" s="178"/>
      <c r="AJ58" s="201"/>
      <c r="AK58" s="201"/>
      <c r="AL58" s="201"/>
    </row>
    <row r="59" s="133" customFormat="1" ht="35" customHeight="1" spans="1:35">
      <c r="A59" s="149">
        <v>56</v>
      </c>
      <c r="B59" s="150" t="s">
        <v>228</v>
      </c>
      <c r="C59" s="150" t="s">
        <v>229</v>
      </c>
      <c r="D59" s="149" t="s">
        <v>15</v>
      </c>
      <c r="E59" s="151">
        <v>4999</v>
      </c>
      <c r="F59" s="152">
        <v>799.84</v>
      </c>
      <c r="G59" s="152">
        <v>67.84</v>
      </c>
      <c r="H59" s="151">
        <v>4999</v>
      </c>
      <c r="I59" s="152">
        <v>409.92</v>
      </c>
      <c r="J59" s="153"/>
      <c r="K59" s="151">
        <v>4999</v>
      </c>
      <c r="L59" s="152">
        <v>5</v>
      </c>
      <c r="M59" s="153"/>
      <c r="N59" s="151">
        <v>4999</v>
      </c>
      <c r="O59" s="152">
        <v>64.99</v>
      </c>
      <c r="P59" s="152">
        <v>5.51</v>
      </c>
      <c r="Q59" s="151">
        <v>4999</v>
      </c>
      <c r="R59" s="152">
        <v>25</v>
      </c>
      <c r="S59" s="152">
        <v>2.12</v>
      </c>
      <c r="T59" s="153">
        <f t="shared" si="3"/>
        <v>1380.22</v>
      </c>
      <c r="U59" s="151">
        <v>4999</v>
      </c>
      <c r="V59" s="152">
        <v>399.92</v>
      </c>
      <c r="W59" s="152">
        <v>33.92</v>
      </c>
      <c r="X59" s="151">
        <v>4999</v>
      </c>
      <c r="Y59" s="152">
        <v>99.98</v>
      </c>
      <c r="Z59" s="153"/>
      <c r="AA59" s="151">
        <v>4999</v>
      </c>
      <c r="AB59" s="152">
        <v>25</v>
      </c>
      <c r="AC59" s="153"/>
      <c r="AD59" s="151">
        <v>4999</v>
      </c>
      <c r="AE59" s="152">
        <v>25</v>
      </c>
      <c r="AF59" s="152">
        <v>2.12</v>
      </c>
      <c r="AG59" s="153">
        <f t="shared" si="4"/>
        <v>585.94</v>
      </c>
      <c r="AH59" s="153">
        <f t="shared" si="5"/>
        <v>1966.16</v>
      </c>
      <c r="AI59" s="178"/>
    </row>
    <row r="60" s="133" customFormat="1" ht="35" customHeight="1" spans="1:35">
      <c r="A60" s="149">
        <v>57</v>
      </c>
      <c r="B60" s="150" t="s">
        <v>75</v>
      </c>
      <c r="C60" s="150" t="s">
        <v>230</v>
      </c>
      <c r="D60" s="149" t="s">
        <v>15</v>
      </c>
      <c r="E60" s="151">
        <v>4999</v>
      </c>
      <c r="F60" s="152">
        <v>799.84</v>
      </c>
      <c r="G60" s="152">
        <v>67.84</v>
      </c>
      <c r="H60" s="151">
        <v>4999</v>
      </c>
      <c r="I60" s="152">
        <v>409.92</v>
      </c>
      <c r="J60" s="153"/>
      <c r="K60" s="151">
        <v>4999</v>
      </c>
      <c r="L60" s="152">
        <v>5</v>
      </c>
      <c r="M60" s="153"/>
      <c r="N60" s="151">
        <v>4999</v>
      </c>
      <c r="O60" s="152">
        <v>64.99</v>
      </c>
      <c r="P60" s="152">
        <v>5.51</v>
      </c>
      <c r="Q60" s="151">
        <v>4999</v>
      </c>
      <c r="R60" s="152">
        <v>25</v>
      </c>
      <c r="S60" s="152">
        <v>2.12</v>
      </c>
      <c r="T60" s="153">
        <f t="shared" si="3"/>
        <v>1380.22</v>
      </c>
      <c r="U60" s="151">
        <v>4999</v>
      </c>
      <c r="V60" s="152">
        <v>399.92</v>
      </c>
      <c r="W60" s="152">
        <v>33.92</v>
      </c>
      <c r="X60" s="151">
        <v>4999</v>
      </c>
      <c r="Y60" s="152">
        <v>99.98</v>
      </c>
      <c r="Z60" s="153"/>
      <c r="AA60" s="151">
        <v>4999</v>
      </c>
      <c r="AB60" s="152">
        <v>25</v>
      </c>
      <c r="AC60" s="153"/>
      <c r="AD60" s="151">
        <v>4999</v>
      </c>
      <c r="AE60" s="152">
        <v>25</v>
      </c>
      <c r="AF60" s="152">
        <v>2.12</v>
      </c>
      <c r="AG60" s="153">
        <f t="shared" si="4"/>
        <v>585.94</v>
      </c>
      <c r="AH60" s="153">
        <f t="shared" si="5"/>
        <v>1966.16</v>
      </c>
      <c r="AI60" s="178"/>
    </row>
    <row r="61" s="133" customFormat="1" ht="35" customHeight="1" spans="1:35">
      <c r="A61" s="149">
        <v>58</v>
      </c>
      <c r="B61" s="150" t="s">
        <v>76</v>
      </c>
      <c r="C61" s="150" t="s">
        <v>231</v>
      </c>
      <c r="D61" s="149" t="s">
        <v>15</v>
      </c>
      <c r="E61" s="151">
        <v>4999</v>
      </c>
      <c r="F61" s="152">
        <v>799.84</v>
      </c>
      <c r="G61" s="152">
        <v>67.84</v>
      </c>
      <c r="H61" s="151">
        <v>4999</v>
      </c>
      <c r="I61" s="152">
        <v>409.92</v>
      </c>
      <c r="J61" s="153"/>
      <c r="K61" s="151">
        <v>4999</v>
      </c>
      <c r="L61" s="152">
        <v>5</v>
      </c>
      <c r="M61" s="153"/>
      <c r="N61" s="151">
        <v>4999</v>
      </c>
      <c r="O61" s="152">
        <v>64.99</v>
      </c>
      <c r="P61" s="152">
        <v>5.51</v>
      </c>
      <c r="Q61" s="151">
        <v>4999</v>
      </c>
      <c r="R61" s="152">
        <v>25</v>
      </c>
      <c r="S61" s="152">
        <v>2.12</v>
      </c>
      <c r="T61" s="153">
        <f t="shared" si="3"/>
        <v>1380.22</v>
      </c>
      <c r="U61" s="151">
        <v>4999</v>
      </c>
      <c r="V61" s="152">
        <v>399.92</v>
      </c>
      <c r="W61" s="152">
        <v>33.92</v>
      </c>
      <c r="X61" s="151">
        <v>4999</v>
      </c>
      <c r="Y61" s="152">
        <v>99.98</v>
      </c>
      <c r="Z61" s="153"/>
      <c r="AA61" s="151">
        <v>4999</v>
      </c>
      <c r="AB61" s="152">
        <v>25</v>
      </c>
      <c r="AC61" s="153"/>
      <c r="AD61" s="151">
        <v>4999</v>
      </c>
      <c r="AE61" s="152">
        <v>25</v>
      </c>
      <c r="AF61" s="152">
        <v>2.12</v>
      </c>
      <c r="AG61" s="153">
        <f t="shared" si="4"/>
        <v>585.94</v>
      </c>
      <c r="AH61" s="153">
        <f t="shared" si="5"/>
        <v>1966.16</v>
      </c>
      <c r="AI61" s="178"/>
    </row>
    <row r="62" s="133" customFormat="1" ht="35" customHeight="1" spans="1:35">
      <c r="A62" s="149">
        <v>59</v>
      </c>
      <c r="B62" s="150" t="s">
        <v>232</v>
      </c>
      <c r="C62" s="150" t="s">
        <v>233</v>
      </c>
      <c r="D62" s="149" t="s">
        <v>15</v>
      </c>
      <c r="E62" s="151">
        <v>4999</v>
      </c>
      <c r="F62" s="152">
        <v>799.84</v>
      </c>
      <c r="G62" s="152">
        <v>67.84</v>
      </c>
      <c r="H62" s="151">
        <v>4999</v>
      </c>
      <c r="I62" s="152">
        <v>409.92</v>
      </c>
      <c r="J62" s="153"/>
      <c r="K62" s="151">
        <v>4999</v>
      </c>
      <c r="L62" s="152">
        <v>5</v>
      </c>
      <c r="M62" s="153"/>
      <c r="N62" s="151">
        <v>4999</v>
      </c>
      <c r="O62" s="152">
        <v>64.99</v>
      </c>
      <c r="P62" s="152">
        <v>5.51</v>
      </c>
      <c r="Q62" s="151">
        <v>4999</v>
      </c>
      <c r="R62" s="152">
        <v>25</v>
      </c>
      <c r="S62" s="152">
        <v>2.12</v>
      </c>
      <c r="T62" s="153">
        <f t="shared" si="3"/>
        <v>1380.22</v>
      </c>
      <c r="U62" s="151">
        <v>4999</v>
      </c>
      <c r="V62" s="152">
        <v>399.92</v>
      </c>
      <c r="W62" s="152">
        <v>33.92</v>
      </c>
      <c r="X62" s="151">
        <v>4999</v>
      </c>
      <c r="Y62" s="152">
        <v>99.98</v>
      </c>
      <c r="Z62" s="153"/>
      <c r="AA62" s="151">
        <v>4999</v>
      </c>
      <c r="AB62" s="152">
        <v>25</v>
      </c>
      <c r="AC62" s="153"/>
      <c r="AD62" s="151">
        <v>4999</v>
      </c>
      <c r="AE62" s="152">
        <v>25</v>
      </c>
      <c r="AF62" s="152">
        <v>2.12</v>
      </c>
      <c r="AG62" s="153">
        <f t="shared" si="4"/>
        <v>585.94</v>
      </c>
      <c r="AH62" s="153">
        <f t="shared" si="5"/>
        <v>1966.16</v>
      </c>
      <c r="AI62" s="178"/>
    </row>
    <row r="63" s="133" customFormat="1" ht="35" customHeight="1" spans="1:35">
      <c r="A63" s="149">
        <v>60</v>
      </c>
      <c r="B63" s="150" t="s">
        <v>78</v>
      </c>
      <c r="C63" s="150" t="s">
        <v>234</v>
      </c>
      <c r="D63" s="149" t="s">
        <v>15</v>
      </c>
      <c r="E63" s="151">
        <v>4999</v>
      </c>
      <c r="F63" s="152">
        <v>799.84</v>
      </c>
      <c r="G63" s="152">
        <v>67.84</v>
      </c>
      <c r="H63" s="151">
        <v>4999</v>
      </c>
      <c r="I63" s="152">
        <v>409.92</v>
      </c>
      <c r="J63" s="153"/>
      <c r="K63" s="151">
        <v>4999</v>
      </c>
      <c r="L63" s="152">
        <v>5</v>
      </c>
      <c r="M63" s="153"/>
      <c r="N63" s="151">
        <v>4999</v>
      </c>
      <c r="O63" s="152">
        <v>64.99</v>
      </c>
      <c r="P63" s="152">
        <v>5.51</v>
      </c>
      <c r="Q63" s="151">
        <v>4999</v>
      </c>
      <c r="R63" s="152">
        <v>25</v>
      </c>
      <c r="S63" s="152">
        <v>2.12</v>
      </c>
      <c r="T63" s="153">
        <f t="shared" si="3"/>
        <v>1380.22</v>
      </c>
      <c r="U63" s="151">
        <v>4999</v>
      </c>
      <c r="V63" s="152">
        <v>399.92</v>
      </c>
      <c r="W63" s="152">
        <v>33.92</v>
      </c>
      <c r="X63" s="151">
        <v>4999</v>
      </c>
      <c r="Y63" s="152">
        <v>99.98</v>
      </c>
      <c r="Z63" s="153"/>
      <c r="AA63" s="151">
        <v>4999</v>
      </c>
      <c r="AB63" s="152">
        <v>25</v>
      </c>
      <c r="AC63" s="153"/>
      <c r="AD63" s="151">
        <v>4999</v>
      </c>
      <c r="AE63" s="152">
        <v>25</v>
      </c>
      <c r="AF63" s="152">
        <v>2.12</v>
      </c>
      <c r="AG63" s="153">
        <f t="shared" si="4"/>
        <v>585.94</v>
      </c>
      <c r="AH63" s="153">
        <f t="shared" si="5"/>
        <v>1966.16</v>
      </c>
      <c r="AI63" s="178"/>
    </row>
    <row r="64" s="133" customFormat="1" ht="35" customHeight="1" spans="1:35">
      <c r="A64" s="149">
        <v>61</v>
      </c>
      <c r="B64" s="150" t="s">
        <v>79</v>
      </c>
      <c r="C64" s="150" t="s">
        <v>235</v>
      </c>
      <c r="D64" s="149" t="s">
        <v>15</v>
      </c>
      <c r="E64" s="151">
        <v>4999</v>
      </c>
      <c r="F64" s="152">
        <v>799.84</v>
      </c>
      <c r="G64" s="152">
        <v>67.84</v>
      </c>
      <c r="H64" s="151">
        <v>4999</v>
      </c>
      <c r="I64" s="152">
        <v>409.92</v>
      </c>
      <c r="J64" s="153"/>
      <c r="K64" s="151">
        <v>4999</v>
      </c>
      <c r="L64" s="152">
        <v>5</v>
      </c>
      <c r="M64" s="153"/>
      <c r="N64" s="151">
        <v>4999</v>
      </c>
      <c r="O64" s="152">
        <v>64.99</v>
      </c>
      <c r="P64" s="152">
        <v>5.51</v>
      </c>
      <c r="Q64" s="151">
        <v>4999</v>
      </c>
      <c r="R64" s="152">
        <v>25</v>
      </c>
      <c r="S64" s="152">
        <v>2.12</v>
      </c>
      <c r="T64" s="153">
        <f t="shared" si="3"/>
        <v>1380.22</v>
      </c>
      <c r="U64" s="151">
        <v>4999</v>
      </c>
      <c r="V64" s="152">
        <v>399.92</v>
      </c>
      <c r="W64" s="152">
        <v>33.92</v>
      </c>
      <c r="X64" s="151">
        <v>4999</v>
      </c>
      <c r="Y64" s="152">
        <v>99.98</v>
      </c>
      <c r="Z64" s="153"/>
      <c r="AA64" s="151">
        <v>4999</v>
      </c>
      <c r="AB64" s="152">
        <v>25</v>
      </c>
      <c r="AC64" s="153"/>
      <c r="AD64" s="151">
        <v>4999</v>
      </c>
      <c r="AE64" s="152">
        <v>25</v>
      </c>
      <c r="AF64" s="152">
        <v>2.12</v>
      </c>
      <c r="AG64" s="153">
        <f t="shared" si="4"/>
        <v>585.94</v>
      </c>
      <c r="AH64" s="153">
        <f t="shared" si="5"/>
        <v>1966.16</v>
      </c>
      <c r="AI64" s="178"/>
    </row>
    <row r="65" s="133" customFormat="1" ht="35" customHeight="1" spans="1:35">
      <c r="A65" s="149">
        <v>62</v>
      </c>
      <c r="B65" s="150" t="s">
        <v>80</v>
      </c>
      <c r="C65" s="150" t="s">
        <v>236</v>
      </c>
      <c r="D65" s="149" t="s">
        <v>15</v>
      </c>
      <c r="E65" s="151">
        <v>4999</v>
      </c>
      <c r="F65" s="152">
        <v>799.84</v>
      </c>
      <c r="G65" s="152">
        <v>67.84</v>
      </c>
      <c r="H65" s="151">
        <v>4999</v>
      </c>
      <c r="I65" s="152">
        <v>409.92</v>
      </c>
      <c r="J65" s="153"/>
      <c r="K65" s="151">
        <v>4999</v>
      </c>
      <c r="L65" s="152">
        <v>5</v>
      </c>
      <c r="M65" s="153"/>
      <c r="N65" s="151">
        <v>4999</v>
      </c>
      <c r="O65" s="152">
        <v>64.99</v>
      </c>
      <c r="P65" s="152">
        <v>5.51</v>
      </c>
      <c r="Q65" s="151">
        <v>4999</v>
      </c>
      <c r="R65" s="152">
        <v>25</v>
      </c>
      <c r="S65" s="152">
        <v>2.12</v>
      </c>
      <c r="T65" s="153">
        <f t="shared" si="3"/>
        <v>1380.22</v>
      </c>
      <c r="U65" s="151">
        <v>4999</v>
      </c>
      <c r="V65" s="152">
        <v>399.92</v>
      </c>
      <c r="W65" s="152">
        <v>33.92</v>
      </c>
      <c r="X65" s="151">
        <v>4999</v>
      </c>
      <c r="Y65" s="152">
        <v>99.98</v>
      </c>
      <c r="Z65" s="153"/>
      <c r="AA65" s="151">
        <v>4999</v>
      </c>
      <c r="AB65" s="152">
        <v>25</v>
      </c>
      <c r="AC65" s="153"/>
      <c r="AD65" s="151">
        <v>4999</v>
      </c>
      <c r="AE65" s="152">
        <v>25</v>
      </c>
      <c r="AF65" s="152">
        <v>2.12</v>
      </c>
      <c r="AG65" s="153">
        <f t="shared" si="4"/>
        <v>585.94</v>
      </c>
      <c r="AH65" s="153">
        <f t="shared" si="5"/>
        <v>1966.16</v>
      </c>
      <c r="AI65" s="178"/>
    </row>
    <row r="66" s="133" customFormat="1" ht="35" customHeight="1" spans="1:35">
      <c r="A66" s="149">
        <v>63</v>
      </c>
      <c r="B66" s="150" t="s">
        <v>237</v>
      </c>
      <c r="C66" s="150" t="s">
        <v>238</v>
      </c>
      <c r="D66" s="149" t="s">
        <v>15</v>
      </c>
      <c r="E66" s="151">
        <v>4999</v>
      </c>
      <c r="F66" s="152">
        <v>799.84</v>
      </c>
      <c r="G66" s="152">
        <v>67.84</v>
      </c>
      <c r="H66" s="151">
        <v>4999</v>
      </c>
      <c r="I66" s="152">
        <v>409.92</v>
      </c>
      <c r="J66" s="153"/>
      <c r="K66" s="151">
        <v>4999</v>
      </c>
      <c r="L66" s="152">
        <v>5</v>
      </c>
      <c r="M66" s="153"/>
      <c r="N66" s="151">
        <v>4999</v>
      </c>
      <c r="O66" s="152">
        <v>64.99</v>
      </c>
      <c r="P66" s="152">
        <v>5.51</v>
      </c>
      <c r="Q66" s="151">
        <v>4999</v>
      </c>
      <c r="R66" s="152">
        <v>25</v>
      </c>
      <c r="S66" s="152">
        <v>2.12</v>
      </c>
      <c r="T66" s="153">
        <f t="shared" si="3"/>
        <v>1380.22</v>
      </c>
      <c r="U66" s="151">
        <v>4999</v>
      </c>
      <c r="V66" s="152">
        <v>399.92</v>
      </c>
      <c r="W66" s="152">
        <v>33.92</v>
      </c>
      <c r="X66" s="151">
        <v>4999</v>
      </c>
      <c r="Y66" s="152">
        <v>99.98</v>
      </c>
      <c r="Z66" s="153"/>
      <c r="AA66" s="151">
        <v>4999</v>
      </c>
      <c r="AB66" s="152">
        <v>25</v>
      </c>
      <c r="AC66" s="153"/>
      <c r="AD66" s="151">
        <v>4999</v>
      </c>
      <c r="AE66" s="152">
        <v>25</v>
      </c>
      <c r="AF66" s="152">
        <v>2.12</v>
      </c>
      <c r="AG66" s="153">
        <f t="shared" si="4"/>
        <v>585.94</v>
      </c>
      <c r="AH66" s="153">
        <f t="shared" si="5"/>
        <v>1966.16</v>
      </c>
      <c r="AI66" s="178"/>
    </row>
    <row r="67" s="133" customFormat="1" ht="35" customHeight="1" spans="1:35">
      <c r="A67" s="149">
        <v>64</v>
      </c>
      <c r="B67" s="150" t="s">
        <v>239</v>
      </c>
      <c r="C67" s="150" t="s">
        <v>240</v>
      </c>
      <c r="D67" s="149" t="s">
        <v>15</v>
      </c>
      <c r="E67" s="151">
        <v>4999</v>
      </c>
      <c r="F67" s="152">
        <v>799.84</v>
      </c>
      <c r="G67" s="152">
        <v>67.84</v>
      </c>
      <c r="H67" s="151">
        <v>4999</v>
      </c>
      <c r="I67" s="152">
        <v>409.92</v>
      </c>
      <c r="J67" s="153"/>
      <c r="K67" s="151">
        <v>4999</v>
      </c>
      <c r="L67" s="152">
        <v>5</v>
      </c>
      <c r="M67" s="153"/>
      <c r="N67" s="151">
        <v>4999</v>
      </c>
      <c r="O67" s="152">
        <v>64.99</v>
      </c>
      <c r="P67" s="152">
        <v>5.51</v>
      </c>
      <c r="Q67" s="151">
        <v>4999</v>
      </c>
      <c r="R67" s="152">
        <v>25</v>
      </c>
      <c r="S67" s="152">
        <v>2.12</v>
      </c>
      <c r="T67" s="153">
        <f t="shared" si="3"/>
        <v>1380.22</v>
      </c>
      <c r="U67" s="151">
        <v>4999</v>
      </c>
      <c r="V67" s="152">
        <v>399.92</v>
      </c>
      <c r="W67" s="152">
        <v>33.92</v>
      </c>
      <c r="X67" s="151">
        <v>4999</v>
      </c>
      <c r="Y67" s="152">
        <v>99.98</v>
      </c>
      <c r="Z67" s="153"/>
      <c r="AA67" s="151">
        <v>4999</v>
      </c>
      <c r="AB67" s="152">
        <v>25</v>
      </c>
      <c r="AC67" s="153"/>
      <c r="AD67" s="151">
        <v>4999</v>
      </c>
      <c r="AE67" s="152">
        <v>25</v>
      </c>
      <c r="AF67" s="152">
        <v>2.12</v>
      </c>
      <c r="AG67" s="153">
        <f t="shared" si="4"/>
        <v>585.94</v>
      </c>
      <c r="AH67" s="153">
        <f t="shared" si="5"/>
        <v>1966.16</v>
      </c>
      <c r="AI67" s="178"/>
    </row>
    <row r="68" s="133" customFormat="1" ht="35" customHeight="1" spans="1:35">
      <c r="A68" s="149">
        <v>65</v>
      </c>
      <c r="B68" s="150" t="s">
        <v>241</v>
      </c>
      <c r="C68" s="150" t="s">
        <v>242</v>
      </c>
      <c r="D68" s="149" t="s">
        <v>15</v>
      </c>
      <c r="E68" s="151">
        <v>4999</v>
      </c>
      <c r="F68" s="152">
        <v>799.84</v>
      </c>
      <c r="G68" s="152">
        <v>67.84</v>
      </c>
      <c r="H68" s="151">
        <v>4999</v>
      </c>
      <c r="I68" s="152">
        <v>409.92</v>
      </c>
      <c r="J68" s="153"/>
      <c r="K68" s="151">
        <v>4999</v>
      </c>
      <c r="L68" s="152">
        <v>5</v>
      </c>
      <c r="M68" s="153"/>
      <c r="N68" s="151">
        <v>4999</v>
      </c>
      <c r="O68" s="152">
        <v>64.99</v>
      </c>
      <c r="P68" s="152">
        <v>5.51</v>
      </c>
      <c r="Q68" s="151">
        <v>4999</v>
      </c>
      <c r="R68" s="152">
        <v>25</v>
      </c>
      <c r="S68" s="152">
        <v>2.12</v>
      </c>
      <c r="T68" s="153">
        <f t="shared" si="3"/>
        <v>1380.22</v>
      </c>
      <c r="U68" s="151">
        <v>4999</v>
      </c>
      <c r="V68" s="152">
        <v>399.92</v>
      </c>
      <c r="W68" s="152">
        <v>33.92</v>
      </c>
      <c r="X68" s="151">
        <v>4999</v>
      </c>
      <c r="Y68" s="152">
        <v>99.98</v>
      </c>
      <c r="Z68" s="153"/>
      <c r="AA68" s="151">
        <v>4999</v>
      </c>
      <c r="AB68" s="152">
        <v>25</v>
      </c>
      <c r="AC68" s="153"/>
      <c r="AD68" s="151">
        <v>4999</v>
      </c>
      <c r="AE68" s="152">
        <v>25</v>
      </c>
      <c r="AF68" s="152">
        <v>2.12</v>
      </c>
      <c r="AG68" s="153">
        <f t="shared" si="4"/>
        <v>585.94</v>
      </c>
      <c r="AH68" s="153">
        <f t="shared" si="5"/>
        <v>1966.16</v>
      </c>
      <c r="AI68" s="178"/>
    </row>
    <row r="69" s="133" customFormat="1" ht="35" customHeight="1" spans="1:35">
      <c r="A69" s="149">
        <v>66</v>
      </c>
      <c r="B69" s="150" t="s">
        <v>84</v>
      </c>
      <c r="C69" s="150" t="s">
        <v>243</v>
      </c>
      <c r="D69" s="149" t="s">
        <v>15</v>
      </c>
      <c r="E69" s="151">
        <v>4999</v>
      </c>
      <c r="F69" s="152">
        <v>799.84</v>
      </c>
      <c r="G69" s="152">
        <v>67.84</v>
      </c>
      <c r="H69" s="151">
        <v>4999</v>
      </c>
      <c r="I69" s="152">
        <v>409.92</v>
      </c>
      <c r="J69" s="153"/>
      <c r="K69" s="151">
        <v>4999</v>
      </c>
      <c r="L69" s="152">
        <v>5</v>
      </c>
      <c r="M69" s="153"/>
      <c r="N69" s="151">
        <v>4999</v>
      </c>
      <c r="O69" s="152">
        <v>64.99</v>
      </c>
      <c r="P69" s="152">
        <v>5.51</v>
      </c>
      <c r="Q69" s="151">
        <v>4999</v>
      </c>
      <c r="R69" s="152">
        <v>25</v>
      </c>
      <c r="S69" s="152">
        <v>2.12</v>
      </c>
      <c r="T69" s="153">
        <f t="shared" ref="T69:T100" si="6">F69+G69+I69+J69+L69+M69+O69+P69+R69+S69</f>
        <v>1380.22</v>
      </c>
      <c r="U69" s="151">
        <v>4999</v>
      </c>
      <c r="V69" s="152">
        <v>399.92</v>
      </c>
      <c r="W69" s="152">
        <v>33.92</v>
      </c>
      <c r="X69" s="151">
        <v>4999</v>
      </c>
      <c r="Y69" s="152">
        <v>99.98</v>
      </c>
      <c r="Z69" s="153"/>
      <c r="AA69" s="151">
        <v>4999</v>
      </c>
      <c r="AB69" s="152">
        <v>25</v>
      </c>
      <c r="AC69" s="153"/>
      <c r="AD69" s="151">
        <v>4999</v>
      </c>
      <c r="AE69" s="152">
        <v>25</v>
      </c>
      <c r="AF69" s="152">
        <v>2.12</v>
      </c>
      <c r="AG69" s="153">
        <f t="shared" ref="AG69:AG100" si="7">V69+W69+Y69+Z69+AB69+AC69+AE69+AF69</f>
        <v>585.94</v>
      </c>
      <c r="AH69" s="153">
        <f t="shared" ref="AH69:AH100" si="8">T69+AG69</f>
        <v>1966.16</v>
      </c>
      <c r="AI69" s="178"/>
    </row>
    <row r="70" s="133" customFormat="1" ht="35" customHeight="1" spans="1:35">
      <c r="A70" s="149">
        <v>67</v>
      </c>
      <c r="B70" s="150" t="s">
        <v>85</v>
      </c>
      <c r="C70" s="150" t="s">
        <v>244</v>
      </c>
      <c r="D70" s="149" t="s">
        <v>15</v>
      </c>
      <c r="E70" s="151">
        <v>4999</v>
      </c>
      <c r="F70" s="152">
        <v>799.84</v>
      </c>
      <c r="G70" s="152">
        <v>67.84</v>
      </c>
      <c r="H70" s="151">
        <v>4999</v>
      </c>
      <c r="I70" s="152">
        <v>409.92</v>
      </c>
      <c r="J70" s="153"/>
      <c r="K70" s="151">
        <v>4999</v>
      </c>
      <c r="L70" s="152">
        <v>5</v>
      </c>
      <c r="M70" s="153"/>
      <c r="N70" s="151">
        <v>4999</v>
      </c>
      <c r="O70" s="152">
        <v>64.99</v>
      </c>
      <c r="P70" s="152">
        <v>5.51</v>
      </c>
      <c r="Q70" s="151">
        <v>4999</v>
      </c>
      <c r="R70" s="152">
        <v>25</v>
      </c>
      <c r="S70" s="152">
        <v>2.12</v>
      </c>
      <c r="T70" s="153">
        <f t="shared" si="6"/>
        <v>1380.22</v>
      </c>
      <c r="U70" s="151">
        <v>4999</v>
      </c>
      <c r="V70" s="152">
        <v>399.92</v>
      </c>
      <c r="W70" s="152">
        <v>33.92</v>
      </c>
      <c r="X70" s="151">
        <v>4999</v>
      </c>
      <c r="Y70" s="152">
        <v>99.98</v>
      </c>
      <c r="Z70" s="153"/>
      <c r="AA70" s="151">
        <v>4999</v>
      </c>
      <c r="AB70" s="152">
        <v>25</v>
      </c>
      <c r="AC70" s="153"/>
      <c r="AD70" s="151">
        <v>4999</v>
      </c>
      <c r="AE70" s="152">
        <v>25</v>
      </c>
      <c r="AF70" s="152">
        <v>2.12</v>
      </c>
      <c r="AG70" s="153">
        <f t="shared" si="7"/>
        <v>585.94</v>
      </c>
      <c r="AH70" s="153">
        <f t="shared" si="8"/>
        <v>1966.16</v>
      </c>
      <c r="AI70" s="178"/>
    </row>
    <row r="71" s="133" customFormat="1" ht="35" customHeight="1" spans="1:35">
      <c r="A71" s="149">
        <v>68</v>
      </c>
      <c r="B71" s="150" t="s">
        <v>86</v>
      </c>
      <c r="C71" s="150" t="s">
        <v>245</v>
      </c>
      <c r="D71" s="149" t="s">
        <v>15</v>
      </c>
      <c r="E71" s="151">
        <v>4999</v>
      </c>
      <c r="F71" s="152">
        <v>799.84</v>
      </c>
      <c r="G71" s="152">
        <v>15.84</v>
      </c>
      <c r="H71" s="151">
        <v>4999</v>
      </c>
      <c r="I71" s="152">
        <v>409.92</v>
      </c>
      <c r="J71" s="153"/>
      <c r="K71" s="151">
        <v>4999</v>
      </c>
      <c r="L71" s="152">
        <v>5</v>
      </c>
      <c r="M71" s="153"/>
      <c r="N71" s="151">
        <v>4999</v>
      </c>
      <c r="O71" s="152">
        <v>64.99</v>
      </c>
      <c r="P71" s="152">
        <v>1.29</v>
      </c>
      <c r="Q71" s="151">
        <v>4999</v>
      </c>
      <c r="R71" s="152">
        <v>25</v>
      </c>
      <c r="S71" s="152">
        <v>0.5</v>
      </c>
      <c r="T71" s="153">
        <f t="shared" si="6"/>
        <v>1322.38</v>
      </c>
      <c r="U71" s="151">
        <v>4999</v>
      </c>
      <c r="V71" s="152">
        <v>399.92</v>
      </c>
      <c r="W71" s="152">
        <v>7.92</v>
      </c>
      <c r="X71" s="151">
        <v>4999</v>
      </c>
      <c r="Y71" s="152">
        <v>99.98</v>
      </c>
      <c r="Z71" s="153"/>
      <c r="AA71" s="151">
        <v>4999</v>
      </c>
      <c r="AB71" s="152">
        <v>25</v>
      </c>
      <c r="AC71" s="153"/>
      <c r="AD71" s="151">
        <v>4999</v>
      </c>
      <c r="AE71" s="152">
        <v>25</v>
      </c>
      <c r="AF71" s="152">
        <v>0.5</v>
      </c>
      <c r="AG71" s="153">
        <f t="shared" si="7"/>
        <v>558.32</v>
      </c>
      <c r="AH71" s="153">
        <f t="shared" si="8"/>
        <v>1880.7</v>
      </c>
      <c r="AI71" s="178"/>
    </row>
    <row r="72" s="133" customFormat="1" ht="35" customHeight="1" spans="1:35">
      <c r="A72" s="149">
        <v>69</v>
      </c>
      <c r="B72" s="150" t="s">
        <v>87</v>
      </c>
      <c r="C72" s="150" t="s">
        <v>246</v>
      </c>
      <c r="D72" s="149" t="s">
        <v>15</v>
      </c>
      <c r="E72" s="151">
        <v>4999</v>
      </c>
      <c r="F72" s="152">
        <v>799.84</v>
      </c>
      <c r="G72" s="152">
        <v>67.84</v>
      </c>
      <c r="H72" s="151">
        <v>4999</v>
      </c>
      <c r="I72" s="152">
        <v>409.92</v>
      </c>
      <c r="J72" s="153"/>
      <c r="K72" s="151">
        <v>4999</v>
      </c>
      <c r="L72" s="152">
        <v>5</v>
      </c>
      <c r="M72" s="153"/>
      <c r="N72" s="151">
        <v>4999</v>
      </c>
      <c r="O72" s="152">
        <v>64.99</v>
      </c>
      <c r="P72" s="152">
        <v>5.51</v>
      </c>
      <c r="Q72" s="151">
        <v>4999</v>
      </c>
      <c r="R72" s="152">
        <v>25</v>
      </c>
      <c r="S72" s="152">
        <v>2.12</v>
      </c>
      <c r="T72" s="153">
        <f t="shared" si="6"/>
        <v>1380.22</v>
      </c>
      <c r="U72" s="151">
        <v>4999</v>
      </c>
      <c r="V72" s="152">
        <v>399.92</v>
      </c>
      <c r="W72" s="152">
        <v>33.92</v>
      </c>
      <c r="X72" s="151">
        <v>4999</v>
      </c>
      <c r="Y72" s="152">
        <v>99.98</v>
      </c>
      <c r="Z72" s="153"/>
      <c r="AA72" s="151">
        <v>4999</v>
      </c>
      <c r="AB72" s="152">
        <v>25</v>
      </c>
      <c r="AC72" s="153"/>
      <c r="AD72" s="151">
        <v>4999</v>
      </c>
      <c r="AE72" s="152">
        <v>25</v>
      </c>
      <c r="AF72" s="152">
        <v>2.12</v>
      </c>
      <c r="AG72" s="153">
        <f t="shared" si="7"/>
        <v>585.94</v>
      </c>
      <c r="AH72" s="153">
        <f t="shared" si="8"/>
        <v>1966.16</v>
      </c>
      <c r="AI72" s="178"/>
    </row>
    <row r="73" s="133" customFormat="1" ht="35" customHeight="1" spans="1:35">
      <c r="A73" s="149">
        <v>70</v>
      </c>
      <c r="B73" s="150" t="s">
        <v>88</v>
      </c>
      <c r="C73" s="150" t="s">
        <v>247</v>
      </c>
      <c r="D73" s="149" t="s">
        <v>15</v>
      </c>
      <c r="E73" s="151">
        <v>4999</v>
      </c>
      <c r="F73" s="152">
        <v>799.84</v>
      </c>
      <c r="G73" s="152">
        <v>67.84</v>
      </c>
      <c r="H73" s="151">
        <v>4999</v>
      </c>
      <c r="I73" s="152">
        <v>409.92</v>
      </c>
      <c r="J73" s="153"/>
      <c r="K73" s="151">
        <v>4999</v>
      </c>
      <c r="L73" s="152">
        <v>5</v>
      </c>
      <c r="M73" s="153"/>
      <c r="N73" s="151">
        <v>4999</v>
      </c>
      <c r="O73" s="152">
        <v>64.99</v>
      </c>
      <c r="P73" s="152">
        <v>5.51</v>
      </c>
      <c r="Q73" s="151">
        <v>4999</v>
      </c>
      <c r="R73" s="152">
        <v>25</v>
      </c>
      <c r="S73" s="152">
        <v>2.12</v>
      </c>
      <c r="T73" s="153">
        <f t="shared" si="6"/>
        <v>1380.22</v>
      </c>
      <c r="U73" s="151">
        <v>4999</v>
      </c>
      <c r="V73" s="152">
        <v>399.92</v>
      </c>
      <c r="W73" s="152">
        <v>33.92</v>
      </c>
      <c r="X73" s="151">
        <v>4999</v>
      </c>
      <c r="Y73" s="152">
        <v>99.98</v>
      </c>
      <c r="Z73" s="153"/>
      <c r="AA73" s="151">
        <v>4999</v>
      </c>
      <c r="AB73" s="152">
        <v>25</v>
      </c>
      <c r="AC73" s="153"/>
      <c r="AD73" s="151">
        <v>4999</v>
      </c>
      <c r="AE73" s="152">
        <v>25</v>
      </c>
      <c r="AF73" s="152">
        <v>2.12</v>
      </c>
      <c r="AG73" s="153">
        <f t="shared" si="7"/>
        <v>585.94</v>
      </c>
      <c r="AH73" s="153">
        <f t="shared" si="8"/>
        <v>1966.16</v>
      </c>
      <c r="AI73" s="178"/>
    </row>
    <row r="74" s="133" customFormat="1" ht="35" customHeight="1" spans="1:35">
      <c r="A74" s="149">
        <v>71</v>
      </c>
      <c r="B74" s="150" t="s">
        <v>89</v>
      </c>
      <c r="C74" s="150" t="s">
        <v>248</v>
      </c>
      <c r="D74" s="149" t="s">
        <v>15</v>
      </c>
      <c r="E74" s="151">
        <v>4999</v>
      </c>
      <c r="F74" s="152">
        <v>799.84</v>
      </c>
      <c r="G74" s="152">
        <v>67.84</v>
      </c>
      <c r="H74" s="151">
        <v>4999</v>
      </c>
      <c r="I74" s="152">
        <v>409.92</v>
      </c>
      <c r="J74" s="153"/>
      <c r="K74" s="151">
        <v>4999</v>
      </c>
      <c r="L74" s="152">
        <v>5</v>
      </c>
      <c r="M74" s="153"/>
      <c r="N74" s="151">
        <v>4999</v>
      </c>
      <c r="O74" s="152">
        <v>64.99</v>
      </c>
      <c r="P74" s="152">
        <v>5.51</v>
      </c>
      <c r="Q74" s="151">
        <v>4999</v>
      </c>
      <c r="R74" s="152">
        <v>25</v>
      </c>
      <c r="S74" s="152">
        <v>2.12</v>
      </c>
      <c r="T74" s="153">
        <f t="shared" si="6"/>
        <v>1380.22</v>
      </c>
      <c r="U74" s="151">
        <v>4999</v>
      </c>
      <c r="V74" s="152">
        <v>399.92</v>
      </c>
      <c r="W74" s="152">
        <v>33.92</v>
      </c>
      <c r="X74" s="151">
        <v>4999</v>
      </c>
      <c r="Y74" s="152">
        <v>99.98</v>
      </c>
      <c r="Z74" s="153"/>
      <c r="AA74" s="151">
        <v>4999</v>
      </c>
      <c r="AB74" s="152">
        <v>25</v>
      </c>
      <c r="AC74" s="153"/>
      <c r="AD74" s="151">
        <v>4999</v>
      </c>
      <c r="AE74" s="152">
        <v>25</v>
      </c>
      <c r="AF74" s="152">
        <v>2.12</v>
      </c>
      <c r="AG74" s="153">
        <f t="shared" si="7"/>
        <v>585.94</v>
      </c>
      <c r="AH74" s="153">
        <f t="shared" si="8"/>
        <v>1966.16</v>
      </c>
      <c r="AI74" s="178"/>
    </row>
    <row r="75" s="133" customFormat="1" ht="35" customHeight="1" spans="1:35">
      <c r="A75" s="149">
        <v>72</v>
      </c>
      <c r="B75" s="150" t="s">
        <v>90</v>
      </c>
      <c r="C75" s="150" t="s">
        <v>249</v>
      </c>
      <c r="D75" s="149" t="s">
        <v>15</v>
      </c>
      <c r="E75" s="151">
        <v>4999</v>
      </c>
      <c r="F75" s="152">
        <v>799.84</v>
      </c>
      <c r="G75" s="152">
        <v>67.84</v>
      </c>
      <c r="H75" s="151">
        <v>4999</v>
      </c>
      <c r="I75" s="152">
        <v>409.92</v>
      </c>
      <c r="J75" s="153"/>
      <c r="K75" s="151">
        <v>4999</v>
      </c>
      <c r="L75" s="152">
        <v>5</v>
      </c>
      <c r="M75" s="153"/>
      <c r="N75" s="151">
        <v>4999</v>
      </c>
      <c r="O75" s="152">
        <v>64.99</v>
      </c>
      <c r="P75" s="152">
        <v>5.51</v>
      </c>
      <c r="Q75" s="151">
        <v>4999</v>
      </c>
      <c r="R75" s="152">
        <v>25</v>
      </c>
      <c r="S75" s="152">
        <v>2.12</v>
      </c>
      <c r="T75" s="153">
        <f t="shared" si="6"/>
        <v>1380.22</v>
      </c>
      <c r="U75" s="151">
        <v>4999</v>
      </c>
      <c r="V75" s="152">
        <v>399.92</v>
      </c>
      <c r="W75" s="152">
        <v>33.92</v>
      </c>
      <c r="X75" s="151">
        <v>4999</v>
      </c>
      <c r="Y75" s="152">
        <v>99.98</v>
      </c>
      <c r="Z75" s="153"/>
      <c r="AA75" s="151">
        <v>4999</v>
      </c>
      <c r="AB75" s="152">
        <v>25</v>
      </c>
      <c r="AC75" s="153"/>
      <c r="AD75" s="151">
        <v>4999</v>
      </c>
      <c r="AE75" s="152">
        <v>25</v>
      </c>
      <c r="AF75" s="152">
        <v>2.12</v>
      </c>
      <c r="AG75" s="153">
        <f t="shared" si="7"/>
        <v>585.94</v>
      </c>
      <c r="AH75" s="153">
        <f t="shared" si="8"/>
        <v>1966.16</v>
      </c>
      <c r="AI75" s="178"/>
    </row>
    <row r="76" s="133" customFormat="1" ht="35" customHeight="1" spans="1:35">
      <c r="A76" s="149">
        <v>73</v>
      </c>
      <c r="B76" s="150" t="s">
        <v>92</v>
      </c>
      <c r="C76" s="150" t="s">
        <v>251</v>
      </c>
      <c r="D76" s="149" t="s">
        <v>15</v>
      </c>
      <c r="E76" s="151">
        <v>4999</v>
      </c>
      <c r="F76" s="152">
        <v>799.84</v>
      </c>
      <c r="G76" s="152">
        <v>67.84</v>
      </c>
      <c r="H76" s="151">
        <v>4999</v>
      </c>
      <c r="I76" s="152">
        <v>409.92</v>
      </c>
      <c r="J76" s="153"/>
      <c r="K76" s="151">
        <v>4999</v>
      </c>
      <c r="L76" s="152">
        <v>5</v>
      </c>
      <c r="M76" s="153"/>
      <c r="N76" s="151">
        <v>4999</v>
      </c>
      <c r="O76" s="152">
        <v>64.99</v>
      </c>
      <c r="P76" s="152">
        <v>5.51</v>
      </c>
      <c r="Q76" s="151">
        <v>4999</v>
      </c>
      <c r="R76" s="152">
        <v>25</v>
      </c>
      <c r="S76" s="152">
        <v>2.12</v>
      </c>
      <c r="T76" s="153">
        <f t="shared" si="6"/>
        <v>1380.22</v>
      </c>
      <c r="U76" s="151">
        <v>4999</v>
      </c>
      <c r="V76" s="152">
        <v>399.92</v>
      </c>
      <c r="W76" s="152">
        <v>33.92</v>
      </c>
      <c r="X76" s="151">
        <v>4999</v>
      </c>
      <c r="Y76" s="152">
        <v>99.98</v>
      </c>
      <c r="Z76" s="114"/>
      <c r="AA76" s="151">
        <v>4999</v>
      </c>
      <c r="AB76" s="152">
        <v>25</v>
      </c>
      <c r="AC76" s="153"/>
      <c r="AD76" s="151">
        <v>4999</v>
      </c>
      <c r="AE76" s="152">
        <v>25</v>
      </c>
      <c r="AF76" s="152">
        <v>2.12</v>
      </c>
      <c r="AG76" s="153">
        <f t="shared" si="7"/>
        <v>585.94</v>
      </c>
      <c r="AH76" s="153">
        <f t="shared" si="8"/>
        <v>1966.16</v>
      </c>
      <c r="AI76" s="178"/>
    </row>
    <row r="77" s="133" customFormat="1" ht="35" customHeight="1" spans="1:35">
      <c r="A77" s="149">
        <v>74</v>
      </c>
      <c r="B77" s="150" t="s">
        <v>93</v>
      </c>
      <c r="C77" s="150" t="s">
        <v>252</v>
      </c>
      <c r="D77" s="149" t="s">
        <v>15</v>
      </c>
      <c r="E77" s="151">
        <v>4999</v>
      </c>
      <c r="F77" s="152">
        <v>799.84</v>
      </c>
      <c r="G77" s="152">
        <v>67.84</v>
      </c>
      <c r="H77" s="151">
        <v>4999</v>
      </c>
      <c r="I77" s="152">
        <v>409.92</v>
      </c>
      <c r="J77" s="153"/>
      <c r="K77" s="151">
        <v>4999</v>
      </c>
      <c r="L77" s="152">
        <v>5</v>
      </c>
      <c r="M77" s="153"/>
      <c r="N77" s="151">
        <v>4999</v>
      </c>
      <c r="O77" s="152">
        <v>64.99</v>
      </c>
      <c r="P77" s="152">
        <v>5.51</v>
      </c>
      <c r="Q77" s="151">
        <v>4999</v>
      </c>
      <c r="R77" s="152">
        <v>25</v>
      </c>
      <c r="S77" s="152">
        <v>2.12</v>
      </c>
      <c r="T77" s="153">
        <f t="shared" si="6"/>
        <v>1380.22</v>
      </c>
      <c r="U77" s="151">
        <v>4999</v>
      </c>
      <c r="V77" s="152">
        <v>399.92</v>
      </c>
      <c r="W77" s="152">
        <v>33.92</v>
      </c>
      <c r="X77" s="151">
        <v>4999</v>
      </c>
      <c r="Y77" s="152">
        <v>99.98</v>
      </c>
      <c r="Z77" s="114"/>
      <c r="AA77" s="151">
        <v>4999</v>
      </c>
      <c r="AB77" s="152">
        <v>25</v>
      </c>
      <c r="AC77" s="153"/>
      <c r="AD77" s="151">
        <v>4999</v>
      </c>
      <c r="AE77" s="152">
        <v>25</v>
      </c>
      <c r="AF77" s="152">
        <v>2.12</v>
      </c>
      <c r="AG77" s="153">
        <f t="shared" si="7"/>
        <v>585.94</v>
      </c>
      <c r="AH77" s="153">
        <f t="shared" si="8"/>
        <v>1966.16</v>
      </c>
      <c r="AI77" s="178"/>
    </row>
    <row r="78" s="133" customFormat="1" ht="35" customHeight="1" spans="1:35">
      <c r="A78" s="149">
        <v>75</v>
      </c>
      <c r="B78" s="150" t="s">
        <v>94</v>
      </c>
      <c r="C78" s="150" t="s">
        <v>253</v>
      </c>
      <c r="D78" s="149" t="s">
        <v>15</v>
      </c>
      <c r="E78" s="151">
        <v>4999</v>
      </c>
      <c r="F78" s="152">
        <v>799.84</v>
      </c>
      <c r="G78" s="152">
        <v>67.84</v>
      </c>
      <c r="H78" s="151">
        <v>4999</v>
      </c>
      <c r="I78" s="152">
        <v>409.92</v>
      </c>
      <c r="J78" s="153"/>
      <c r="K78" s="151">
        <v>4999</v>
      </c>
      <c r="L78" s="152">
        <v>5</v>
      </c>
      <c r="M78" s="153"/>
      <c r="N78" s="151">
        <v>4999</v>
      </c>
      <c r="O78" s="152">
        <v>64.99</v>
      </c>
      <c r="P78" s="152">
        <v>5.51</v>
      </c>
      <c r="Q78" s="151">
        <v>4999</v>
      </c>
      <c r="R78" s="152">
        <v>25</v>
      </c>
      <c r="S78" s="152">
        <v>2.12</v>
      </c>
      <c r="T78" s="153">
        <f t="shared" si="6"/>
        <v>1380.22</v>
      </c>
      <c r="U78" s="151">
        <v>4999</v>
      </c>
      <c r="V78" s="152">
        <v>399.92</v>
      </c>
      <c r="W78" s="152">
        <v>33.92</v>
      </c>
      <c r="X78" s="151">
        <v>4999</v>
      </c>
      <c r="Y78" s="152">
        <v>99.98</v>
      </c>
      <c r="Z78" s="114"/>
      <c r="AA78" s="151">
        <v>4999</v>
      </c>
      <c r="AB78" s="152">
        <v>25</v>
      </c>
      <c r="AC78" s="153"/>
      <c r="AD78" s="151">
        <v>4999</v>
      </c>
      <c r="AE78" s="152">
        <v>25</v>
      </c>
      <c r="AF78" s="152">
        <v>2.12</v>
      </c>
      <c r="AG78" s="153">
        <f t="shared" si="7"/>
        <v>585.94</v>
      </c>
      <c r="AH78" s="153">
        <f t="shared" si="8"/>
        <v>1966.16</v>
      </c>
      <c r="AI78" s="178"/>
    </row>
    <row r="79" s="133" customFormat="1" ht="35" customHeight="1" spans="1:35">
      <c r="A79" s="149">
        <v>76</v>
      </c>
      <c r="B79" s="150" t="s">
        <v>95</v>
      </c>
      <c r="C79" s="150" t="s">
        <v>254</v>
      </c>
      <c r="D79" s="149" t="s">
        <v>15</v>
      </c>
      <c r="E79" s="151">
        <v>4999</v>
      </c>
      <c r="F79" s="152">
        <v>799.84</v>
      </c>
      <c r="G79" s="152">
        <v>67.84</v>
      </c>
      <c r="H79" s="151">
        <v>4999</v>
      </c>
      <c r="I79" s="152">
        <v>409.92</v>
      </c>
      <c r="J79" s="153"/>
      <c r="K79" s="151">
        <v>4999</v>
      </c>
      <c r="L79" s="152">
        <v>5</v>
      </c>
      <c r="M79" s="153"/>
      <c r="N79" s="151">
        <v>4999</v>
      </c>
      <c r="O79" s="152">
        <v>64.99</v>
      </c>
      <c r="P79" s="152">
        <v>5.51</v>
      </c>
      <c r="Q79" s="151">
        <v>4999</v>
      </c>
      <c r="R79" s="152">
        <v>25</v>
      </c>
      <c r="S79" s="152">
        <v>2.12</v>
      </c>
      <c r="T79" s="153">
        <f t="shared" si="6"/>
        <v>1380.22</v>
      </c>
      <c r="U79" s="151">
        <v>4999</v>
      </c>
      <c r="V79" s="152">
        <v>399.92</v>
      </c>
      <c r="W79" s="152">
        <v>33.92</v>
      </c>
      <c r="X79" s="151">
        <v>4999</v>
      </c>
      <c r="Y79" s="152">
        <v>99.98</v>
      </c>
      <c r="Z79" s="153"/>
      <c r="AA79" s="151">
        <v>4999</v>
      </c>
      <c r="AB79" s="152">
        <v>25</v>
      </c>
      <c r="AC79" s="153"/>
      <c r="AD79" s="151">
        <v>4999</v>
      </c>
      <c r="AE79" s="152">
        <v>25</v>
      </c>
      <c r="AF79" s="152">
        <v>2.12</v>
      </c>
      <c r="AG79" s="153">
        <f t="shared" si="7"/>
        <v>585.94</v>
      </c>
      <c r="AH79" s="153">
        <f t="shared" si="8"/>
        <v>1966.16</v>
      </c>
      <c r="AI79" s="178"/>
    </row>
    <row r="80" s="133" customFormat="1" ht="35" customHeight="1" spans="1:35">
      <c r="A80" s="149">
        <v>77</v>
      </c>
      <c r="B80" s="193" t="s">
        <v>255</v>
      </c>
      <c r="C80" s="150" t="s">
        <v>256</v>
      </c>
      <c r="D80" s="149" t="s">
        <v>15</v>
      </c>
      <c r="E80" s="151">
        <v>4999</v>
      </c>
      <c r="F80" s="152">
        <v>799.84</v>
      </c>
      <c r="G80" s="152">
        <v>67.84</v>
      </c>
      <c r="H80" s="151">
        <v>4999</v>
      </c>
      <c r="I80" s="152">
        <v>409.92</v>
      </c>
      <c r="J80" s="153"/>
      <c r="K80" s="151">
        <v>4999</v>
      </c>
      <c r="L80" s="152">
        <v>5</v>
      </c>
      <c r="M80" s="153"/>
      <c r="N80" s="151">
        <v>4999</v>
      </c>
      <c r="O80" s="152">
        <v>64.99</v>
      </c>
      <c r="P80" s="152">
        <v>5.51</v>
      </c>
      <c r="Q80" s="151">
        <v>4999</v>
      </c>
      <c r="R80" s="152">
        <v>25</v>
      </c>
      <c r="S80" s="152">
        <v>2.12</v>
      </c>
      <c r="T80" s="153">
        <f t="shared" si="6"/>
        <v>1380.22</v>
      </c>
      <c r="U80" s="151">
        <v>4999</v>
      </c>
      <c r="V80" s="152">
        <v>399.92</v>
      </c>
      <c r="W80" s="152">
        <v>33.92</v>
      </c>
      <c r="X80" s="151">
        <v>4999</v>
      </c>
      <c r="Y80" s="152">
        <v>99.98</v>
      </c>
      <c r="Z80" s="153"/>
      <c r="AA80" s="151">
        <v>4999</v>
      </c>
      <c r="AB80" s="152">
        <v>25</v>
      </c>
      <c r="AC80" s="153"/>
      <c r="AD80" s="151">
        <v>4999</v>
      </c>
      <c r="AE80" s="152">
        <v>25</v>
      </c>
      <c r="AF80" s="152">
        <v>2.12</v>
      </c>
      <c r="AG80" s="153">
        <f t="shared" si="7"/>
        <v>585.94</v>
      </c>
      <c r="AH80" s="153">
        <f t="shared" si="8"/>
        <v>1966.16</v>
      </c>
      <c r="AI80" s="178"/>
    </row>
    <row r="81" s="133" customFormat="1" ht="35" customHeight="1" spans="1:35">
      <c r="A81" s="149">
        <v>78</v>
      </c>
      <c r="B81" s="150" t="s">
        <v>98</v>
      </c>
      <c r="C81" s="150" t="s">
        <v>259</v>
      </c>
      <c r="D81" s="149" t="s">
        <v>15</v>
      </c>
      <c r="E81" s="151">
        <v>4999</v>
      </c>
      <c r="F81" s="152">
        <v>799.84</v>
      </c>
      <c r="G81" s="152">
        <v>67.84</v>
      </c>
      <c r="H81" s="151">
        <v>4999</v>
      </c>
      <c r="I81" s="152">
        <v>409.92</v>
      </c>
      <c r="J81" s="153"/>
      <c r="K81" s="151">
        <v>4999</v>
      </c>
      <c r="L81" s="152">
        <v>5</v>
      </c>
      <c r="M81" s="153"/>
      <c r="N81" s="151">
        <v>4999</v>
      </c>
      <c r="O81" s="152">
        <v>64.99</v>
      </c>
      <c r="P81" s="152">
        <v>5.51</v>
      </c>
      <c r="Q81" s="151">
        <v>4999</v>
      </c>
      <c r="R81" s="152">
        <v>25</v>
      </c>
      <c r="S81" s="152">
        <v>2.12</v>
      </c>
      <c r="T81" s="153">
        <f t="shared" si="6"/>
        <v>1380.22</v>
      </c>
      <c r="U81" s="151">
        <v>4999</v>
      </c>
      <c r="V81" s="152">
        <v>399.92</v>
      </c>
      <c r="W81" s="152">
        <v>33.92</v>
      </c>
      <c r="X81" s="151">
        <v>4999</v>
      </c>
      <c r="Y81" s="152">
        <v>99.98</v>
      </c>
      <c r="Z81" s="153"/>
      <c r="AA81" s="151">
        <v>4999</v>
      </c>
      <c r="AB81" s="152">
        <v>25</v>
      </c>
      <c r="AC81" s="153"/>
      <c r="AD81" s="151">
        <v>4999</v>
      </c>
      <c r="AE81" s="152">
        <v>25</v>
      </c>
      <c r="AF81" s="152">
        <v>2.12</v>
      </c>
      <c r="AG81" s="153">
        <f t="shared" si="7"/>
        <v>585.94</v>
      </c>
      <c r="AH81" s="153">
        <f t="shared" si="8"/>
        <v>1966.16</v>
      </c>
      <c r="AI81" s="178"/>
    </row>
    <row r="82" s="133" customFormat="1" ht="35" customHeight="1" spans="1:38">
      <c r="A82" s="149">
        <v>79</v>
      </c>
      <c r="B82" s="193" t="s">
        <v>260</v>
      </c>
      <c r="C82" s="150" t="s">
        <v>261</v>
      </c>
      <c r="D82" s="149" t="s">
        <v>15</v>
      </c>
      <c r="E82" s="151">
        <v>4999</v>
      </c>
      <c r="F82" s="152">
        <v>799.84</v>
      </c>
      <c r="G82" s="152">
        <v>67.84</v>
      </c>
      <c r="H82" s="151">
        <v>4999</v>
      </c>
      <c r="I82" s="152">
        <v>409.92</v>
      </c>
      <c r="J82" s="153"/>
      <c r="K82" s="151">
        <v>4999</v>
      </c>
      <c r="L82" s="152">
        <v>5</v>
      </c>
      <c r="M82" s="153"/>
      <c r="N82" s="151">
        <v>4999</v>
      </c>
      <c r="O82" s="152">
        <v>64.99</v>
      </c>
      <c r="P82" s="152">
        <v>5.51</v>
      </c>
      <c r="Q82" s="151">
        <v>4999</v>
      </c>
      <c r="R82" s="152">
        <v>25</v>
      </c>
      <c r="S82" s="152">
        <v>2.12</v>
      </c>
      <c r="T82" s="153">
        <f t="shared" si="6"/>
        <v>1380.22</v>
      </c>
      <c r="U82" s="151">
        <v>4999</v>
      </c>
      <c r="V82" s="152">
        <v>399.92</v>
      </c>
      <c r="W82" s="152">
        <v>33.92</v>
      </c>
      <c r="X82" s="151">
        <v>4999</v>
      </c>
      <c r="Y82" s="152">
        <v>99.98</v>
      </c>
      <c r="Z82" s="114"/>
      <c r="AA82" s="151">
        <v>4999</v>
      </c>
      <c r="AB82" s="152">
        <v>25</v>
      </c>
      <c r="AC82" s="153"/>
      <c r="AD82" s="151">
        <v>4999</v>
      </c>
      <c r="AE82" s="152">
        <v>25</v>
      </c>
      <c r="AF82" s="152">
        <v>2.12</v>
      </c>
      <c r="AG82" s="153">
        <f t="shared" si="7"/>
        <v>585.94</v>
      </c>
      <c r="AH82" s="153">
        <f t="shared" si="8"/>
        <v>1966.16</v>
      </c>
      <c r="AI82" s="178"/>
      <c r="AJ82" s="201"/>
      <c r="AK82" s="201"/>
      <c r="AL82" s="201"/>
    </row>
    <row r="83" s="133" customFormat="1" ht="35" customHeight="1" spans="1:38">
      <c r="A83" s="149">
        <v>80</v>
      </c>
      <c r="B83" s="150" t="s">
        <v>262</v>
      </c>
      <c r="C83" s="150" t="s">
        <v>263</v>
      </c>
      <c r="D83" s="149" t="s">
        <v>15</v>
      </c>
      <c r="E83" s="151">
        <v>4999</v>
      </c>
      <c r="F83" s="152">
        <v>799.84</v>
      </c>
      <c r="G83" s="152">
        <v>67.84</v>
      </c>
      <c r="H83" s="151">
        <v>4999</v>
      </c>
      <c r="I83" s="152">
        <v>409.92</v>
      </c>
      <c r="J83" s="153"/>
      <c r="K83" s="151">
        <v>4999</v>
      </c>
      <c r="L83" s="152">
        <v>5</v>
      </c>
      <c r="M83" s="153"/>
      <c r="N83" s="151">
        <v>4999</v>
      </c>
      <c r="O83" s="152">
        <v>64.99</v>
      </c>
      <c r="P83" s="152">
        <v>5.51</v>
      </c>
      <c r="Q83" s="151">
        <v>4999</v>
      </c>
      <c r="R83" s="152">
        <v>25</v>
      </c>
      <c r="S83" s="152">
        <v>2.12</v>
      </c>
      <c r="T83" s="153">
        <f t="shared" si="6"/>
        <v>1380.22</v>
      </c>
      <c r="U83" s="151">
        <v>4999</v>
      </c>
      <c r="V83" s="152">
        <v>399.92</v>
      </c>
      <c r="W83" s="152">
        <v>33.92</v>
      </c>
      <c r="X83" s="151">
        <v>4999</v>
      </c>
      <c r="Y83" s="152">
        <v>99.98</v>
      </c>
      <c r="Z83" s="114"/>
      <c r="AA83" s="151">
        <v>4999</v>
      </c>
      <c r="AB83" s="152">
        <v>25</v>
      </c>
      <c r="AC83" s="153"/>
      <c r="AD83" s="151">
        <v>4999</v>
      </c>
      <c r="AE83" s="152">
        <v>25</v>
      </c>
      <c r="AF83" s="152">
        <v>2.12</v>
      </c>
      <c r="AG83" s="153">
        <f t="shared" si="7"/>
        <v>585.94</v>
      </c>
      <c r="AH83" s="153">
        <f t="shared" si="8"/>
        <v>1966.16</v>
      </c>
      <c r="AI83" s="178"/>
      <c r="AJ83" s="201"/>
      <c r="AK83" s="201"/>
      <c r="AL83" s="201"/>
    </row>
    <row r="84" s="133" customFormat="1" ht="35" customHeight="1" spans="1:38">
      <c r="A84" s="149">
        <v>81</v>
      </c>
      <c r="B84" s="150" t="s">
        <v>101</v>
      </c>
      <c r="C84" s="150" t="s">
        <v>264</v>
      </c>
      <c r="D84" s="149" t="s">
        <v>15</v>
      </c>
      <c r="E84" s="151">
        <v>4999</v>
      </c>
      <c r="F84" s="152">
        <v>799.84</v>
      </c>
      <c r="G84" s="152">
        <v>67.84</v>
      </c>
      <c r="H84" s="151">
        <v>4999</v>
      </c>
      <c r="I84" s="152">
        <v>409.92</v>
      </c>
      <c r="J84" s="153"/>
      <c r="K84" s="151">
        <v>4999</v>
      </c>
      <c r="L84" s="152">
        <v>5</v>
      </c>
      <c r="M84" s="153"/>
      <c r="N84" s="151">
        <v>4999</v>
      </c>
      <c r="O84" s="152">
        <v>64.99</v>
      </c>
      <c r="P84" s="152">
        <v>5.51</v>
      </c>
      <c r="Q84" s="151">
        <v>4999</v>
      </c>
      <c r="R84" s="152">
        <v>25</v>
      </c>
      <c r="S84" s="152">
        <v>2.12</v>
      </c>
      <c r="T84" s="153">
        <f t="shared" si="6"/>
        <v>1380.22</v>
      </c>
      <c r="U84" s="151">
        <v>4999</v>
      </c>
      <c r="V84" s="152">
        <v>399.92</v>
      </c>
      <c r="W84" s="152">
        <v>33.92</v>
      </c>
      <c r="X84" s="151">
        <v>4999</v>
      </c>
      <c r="Y84" s="152">
        <v>99.98</v>
      </c>
      <c r="Z84" s="114"/>
      <c r="AA84" s="151">
        <v>4999</v>
      </c>
      <c r="AB84" s="152">
        <v>25</v>
      </c>
      <c r="AC84" s="153"/>
      <c r="AD84" s="151">
        <v>4999</v>
      </c>
      <c r="AE84" s="152">
        <v>25</v>
      </c>
      <c r="AF84" s="152">
        <v>2.12</v>
      </c>
      <c r="AG84" s="153">
        <f t="shared" si="7"/>
        <v>585.94</v>
      </c>
      <c r="AH84" s="153">
        <f t="shared" si="8"/>
        <v>1966.16</v>
      </c>
      <c r="AI84" s="178"/>
      <c r="AJ84" s="201"/>
      <c r="AK84" s="201"/>
      <c r="AL84" s="201"/>
    </row>
    <row r="85" s="133" customFormat="1" ht="35" customHeight="1" spans="1:38">
      <c r="A85" s="149">
        <v>82</v>
      </c>
      <c r="B85" s="150" t="s">
        <v>265</v>
      </c>
      <c r="C85" s="150" t="s">
        <v>266</v>
      </c>
      <c r="D85" s="149" t="s">
        <v>15</v>
      </c>
      <c r="E85" s="151">
        <v>4999</v>
      </c>
      <c r="F85" s="152">
        <v>799.84</v>
      </c>
      <c r="G85" s="152">
        <v>67.84</v>
      </c>
      <c r="H85" s="151">
        <v>4999</v>
      </c>
      <c r="I85" s="152">
        <v>409.92</v>
      </c>
      <c r="J85" s="153"/>
      <c r="K85" s="151">
        <v>4999</v>
      </c>
      <c r="L85" s="152">
        <v>5</v>
      </c>
      <c r="M85" s="153"/>
      <c r="N85" s="151">
        <v>4999</v>
      </c>
      <c r="O85" s="152">
        <v>64.99</v>
      </c>
      <c r="P85" s="152">
        <v>5.51</v>
      </c>
      <c r="Q85" s="151">
        <v>4999</v>
      </c>
      <c r="R85" s="152">
        <v>25</v>
      </c>
      <c r="S85" s="152">
        <v>2.12</v>
      </c>
      <c r="T85" s="153">
        <f t="shared" si="6"/>
        <v>1380.22</v>
      </c>
      <c r="U85" s="151">
        <v>4999</v>
      </c>
      <c r="V85" s="152">
        <v>399.92</v>
      </c>
      <c r="W85" s="152">
        <v>33.92</v>
      </c>
      <c r="X85" s="151">
        <v>4999</v>
      </c>
      <c r="Y85" s="152">
        <v>99.98</v>
      </c>
      <c r="Z85" s="114"/>
      <c r="AA85" s="151">
        <v>4999</v>
      </c>
      <c r="AB85" s="152">
        <v>25</v>
      </c>
      <c r="AC85" s="153"/>
      <c r="AD85" s="151">
        <v>4999</v>
      </c>
      <c r="AE85" s="152">
        <v>25</v>
      </c>
      <c r="AF85" s="152">
        <v>2.12</v>
      </c>
      <c r="AG85" s="153">
        <f t="shared" si="7"/>
        <v>585.94</v>
      </c>
      <c r="AH85" s="153">
        <f t="shared" si="8"/>
        <v>1966.16</v>
      </c>
      <c r="AI85" s="178"/>
      <c r="AJ85" s="201"/>
      <c r="AK85" s="201"/>
      <c r="AL85" s="201"/>
    </row>
    <row r="86" s="133" customFormat="1" ht="35" customHeight="1" spans="1:38">
      <c r="A86" s="149">
        <v>83</v>
      </c>
      <c r="B86" s="150" t="s">
        <v>267</v>
      </c>
      <c r="C86" s="150" t="s">
        <v>268</v>
      </c>
      <c r="D86" s="149" t="s">
        <v>15</v>
      </c>
      <c r="E86" s="151">
        <v>4999</v>
      </c>
      <c r="F86" s="152">
        <v>799.84</v>
      </c>
      <c r="G86" s="152">
        <v>67.84</v>
      </c>
      <c r="H86" s="151">
        <v>4999</v>
      </c>
      <c r="I86" s="152">
        <v>409.92</v>
      </c>
      <c r="J86" s="153"/>
      <c r="K86" s="151">
        <v>4999</v>
      </c>
      <c r="L86" s="152">
        <v>5</v>
      </c>
      <c r="M86" s="153"/>
      <c r="N86" s="151">
        <v>4999</v>
      </c>
      <c r="O86" s="152">
        <v>64.99</v>
      </c>
      <c r="P86" s="152">
        <v>5.51</v>
      </c>
      <c r="Q86" s="151">
        <v>4999</v>
      </c>
      <c r="R86" s="152">
        <v>25</v>
      </c>
      <c r="S86" s="152">
        <v>2.12</v>
      </c>
      <c r="T86" s="153">
        <f t="shared" si="6"/>
        <v>1380.22</v>
      </c>
      <c r="U86" s="151">
        <v>4999</v>
      </c>
      <c r="V86" s="152">
        <v>399.92</v>
      </c>
      <c r="W86" s="152">
        <v>33.92</v>
      </c>
      <c r="X86" s="151">
        <v>4999</v>
      </c>
      <c r="Y86" s="152">
        <v>99.98</v>
      </c>
      <c r="Z86" s="114"/>
      <c r="AA86" s="151">
        <v>4999</v>
      </c>
      <c r="AB86" s="152">
        <v>25</v>
      </c>
      <c r="AC86" s="153"/>
      <c r="AD86" s="151">
        <v>4999</v>
      </c>
      <c r="AE86" s="152">
        <v>25</v>
      </c>
      <c r="AF86" s="152">
        <v>2.12</v>
      </c>
      <c r="AG86" s="153">
        <f t="shared" si="7"/>
        <v>585.94</v>
      </c>
      <c r="AH86" s="153">
        <f t="shared" si="8"/>
        <v>1966.16</v>
      </c>
      <c r="AI86" s="178"/>
      <c r="AJ86" s="201"/>
      <c r="AK86" s="201"/>
      <c r="AL86" s="201"/>
    </row>
    <row r="87" s="133" customFormat="1" ht="35" customHeight="1" spans="1:38">
      <c r="A87" s="149">
        <v>84</v>
      </c>
      <c r="B87" s="150" t="s">
        <v>269</v>
      </c>
      <c r="C87" s="150" t="s">
        <v>270</v>
      </c>
      <c r="D87" s="149" t="s">
        <v>15</v>
      </c>
      <c r="E87" s="151">
        <v>4999</v>
      </c>
      <c r="F87" s="152">
        <v>799.84</v>
      </c>
      <c r="G87" s="152">
        <v>67.84</v>
      </c>
      <c r="H87" s="151">
        <v>4999</v>
      </c>
      <c r="I87" s="152">
        <v>409.92</v>
      </c>
      <c r="J87" s="153"/>
      <c r="K87" s="151">
        <v>4999</v>
      </c>
      <c r="L87" s="152">
        <v>5</v>
      </c>
      <c r="M87" s="153"/>
      <c r="N87" s="151">
        <v>4999</v>
      </c>
      <c r="O87" s="152">
        <v>64.99</v>
      </c>
      <c r="P87" s="152">
        <v>5.51</v>
      </c>
      <c r="Q87" s="151">
        <v>4999</v>
      </c>
      <c r="R87" s="152">
        <v>25</v>
      </c>
      <c r="S87" s="152">
        <v>2.12</v>
      </c>
      <c r="T87" s="153">
        <f t="shared" si="6"/>
        <v>1380.22</v>
      </c>
      <c r="U87" s="151">
        <v>4999</v>
      </c>
      <c r="V87" s="152">
        <v>399.92</v>
      </c>
      <c r="W87" s="152">
        <v>33.92</v>
      </c>
      <c r="X87" s="151">
        <v>4999</v>
      </c>
      <c r="Y87" s="152">
        <v>99.98</v>
      </c>
      <c r="Z87" s="114"/>
      <c r="AA87" s="151">
        <v>4999</v>
      </c>
      <c r="AB87" s="152">
        <v>25</v>
      </c>
      <c r="AC87" s="153"/>
      <c r="AD87" s="151">
        <v>4999</v>
      </c>
      <c r="AE87" s="152">
        <v>25</v>
      </c>
      <c r="AF87" s="152">
        <v>2.12</v>
      </c>
      <c r="AG87" s="153">
        <f t="shared" si="7"/>
        <v>585.94</v>
      </c>
      <c r="AH87" s="153">
        <f t="shared" si="8"/>
        <v>1966.16</v>
      </c>
      <c r="AI87" s="178"/>
      <c r="AJ87" s="201"/>
      <c r="AK87" s="201"/>
      <c r="AL87" s="201"/>
    </row>
    <row r="88" s="133" customFormat="1" ht="35" customHeight="1" spans="1:35">
      <c r="A88" s="149">
        <v>85</v>
      </c>
      <c r="B88" s="150" t="s">
        <v>105</v>
      </c>
      <c r="C88" s="150" t="s">
        <v>271</v>
      </c>
      <c r="D88" s="149" t="s">
        <v>15</v>
      </c>
      <c r="E88" s="151">
        <v>4999</v>
      </c>
      <c r="F88" s="152">
        <v>799.84</v>
      </c>
      <c r="G88" s="152">
        <v>67.84</v>
      </c>
      <c r="H88" s="151">
        <v>4999</v>
      </c>
      <c r="I88" s="152">
        <v>409.92</v>
      </c>
      <c r="J88" s="153"/>
      <c r="K88" s="151">
        <v>4999</v>
      </c>
      <c r="L88" s="152">
        <v>5</v>
      </c>
      <c r="M88" s="153"/>
      <c r="N88" s="151">
        <v>4999</v>
      </c>
      <c r="O88" s="152">
        <v>64.99</v>
      </c>
      <c r="P88" s="152">
        <v>5.51</v>
      </c>
      <c r="Q88" s="151">
        <v>4999</v>
      </c>
      <c r="R88" s="152">
        <v>25</v>
      </c>
      <c r="S88" s="152">
        <v>2.12</v>
      </c>
      <c r="T88" s="153">
        <f t="shared" si="6"/>
        <v>1380.22</v>
      </c>
      <c r="U88" s="151">
        <v>4999</v>
      </c>
      <c r="V88" s="152">
        <v>399.92</v>
      </c>
      <c r="W88" s="152">
        <v>33.92</v>
      </c>
      <c r="X88" s="151">
        <v>4999</v>
      </c>
      <c r="Y88" s="152">
        <v>99.98</v>
      </c>
      <c r="Z88" s="153"/>
      <c r="AA88" s="151">
        <v>4999</v>
      </c>
      <c r="AB88" s="152">
        <v>25</v>
      </c>
      <c r="AC88" s="153"/>
      <c r="AD88" s="151">
        <v>4999</v>
      </c>
      <c r="AE88" s="152">
        <v>25</v>
      </c>
      <c r="AF88" s="152">
        <v>2.12</v>
      </c>
      <c r="AG88" s="153">
        <f t="shared" si="7"/>
        <v>585.94</v>
      </c>
      <c r="AH88" s="153">
        <f t="shared" si="8"/>
        <v>1966.16</v>
      </c>
      <c r="AI88" s="178"/>
    </row>
    <row r="89" s="133" customFormat="1" ht="35" customHeight="1" spans="1:35">
      <c r="A89" s="149">
        <v>86</v>
      </c>
      <c r="B89" s="150" t="s">
        <v>106</v>
      </c>
      <c r="C89" s="150" t="s">
        <v>272</v>
      </c>
      <c r="D89" s="149" t="s">
        <v>15</v>
      </c>
      <c r="E89" s="151">
        <v>4999</v>
      </c>
      <c r="F89" s="152">
        <v>799.84</v>
      </c>
      <c r="G89" s="152">
        <v>67.84</v>
      </c>
      <c r="H89" s="151">
        <v>4999</v>
      </c>
      <c r="I89" s="152">
        <v>409.92</v>
      </c>
      <c r="J89" s="153"/>
      <c r="K89" s="151">
        <v>4999</v>
      </c>
      <c r="L89" s="152">
        <v>5</v>
      </c>
      <c r="M89" s="153"/>
      <c r="N89" s="151">
        <v>4999</v>
      </c>
      <c r="O89" s="152">
        <v>64.99</v>
      </c>
      <c r="P89" s="152">
        <v>5.51</v>
      </c>
      <c r="Q89" s="151">
        <v>4999</v>
      </c>
      <c r="R89" s="152">
        <v>25</v>
      </c>
      <c r="S89" s="152">
        <v>2.12</v>
      </c>
      <c r="T89" s="153">
        <f t="shared" si="6"/>
        <v>1380.22</v>
      </c>
      <c r="U89" s="151">
        <v>4999</v>
      </c>
      <c r="V89" s="152">
        <v>399.92</v>
      </c>
      <c r="W89" s="152">
        <v>33.92</v>
      </c>
      <c r="X89" s="151">
        <v>4999</v>
      </c>
      <c r="Y89" s="152">
        <v>99.98</v>
      </c>
      <c r="Z89" s="153"/>
      <c r="AA89" s="151">
        <v>4999</v>
      </c>
      <c r="AB89" s="152">
        <v>25</v>
      </c>
      <c r="AC89" s="153"/>
      <c r="AD89" s="151">
        <v>4999</v>
      </c>
      <c r="AE89" s="152">
        <v>25</v>
      </c>
      <c r="AF89" s="152">
        <v>2.12</v>
      </c>
      <c r="AG89" s="153">
        <f t="shared" si="7"/>
        <v>585.94</v>
      </c>
      <c r="AH89" s="153">
        <f t="shared" si="8"/>
        <v>1966.16</v>
      </c>
      <c r="AI89" s="178"/>
    </row>
    <row r="90" s="133" customFormat="1" ht="35" customHeight="1" spans="1:35">
      <c r="A90" s="149">
        <v>87</v>
      </c>
      <c r="B90" s="150" t="s">
        <v>107</v>
      </c>
      <c r="C90" s="150" t="s">
        <v>273</v>
      </c>
      <c r="D90" s="149" t="s">
        <v>15</v>
      </c>
      <c r="E90" s="151">
        <v>4999</v>
      </c>
      <c r="F90" s="152">
        <v>799.84</v>
      </c>
      <c r="G90" s="152">
        <v>67.84</v>
      </c>
      <c r="H90" s="151">
        <v>4999</v>
      </c>
      <c r="I90" s="152">
        <v>409.92</v>
      </c>
      <c r="J90" s="153"/>
      <c r="K90" s="151">
        <v>4999</v>
      </c>
      <c r="L90" s="152">
        <v>5</v>
      </c>
      <c r="M90" s="153"/>
      <c r="N90" s="151">
        <v>4999</v>
      </c>
      <c r="O90" s="152">
        <v>64.99</v>
      </c>
      <c r="P90" s="152">
        <v>5.51</v>
      </c>
      <c r="Q90" s="151">
        <v>4999</v>
      </c>
      <c r="R90" s="152">
        <v>25</v>
      </c>
      <c r="S90" s="152">
        <v>2.12</v>
      </c>
      <c r="T90" s="153">
        <f t="shared" si="6"/>
        <v>1380.22</v>
      </c>
      <c r="U90" s="151">
        <v>4999</v>
      </c>
      <c r="V90" s="152">
        <v>399.92</v>
      </c>
      <c r="W90" s="152">
        <v>33.92</v>
      </c>
      <c r="X90" s="151">
        <v>4999</v>
      </c>
      <c r="Y90" s="152">
        <v>99.98</v>
      </c>
      <c r="Z90" s="153"/>
      <c r="AA90" s="151">
        <v>4999</v>
      </c>
      <c r="AB90" s="152">
        <v>25</v>
      </c>
      <c r="AC90" s="153"/>
      <c r="AD90" s="151">
        <v>4999</v>
      </c>
      <c r="AE90" s="152">
        <v>25</v>
      </c>
      <c r="AF90" s="152">
        <v>2.12</v>
      </c>
      <c r="AG90" s="153">
        <f t="shared" si="7"/>
        <v>585.94</v>
      </c>
      <c r="AH90" s="153">
        <f t="shared" si="8"/>
        <v>1966.16</v>
      </c>
      <c r="AI90" s="178"/>
    </row>
    <row r="91" s="133" customFormat="1" ht="35" customHeight="1" spans="1:38">
      <c r="A91" s="149">
        <v>88</v>
      </c>
      <c r="B91" s="150" t="s">
        <v>108</v>
      </c>
      <c r="C91" s="150" t="s">
        <v>274</v>
      </c>
      <c r="D91" s="149" t="s">
        <v>15</v>
      </c>
      <c r="E91" s="151">
        <v>4999</v>
      </c>
      <c r="F91" s="152">
        <v>799.84</v>
      </c>
      <c r="G91" s="152">
        <v>67.84</v>
      </c>
      <c r="H91" s="151">
        <v>4999</v>
      </c>
      <c r="I91" s="152">
        <v>409.92</v>
      </c>
      <c r="J91" s="153"/>
      <c r="K91" s="151">
        <v>4999</v>
      </c>
      <c r="L91" s="152">
        <v>5</v>
      </c>
      <c r="M91" s="153"/>
      <c r="N91" s="151">
        <v>4999</v>
      </c>
      <c r="O91" s="152">
        <v>64.99</v>
      </c>
      <c r="P91" s="152">
        <v>5.51</v>
      </c>
      <c r="Q91" s="151">
        <v>4999</v>
      </c>
      <c r="R91" s="152">
        <v>25</v>
      </c>
      <c r="S91" s="152">
        <v>2.12</v>
      </c>
      <c r="T91" s="153">
        <f t="shared" si="6"/>
        <v>1380.22</v>
      </c>
      <c r="U91" s="151">
        <v>4999</v>
      </c>
      <c r="V91" s="152">
        <v>399.92</v>
      </c>
      <c r="W91" s="152">
        <v>33.92</v>
      </c>
      <c r="X91" s="151">
        <v>4999</v>
      </c>
      <c r="Y91" s="152">
        <v>99.98</v>
      </c>
      <c r="Z91" s="114"/>
      <c r="AA91" s="151">
        <v>4999</v>
      </c>
      <c r="AB91" s="152">
        <v>25</v>
      </c>
      <c r="AC91" s="153"/>
      <c r="AD91" s="151">
        <v>4999</v>
      </c>
      <c r="AE91" s="152">
        <v>25</v>
      </c>
      <c r="AF91" s="152">
        <v>2.12</v>
      </c>
      <c r="AG91" s="153">
        <f t="shared" si="7"/>
        <v>585.94</v>
      </c>
      <c r="AH91" s="153">
        <f t="shared" si="8"/>
        <v>1966.16</v>
      </c>
      <c r="AI91" s="178"/>
      <c r="AJ91" s="201"/>
      <c r="AK91" s="201"/>
      <c r="AL91" s="201"/>
    </row>
    <row r="92" s="133" customFormat="1" ht="35" customHeight="1" spans="1:38">
      <c r="A92" s="149">
        <v>89</v>
      </c>
      <c r="B92" s="150" t="s">
        <v>109</v>
      </c>
      <c r="C92" s="150" t="s">
        <v>275</v>
      </c>
      <c r="D92" s="149" t="s">
        <v>15</v>
      </c>
      <c r="E92" s="151">
        <v>4999</v>
      </c>
      <c r="F92" s="152">
        <v>799.84</v>
      </c>
      <c r="G92" s="152">
        <v>67.84</v>
      </c>
      <c r="H92" s="151">
        <v>4999</v>
      </c>
      <c r="I92" s="152">
        <v>409.92</v>
      </c>
      <c r="J92" s="153"/>
      <c r="K92" s="151">
        <v>4999</v>
      </c>
      <c r="L92" s="152">
        <v>5</v>
      </c>
      <c r="M92" s="153"/>
      <c r="N92" s="151">
        <v>4999</v>
      </c>
      <c r="O92" s="152">
        <v>64.99</v>
      </c>
      <c r="P92" s="152">
        <v>5.51</v>
      </c>
      <c r="Q92" s="151">
        <v>4999</v>
      </c>
      <c r="R92" s="152">
        <v>25</v>
      </c>
      <c r="S92" s="152">
        <v>2.12</v>
      </c>
      <c r="T92" s="153">
        <f t="shared" si="6"/>
        <v>1380.22</v>
      </c>
      <c r="U92" s="151">
        <v>4999</v>
      </c>
      <c r="V92" s="152">
        <v>399.92</v>
      </c>
      <c r="W92" s="152">
        <v>33.92</v>
      </c>
      <c r="X92" s="151">
        <v>4999</v>
      </c>
      <c r="Y92" s="152">
        <v>99.98</v>
      </c>
      <c r="Z92" s="114"/>
      <c r="AA92" s="151">
        <v>4999</v>
      </c>
      <c r="AB92" s="152">
        <v>25</v>
      </c>
      <c r="AC92" s="153"/>
      <c r="AD92" s="151">
        <v>4999</v>
      </c>
      <c r="AE92" s="152">
        <v>25</v>
      </c>
      <c r="AF92" s="152">
        <v>2.12</v>
      </c>
      <c r="AG92" s="153">
        <f t="shared" si="7"/>
        <v>585.94</v>
      </c>
      <c r="AH92" s="153">
        <f t="shared" si="8"/>
        <v>1966.16</v>
      </c>
      <c r="AI92" s="178"/>
      <c r="AJ92" s="201"/>
      <c r="AK92" s="201"/>
      <c r="AL92" s="201"/>
    </row>
    <row r="93" s="133" customFormat="1" ht="35" customHeight="1" spans="1:38">
      <c r="A93" s="149">
        <v>90</v>
      </c>
      <c r="B93" s="150" t="s">
        <v>276</v>
      </c>
      <c r="C93" s="150" t="s">
        <v>277</v>
      </c>
      <c r="D93" s="149" t="s">
        <v>15</v>
      </c>
      <c r="E93" s="151">
        <v>4999</v>
      </c>
      <c r="F93" s="152">
        <v>799.84</v>
      </c>
      <c r="G93" s="152">
        <v>67.84</v>
      </c>
      <c r="H93" s="151">
        <v>4999</v>
      </c>
      <c r="I93" s="152">
        <v>409.92</v>
      </c>
      <c r="J93" s="153"/>
      <c r="K93" s="151">
        <v>4999</v>
      </c>
      <c r="L93" s="152">
        <v>5</v>
      </c>
      <c r="M93" s="153"/>
      <c r="N93" s="151">
        <v>4999</v>
      </c>
      <c r="O93" s="152">
        <v>64.99</v>
      </c>
      <c r="P93" s="152">
        <v>5.51</v>
      </c>
      <c r="Q93" s="151">
        <v>4999</v>
      </c>
      <c r="R93" s="152">
        <v>25</v>
      </c>
      <c r="S93" s="152">
        <v>2.12</v>
      </c>
      <c r="T93" s="153">
        <f t="shared" si="6"/>
        <v>1380.22</v>
      </c>
      <c r="U93" s="151">
        <v>4999</v>
      </c>
      <c r="V93" s="152">
        <v>399.92</v>
      </c>
      <c r="W93" s="152">
        <v>33.92</v>
      </c>
      <c r="X93" s="151">
        <v>4999</v>
      </c>
      <c r="Y93" s="152">
        <v>99.98</v>
      </c>
      <c r="Z93" s="114"/>
      <c r="AA93" s="151">
        <v>4999</v>
      </c>
      <c r="AB93" s="152">
        <v>25</v>
      </c>
      <c r="AC93" s="153"/>
      <c r="AD93" s="151">
        <v>4999</v>
      </c>
      <c r="AE93" s="152">
        <v>25</v>
      </c>
      <c r="AF93" s="152">
        <v>2.12</v>
      </c>
      <c r="AG93" s="153">
        <f t="shared" si="7"/>
        <v>585.94</v>
      </c>
      <c r="AH93" s="153">
        <f t="shared" si="8"/>
        <v>1966.16</v>
      </c>
      <c r="AI93" s="178"/>
      <c r="AJ93" s="201"/>
      <c r="AK93" s="201"/>
      <c r="AL93" s="201"/>
    </row>
    <row r="94" s="133" customFormat="1" ht="35" customHeight="1" spans="1:38">
      <c r="A94" s="149">
        <v>91</v>
      </c>
      <c r="B94" s="150" t="s">
        <v>278</v>
      </c>
      <c r="C94" s="150" t="s">
        <v>279</v>
      </c>
      <c r="D94" s="149" t="s">
        <v>15</v>
      </c>
      <c r="E94" s="151">
        <v>4999</v>
      </c>
      <c r="F94" s="152">
        <v>799.84</v>
      </c>
      <c r="G94" s="152">
        <v>67.84</v>
      </c>
      <c r="H94" s="151">
        <v>4999</v>
      </c>
      <c r="I94" s="152">
        <v>409.92</v>
      </c>
      <c r="J94" s="153"/>
      <c r="K94" s="151">
        <v>4999</v>
      </c>
      <c r="L94" s="152">
        <v>5</v>
      </c>
      <c r="M94" s="153"/>
      <c r="N94" s="151">
        <v>4999</v>
      </c>
      <c r="O94" s="152">
        <v>64.99</v>
      </c>
      <c r="P94" s="152">
        <v>5.51</v>
      </c>
      <c r="Q94" s="151">
        <v>4999</v>
      </c>
      <c r="R94" s="152">
        <v>25</v>
      </c>
      <c r="S94" s="152">
        <v>2.12</v>
      </c>
      <c r="T94" s="153">
        <f t="shared" si="6"/>
        <v>1380.22</v>
      </c>
      <c r="U94" s="151">
        <v>4999</v>
      </c>
      <c r="V94" s="152">
        <v>399.92</v>
      </c>
      <c r="W94" s="152">
        <v>33.92</v>
      </c>
      <c r="X94" s="151">
        <v>4999</v>
      </c>
      <c r="Y94" s="152">
        <v>99.98</v>
      </c>
      <c r="Z94" s="114"/>
      <c r="AA94" s="151">
        <v>4999</v>
      </c>
      <c r="AB94" s="152">
        <v>25</v>
      </c>
      <c r="AC94" s="153"/>
      <c r="AD94" s="151">
        <v>4999</v>
      </c>
      <c r="AE94" s="152">
        <v>25</v>
      </c>
      <c r="AF94" s="152">
        <v>2.12</v>
      </c>
      <c r="AG94" s="153">
        <f t="shared" si="7"/>
        <v>585.94</v>
      </c>
      <c r="AH94" s="153">
        <f t="shared" si="8"/>
        <v>1966.16</v>
      </c>
      <c r="AI94" s="178"/>
      <c r="AJ94" s="201"/>
      <c r="AK94" s="201"/>
      <c r="AL94" s="201"/>
    </row>
    <row r="95" s="133" customFormat="1" ht="35" customHeight="1" spans="1:38">
      <c r="A95" s="149">
        <v>92</v>
      </c>
      <c r="B95" s="150" t="s">
        <v>112</v>
      </c>
      <c r="C95" s="150" t="s">
        <v>280</v>
      </c>
      <c r="D95" s="149" t="s">
        <v>15</v>
      </c>
      <c r="E95" s="151">
        <v>4999</v>
      </c>
      <c r="F95" s="152">
        <v>799.84</v>
      </c>
      <c r="G95" s="152">
        <v>67.84</v>
      </c>
      <c r="H95" s="151">
        <v>4999</v>
      </c>
      <c r="I95" s="152">
        <v>409.92</v>
      </c>
      <c r="J95" s="153"/>
      <c r="K95" s="151">
        <v>4999</v>
      </c>
      <c r="L95" s="152">
        <v>5</v>
      </c>
      <c r="M95" s="153"/>
      <c r="N95" s="151">
        <v>4999</v>
      </c>
      <c r="O95" s="152">
        <v>64.99</v>
      </c>
      <c r="P95" s="152">
        <v>5.51</v>
      </c>
      <c r="Q95" s="151">
        <v>4999</v>
      </c>
      <c r="R95" s="152">
        <v>25</v>
      </c>
      <c r="S95" s="152">
        <v>2.12</v>
      </c>
      <c r="T95" s="153">
        <f t="shared" si="6"/>
        <v>1380.22</v>
      </c>
      <c r="U95" s="151">
        <v>4999</v>
      </c>
      <c r="V95" s="152">
        <v>399.92</v>
      </c>
      <c r="W95" s="152">
        <v>33.92</v>
      </c>
      <c r="X95" s="151">
        <v>4999</v>
      </c>
      <c r="Y95" s="152">
        <v>99.98</v>
      </c>
      <c r="Z95" s="114"/>
      <c r="AA95" s="151">
        <v>4999</v>
      </c>
      <c r="AB95" s="152">
        <v>25</v>
      </c>
      <c r="AC95" s="153"/>
      <c r="AD95" s="151">
        <v>4999</v>
      </c>
      <c r="AE95" s="152">
        <v>25</v>
      </c>
      <c r="AF95" s="152">
        <v>2.12</v>
      </c>
      <c r="AG95" s="153">
        <f t="shared" si="7"/>
        <v>585.94</v>
      </c>
      <c r="AH95" s="153">
        <f t="shared" si="8"/>
        <v>1966.16</v>
      </c>
      <c r="AI95" s="178"/>
      <c r="AJ95" s="201"/>
      <c r="AK95" s="201"/>
      <c r="AL95" s="201"/>
    </row>
    <row r="96" s="133" customFormat="1" ht="35" customHeight="1" spans="1:38">
      <c r="A96" s="149">
        <v>93</v>
      </c>
      <c r="B96" s="150" t="s">
        <v>113</v>
      </c>
      <c r="C96" s="150" t="s">
        <v>281</v>
      </c>
      <c r="D96" s="149" t="s">
        <v>15</v>
      </c>
      <c r="E96" s="151">
        <v>4999</v>
      </c>
      <c r="F96" s="152">
        <v>799.84</v>
      </c>
      <c r="G96" s="152">
        <v>67.84</v>
      </c>
      <c r="H96" s="151">
        <v>4999</v>
      </c>
      <c r="I96" s="152">
        <v>409.92</v>
      </c>
      <c r="J96" s="153"/>
      <c r="K96" s="151">
        <v>4999</v>
      </c>
      <c r="L96" s="152">
        <v>5</v>
      </c>
      <c r="M96" s="153"/>
      <c r="N96" s="151">
        <v>4999</v>
      </c>
      <c r="O96" s="152">
        <v>64.99</v>
      </c>
      <c r="P96" s="152">
        <v>5.51</v>
      </c>
      <c r="Q96" s="151">
        <v>4999</v>
      </c>
      <c r="R96" s="152">
        <v>25</v>
      </c>
      <c r="S96" s="152">
        <v>2.12</v>
      </c>
      <c r="T96" s="153">
        <f t="shared" si="6"/>
        <v>1380.22</v>
      </c>
      <c r="U96" s="151">
        <v>4999</v>
      </c>
      <c r="V96" s="152">
        <v>399.92</v>
      </c>
      <c r="W96" s="152">
        <v>33.92</v>
      </c>
      <c r="X96" s="151">
        <v>4999</v>
      </c>
      <c r="Y96" s="152">
        <v>99.98</v>
      </c>
      <c r="Z96" s="114"/>
      <c r="AA96" s="151">
        <v>4999</v>
      </c>
      <c r="AB96" s="152">
        <v>25</v>
      </c>
      <c r="AC96" s="153"/>
      <c r="AD96" s="151">
        <v>4999</v>
      </c>
      <c r="AE96" s="152">
        <v>25</v>
      </c>
      <c r="AF96" s="152">
        <v>2.12</v>
      </c>
      <c r="AG96" s="153">
        <f t="shared" si="7"/>
        <v>585.94</v>
      </c>
      <c r="AH96" s="153">
        <f t="shared" si="8"/>
        <v>1966.16</v>
      </c>
      <c r="AI96" s="178"/>
      <c r="AJ96" s="201"/>
      <c r="AK96" s="201"/>
      <c r="AL96" s="201"/>
    </row>
    <row r="97" s="133" customFormat="1" ht="35" customHeight="1" spans="1:38">
      <c r="A97" s="149">
        <v>94</v>
      </c>
      <c r="B97" s="150" t="s">
        <v>282</v>
      </c>
      <c r="C97" s="150" t="s">
        <v>283</v>
      </c>
      <c r="D97" s="149" t="s">
        <v>15</v>
      </c>
      <c r="E97" s="151">
        <v>4999</v>
      </c>
      <c r="F97" s="152">
        <v>799.84</v>
      </c>
      <c r="G97" s="152">
        <v>67.84</v>
      </c>
      <c r="H97" s="151">
        <v>4999</v>
      </c>
      <c r="I97" s="152">
        <v>409.92</v>
      </c>
      <c r="J97" s="153"/>
      <c r="K97" s="151">
        <v>4999</v>
      </c>
      <c r="L97" s="152">
        <v>5</v>
      </c>
      <c r="M97" s="153"/>
      <c r="N97" s="151">
        <v>4999</v>
      </c>
      <c r="O97" s="152">
        <v>64.99</v>
      </c>
      <c r="P97" s="152">
        <v>5.51</v>
      </c>
      <c r="Q97" s="151">
        <v>4999</v>
      </c>
      <c r="R97" s="152">
        <v>25</v>
      </c>
      <c r="S97" s="152">
        <v>2.12</v>
      </c>
      <c r="T97" s="153">
        <f t="shared" si="6"/>
        <v>1380.22</v>
      </c>
      <c r="U97" s="151">
        <v>4999</v>
      </c>
      <c r="V97" s="152">
        <v>399.92</v>
      </c>
      <c r="W97" s="152">
        <v>33.92</v>
      </c>
      <c r="X97" s="151">
        <v>4999</v>
      </c>
      <c r="Y97" s="152">
        <v>99.98</v>
      </c>
      <c r="Z97" s="114"/>
      <c r="AA97" s="151">
        <v>4999</v>
      </c>
      <c r="AB97" s="152">
        <v>25</v>
      </c>
      <c r="AC97" s="153"/>
      <c r="AD97" s="151">
        <v>4999</v>
      </c>
      <c r="AE97" s="152">
        <v>25</v>
      </c>
      <c r="AF97" s="152">
        <v>2.12</v>
      </c>
      <c r="AG97" s="153">
        <f t="shared" si="7"/>
        <v>585.94</v>
      </c>
      <c r="AH97" s="153">
        <f t="shared" si="8"/>
        <v>1966.16</v>
      </c>
      <c r="AI97" s="178"/>
      <c r="AJ97" s="201"/>
      <c r="AK97" s="201"/>
      <c r="AL97" s="201"/>
    </row>
    <row r="98" s="133" customFormat="1" ht="35" customHeight="1" spans="1:38">
      <c r="A98" s="149">
        <v>95</v>
      </c>
      <c r="B98" s="150" t="s">
        <v>115</v>
      </c>
      <c r="C98" s="150" t="s">
        <v>284</v>
      </c>
      <c r="D98" s="149" t="s">
        <v>15</v>
      </c>
      <c r="E98" s="151">
        <v>4999</v>
      </c>
      <c r="F98" s="152">
        <v>799.84</v>
      </c>
      <c r="G98" s="152">
        <v>67.84</v>
      </c>
      <c r="H98" s="151">
        <v>4999</v>
      </c>
      <c r="I98" s="152">
        <v>409.92</v>
      </c>
      <c r="J98" s="153"/>
      <c r="K98" s="151">
        <v>4999</v>
      </c>
      <c r="L98" s="152">
        <v>5</v>
      </c>
      <c r="M98" s="153"/>
      <c r="N98" s="151">
        <v>4999</v>
      </c>
      <c r="O98" s="152">
        <v>64.99</v>
      </c>
      <c r="P98" s="152">
        <v>5.51</v>
      </c>
      <c r="Q98" s="151">
        <v>4999</v>
      </c>
      <c r="R98" s="152">
        <v>25</v>
      </c>
      <c r="S98" s="152">
        <v>2.12</v>
      </c>
      <c r="T98" s="153">
        <f t="shared" si="6"/>
        <v>1380.22</v>
      </c>
      <c r="U98" s="151">
        <v>4999</v>
      </c>
      <c r="V98" s="152">
        <v>399.92</v>
      </c>
      <c r="W98" s="152">
        <v>33.92</v>
      </c>
      <c r="X98" s="151">
        <v>4999</v>
      </c>
      <c r="Y98" s="152">
        <v>99.98</v>
      </c>
      <c r="Z98" s="114"/>
      <c r="AA98" s="151">
        <v>4999</v>
      </c>
      <c r="AB98" s="152">
        <v>25</v>
      </c>
      <c r="AC98" s="153"/>
      <c r="AD98" s="151">
        <v>4999</v>
      </c>
      <c r="AE98" s="152">
        <v>25</v>
      </c>
      <c r="AF98" s="152">
        <v>2.12</v>
      </c>
      <c r="AG98" s="153">
        <f t="shared" si="7"/>
        <v>585.94</v>
      </c>
      <c r="AH98" s="153">
        <f t="shared" si="8"/>
        <v>1966.16</v>
      </c>
      <c r="AI98" s="178"/>
      <c r="AJ98" s="201"/>
      <c r="AK98" s="201"/>
      <c r="AL98" s="201"/>
    </row>
    <row r="99" s="133" customFormat="1" ht="35" customHeight="1" spans="1:38">
      <c r="A99" s="149">
        <v>96</v>
      </c>
      <c r="B99" s="193" t="s">
        <v>285</v>
      </c>
      <c r="C99" s="150" t="s">
        <v>286</v>
      </c>
      <c r="D99" s="149" t="s">
        <v>15</v>
      </c>
      <c r="E99" s="151">
        <v>4999</v>
      </c>
      <c r="F99" s="152">
        <v>799.84</v>
      </c>
      <c r="G99" s="152">
        <v>67.84</v>
      </c>
      <c r="H99" s="151">
        <v>4999</v>
      </c>
      <c r="I99" s="152">
        <v>409.92</v>
      </c>
      <c r="J99" s="153"/>
      <c r="K99" s="151">
        <v>4999</v>
      </c>
      <c r="L99" s="152">
        <v>5</v>
      </c>
      <c r="M99" s="153"/>
      <c r="N99" s="151">
        <v>4999</v>
      </c>
      <c r="O99" s="152">
        <v>64.99</v>
      </c>
      <c r="P99" s="152">
        <v>5.51</v>
      </c>
      <c r="Q99" s="151">
        <v>4999</v>
      </c>
      <c r="R99" s="152">
        <v>25</v>
      </c>
      <c r="S99" s="152">
        <v>2.12</v>
      </c>
      <c r="T99" s="153">
        <f t="shared" si="6"/>
        <v>1380.22</v>
      </c>
      <c r="U99" s="151">
        <v>4999</v>
      </c>
      <c r="V99" s="152">
        <v>399.92</v>
      </c>
      <c r="W99" s="152">
        <v>33.92</v>
      </c>
      <c r="X99" s="151">
        <v>4999</v>
      </c>
      <c r="Y99" s="152">
        <v>99.98</v>
      </c>
      <c r="Z99" s="114"/>
      <c r="AA99" s="151">
        <v>4999</v>
      </c>
      <c r="AB99" s="152">
        <v>25</v>
      </c>
      <c r="AC99" s="153"/>
      <c r="AD99" s="151">
        <v>4999</v>
      </c>
      <c r="AE99" s="152">
        <v>25</v>
      </c>
      <c r="AF99" s="152">
        <v>2.12</v>
      </c>
      <c r="AG99" s="153">
        <f t="shared" si="7"/>
        <v>585.94</v>
      </c>
      <c r="AH99" s="153">
        <f t="shared" si="8"/>
        <v>1966.16</v>
      </c>
      <c r="AI99" s="178"/>
      <c r="AJ99" s="201"/>
      <c r="AK99" s="201"/>
      <c r="AL99" s="201"/>
    </row>
    <row r="100" s="133" customFormat="1" ht="35" customHeight="1" spans="1:38">
      <c r="A100" s="149">
        <v>97</v>
      </c>
      <c r="B100" s="150" t="s">
        <v>287</v>
      </c>
      <c r="C100" s="150" t="s">
        <v>288</v>
      </c>
      <c r="D100" s="149" t="s">
        <v>15</v>
      </c>
      <c r="E100" s="151">
        <v>4999</v>
      </c>
      <c r="F100" s="152">
        <v>799.84</v>
      </c>
      <c r="G100" s="152">
        <v>67.84</v>
      </c>
      <c r="H100" s="151">
        <v>4999</v>
      </c>
      <c r="I100" s="152">
        <v>409.92</v>
      </c>
      <c r="J100" s="153"/>
      <c r="K100" s="151">
        <v>4999</v>
      </c>
      <c r="L100" s="152">
        <v>5</v>
      </c>
      <c r="M100" s="153"/>
      <c r="N100" s="151">
        <v>4999</v>
      </c>
      <c r="O100" s="152">
        <v>64.99</v>
      </c>
      <c r="P100" s="152">
        <v>5.51</v>
      </c>
      <c r="Q100" s="151">
        <v>4999</v>
      </c>
      <c r="R100" s="152">
        <v>25</v>
      </c>
      <c r="S100" s="152">
        <v>2.12</v>
      </c>
      <c r="T100" s="153">
        <f t="shared" si="6"/>
        <v>1380.22</v>
      </c>
      <c r="U100" s="151">
        <v>4999</v>
      </c>
      <c r="V100" s="152">
        <v>399.92</v>
      </c>
      <c r="W100" s="152">
        <v>33.92</v>
      </c>
      <c r="X100" s="151">
        <v>4999</v>
      </c>
      <c r="Y100" s="152">
        <v>99.98</v>
      </c>
      <c r="Z100" s="114"/>
      <c r="AA100" s="151">
        <v>4999</v>
      </c>
      <c r="AB100" s="152">
        <v>25</v>
      </c>
      <c r="AC100" s="153"/>
      <c r="AD100" s="151">
        <v>4999</v>
      </c>
      <c r="AE100" s="152">
        <v>25</v>
      </c>
      <c r="AF100" s="152">
        <v>2.12</v>
      </c>
      <c r="AG100" s="153">
        <f t="shared" si="7"/>
        <v>585.94</v>
      </c>
      <c r="AH100" s="153">
        <f t="shared" si="8"/>
        <v>1966.16</v>
      </c>
      <c r="AI100" s="178"/>
      <c r="AJ100" s="201"/>
      <c r="AK100" s="201"/>
      <c r="AL100" s="201"/>
    </row>
    <row r="101" s="133" customFormat="1" ht="35" customHeight="1" spans="1:38">
      <c r="A101" s="149">
        <v>98</v>
      </c>
      <c r="B101" s="150" t="s">
        <v>289</v>
      </c>
      <c r="C101" s="150" t="s">
        <v>290</v>
      </c>
      <c r="D101" s="149" t="s">
        <v>15</v>
      </c>
      <c r="E101" s="151">
        <v>4999</v>
      </c>
      <c r="F101" s="152">
        <v>799.84</v>
      </c>
      <c r="G101" s="152">
        <v>67.84</v>
      </c>
      <c r="H101" s="151">
        <v>4999</v>
      </c>
      <c r="I101" s="152">
        <v>409.92</v>
      </c>
      <c r="J101" s="153"/>
      <c r="K101" s="151">
        <v>4999</v>
      </c>
      <c r="L101" s="152">
        <v>5</v>
      </c>
      <c r="M101" s="153"/>
      <c r="N101" s="151">
        <v>4999</v>
      </c>
      <c r="O101" s="152">
        <v>64.99</v>
      </c>
      <c r="P101" s="152">
        <v>5.51</v>
      </c>
      <c r="Q101" s="151">
        <v>4999</v>
      </c>
      <c r="R101" s="152">
        <v>25</v>
      </c>
      <c r="S101" s="152">
        <v>2.12</v>
      </c>
      <c r="T101" s="153">
        <f t="shared" ref="T101:T130" si="9">F101+G101+I101+J101+L101+M101+O101+P101+R101+S101</f>
        <v>1380.22</v>
      </c>
      <c r="U101" s="151">
        <v>4999</v>
      </c>
      <c r="V101" s="152">
        <v>399.92</v>
      </c>
      <c r="W101" s="152">
        <v>33.92</v>
      </c>
      <c r="X101" s="151">
        <v>4999</v>
      </c>
      <c r="Y101" s="152">
        <v>99.98</v>
      </c>
      <c r="Z101" s="114"/>
      <c r="AA101" s="151">
        <v>4999</v>
      </c>
      <c r="AB101" s="152">
        <v>25</v>
      </c>
      <c r="AC101" s="153"/>
      <c r="AD101" s="151">
        <v>4999</v>
      </c>
      <c r="AE101" s="152">
        <v>25</v>
      </c>
      <c r="AF101" s="152">
        <v>2.12</v>
      </c>
      <c r="AG101" s="153">
        <f t="shared" ref="AG101:AG130" si="10">V101+W101+Y101+Z101+AB101+AC101+AE101+AF101</f>
        <v>585.94</v>
      </c>
      <c r="AH101" s="153">
        <f t="shared" ref="AH101:AH130" si="11">T101+AG101</f>
        <v>1966.16</v>
      </c>
      <c r="AI101" s="178"/>
      <c r="AJ101" s="201"/>
      <c r="AK101" s="201"/>
      <c r="AL101" s="201"/>
    </row>
    <row r="102" s="133" customFormat="1" ht="35" customHeight="1" spans="1:38">
      <c r="A102" s="149">
        <v>99</v>
      </c>
      <c r="B102" s="150" t="s">
        <v>291</v>
      </c>
      <c r="C102" s="150" t="s">
        <v>292</v>
      </c>
      <c r="D102" s="149" t="s">
        <v>15</v>
      </c>
      <c r="E102" s="151">
        <v>4999</v>
      </c>
      <c r="F102" s="152">
        <v>799.84</v>
      </c>
      <c r="G102" s="152">
        <v>67.84</v>
      </c>
      <c r="H102" s="151">
        <v>4999</v>
      </c>
      <c r="I102" s="152">
        <v>409.92</v>
      </c>
      <c r="J102" s="153"/>
      <c r="K102" s="151">
        <v>4999</v>
      </c>
      <c r="L102" s="152">
        <v>5</v>
      </c>
      <c r="M102" s="153"/>
      <c r="N102" s="151">
        <v>4999</v>
      </c>
      <c r="O102" s="152">
        <v>64.99</v>
      </c>
      <c r="P102" s="152">
        <v>5.51</v>
      </c>
      <c r="Q102" s="151">
        <v>4999</v>
      </c>
      <c r="R102" s="152">
        <v>25</v>
      </c>
      <c r="S102" s="152">
        <v>2.12</v>
      </c>
      <c r="T102" s="153">
        <f t="shared" si="9"/>
        <v>1380.22</v>
      </c>
      <c r="U102" s="151">
        <v>4999</v>
      </c>
      <c r="V102" s="152">
        <v>399.92</v>
      </c>
      <c r="W102" s="152">
        <v>33.92</v>
      </c>
      <c r="X102" s="151">
        <v>4999</v>
      </c>
      <c r="Y102" s="152">
        <v>99.98</v>
      </c>
      <c r="Z102" s="114"/>
      <c r="AA102" s="151">
        <v>4999</v>
      </c>
      <c r="AB102" s="152">
        <v>25</v>
      </c>
      <c r="AC102" s="153"/>
      <c r="AD102" s="151">
        <v>4999</v>
      </c>
      <c r="AE102" s="152">
        <v>25</v>
      </c>
      <c r="AF102" s="152">
        <v>2.12</v>
      </c>
      <c r="AG102" s="153">
        <f t="shared" si="10"/>
        <v>585.94</v>
      </c>
      <c r="AH102" s="153">
        <f t="shared" si="11"/>
        <v>1966.16</v>
      </c>
      <c r="AI102" s="178"/>
      <c r="AJ102" s="201"/>
      <c r="AK102" s="201"/>
      <c r="AL102" s="201"/>
    </row>
    <row r="103" s="133" customFormat="1" ht="35" customHeight="1" spans="1:38">
      <c r="A103" s="149">
        <v>100</v>
      </c>
      <c r="B103" s="150" t="s">
        <v>293</v>
      </c>
      <c r="C103" s="150" t="s">
        <v>294</v>
      </c>
      <c r="D103" s="149" t="s">
        <v>15</v>
      </c>
      <c r="E103" s="151">
        <v>4999</v>
      </c>
      <c r="F103" s="152">
        <v>799.84</v>
      </c>
      <c r="G103" s="152">
        <v>67.84</v>
      </c>
      <c r="H103" s="151">
        <v>4999</v>
      </c>
      <c r="I103" s="152">
        <v>409.92</v>
      </c>
      <c r="J103" s="153"/>
      <c r="K103" s="151">
        <v>4999</v>
      </c>
      <c r="L103" s="152">
        <v>5</v>
      </c>
      <c r="M103" s="153"/>
      <c r="N103" s="151">
        <v>4999</v>
      </c>
      <c r="O103" s="152">
        <v>64.99</v>
      </c>
      <c r="P103" s="152">
        <v>5.51</v>
      </c>
      <c r="Q103" s="151">
        <v>4999</v>
      </c>
      <c r="R103" s="152">
        <v>25</v>
      </c>
      <c r="S103" s="152">
        <v>2.12</v>
      </c>
      <c r="T103" s="153">
        <f t="shared" si="9"/>
        <v>1380.22</v>
      </c>
      <c r="U103" s="151">
        <v>4999</v>
      </c>
      <c r="V103" s="152">
        <v>399.92</v>
      </c>
      <c r="W103" s="152">
        <v>33.92</v>
      </c>
      <c r="X103" s="151">
        <v>4999</v>
      </c>
      <c r="Y103" s="152">
        <v>99.98</v>
      </c>
      <c r="Z103" s="114"/>
      <c r="AA103" s="151">
        <v>4999</v>
      </c>
      <c r="AB103" s="152">
        <v>25</v>
      </c>
      <c r="AC103" s="153"/>
      <c r="AD103" s="151">
        <v>4999</v>
      </c>
      <c r="AE103" s="152">
        <v>25</v>
      </c>
      <c r="AF103" s="152">
        <v>2.12</v>
      </c>
      <c r="AG103" s="153">
        <f t="shared" si="10"/>
        <v>585.94</v>
      </c>
      <c r="AH103" s="153">
        <f t="shared" si="11"/>
        <v>1966.16</v>
      </c>
      <c r="AI103" s="178"/>
      <c r="AJ103" s="201"/>
      <c r="AK103" s="201"/>
      <c r="AL103" s="201"/>
    </row>
    <row r="104" s="133" customFormat="1" ht="35" customHeight="1" spans="1:38">
      <c r="A104" s="149">
        <v>101</v>
      </c>
      <c r="B104" s="150" t="s">
        <v>295</v>
      </c>
      <c r="C104" s="150" t="s">
        <v>296</v>
      </c>
      <c r="D104" s="149" t="s">
        <v>15</v>
      </c>
      <c r="E104" s="151">
        <v>4999</v>
      </c>
      <c r="F104" s="152">
        <v>799.84</v>
      </c>
      <c r="G104" s="152">
        <v>67.84</v>
      </c>
      <c r="H104" s="151">
        <v>4999</v>
      </c>
      <c r="I104" s="152">
        <v>409.92</v>
      </c>
      <c r="J104" s="153"/>
      <c r="K104" s="151">
        <v>4999</v>
      </c>
      <c r="L104" s="152">
        <v>5</v>
      </c>
      <c r="M104" s="153"/>
      <c r="N104" s="151">
        <v>4999</v>
      </c>
      <c r="O104" s="152">
        <v>64.99</v>
      </c>
      <c r="P104" s="152">
        <v>5.51</v>
      </c>
      <c r="Q104" s="151">
        <v>4999</v>
      </c>
      <c r="R104" s="152">
        <v>25</v>
      </c>
      <c r="S104" s="152">
        <v>2.12</v>
      </c>
      <c r="T104" s="153">
        <f t="shared" si="9"/>
        <v>1380.22</v>
      </c>
      <c r="U104" s="151">
        <v>4999</v>
      </c>
      <c r="V104" s="152">
        <v>399.92</v>
      </c>
      <c r="W104" s="152">
        <v>33.92</v>
      </c>
      <c r="X104" s="151">
        <v>4999</v>
      </c>
      <c r="Y104" s="152">
        <v>99.98</v>
      </c>
      <c r="Z104" s="114"/>
      <c r="AA104" s="151">
        <v>4999</v>
      </c>
      <c r="AB104" s="152">
        <v>25</v>
      </c>
      <c r="AC104" s="153"/>
      <c r="AD104" s="151">
        <v>4999</v>
      </c>
      <c r="AE104" s="152">
        <v>25</v>
      </c>
      <c r="AF104" s="152">
        <v>2.12</v>
      </c>
      <c r="AG104" s="153">
        <f t="shared" si="10"/>
        <v>585.94</v>
      </c>
      <c r="AH104" s="153">
        <f t="shared" si="11"/>
        <v>1966.16</v>
      </c>
      <c r="AI104" s="178"/>
      <c r="AJ104" s="201"/>
      <c r="AK104" s="201"/>
      <c r="AL104" s="201"/>
    </row>
    <row r="105" s="133" customFormat="1" ht="35" customHeight="1" spans="1:38">
      <c r="A105" s="149">
        <v>102</v>
      </c>
      <c r="B105" s="150" t="s">
        <v>297</v>
      </c>
      <c r="C105" s="150" t="s">
        <v>298</v>
      </c>
      <c r="D105" s="149" t="s">
        <v>15</v>
      </c>
      <c r="E105" s="151">
        <v>4999</v>
      </c>
      <c r="F105" s="152">
        <v>799.84</v>
      </c>
      <c r="G105" s="152">
        <v>67.84</v>
      </c>
      <c r="H105" s="151">
        <v>4999</v>
      </c>
      <c r="I105" s="152">
        <v>409.92</v>
      </c>
      <c r="J105" s="153"/>
      <c r="K105" s="151">
        <v>4999</v>
      </c>
      <c r="L105" s="152">
        <v>5</v>
      </c>
      <c r="M105" s="153"/>
      <c r="N105" s="151">
        <v>4999</v>
      </c>
      <c r="O105" s="152">
        <v>64.99</v>
      </c>
      <c r="P105" s="152">
        <v>5.51</v>
      </c>
      <c r="Q105" s="151">
        <v>4999</v>
      </c>
      <c r="R105" s="152">
        <v>25</v>
      </c>
      <c r="S105" s="152">
        <v>2.12</v>
      </c>
      <c r="T105" s="153">
        <f t="shared" si="9"/>
        <v>1380.22</v>
      </c>
      <c r="U105" s="151">
        <v>4999</v>
      </c>
      <c r="V105" s="152">
        <v>399.92</v>
      </c>
      <c r="W105" s="152">
        <v>33.92</v>
      </c>
      <c r="X105" s="151">
        <v>4999</v>
      </c>
      <c r="Y105" s="152">
        <v>99.98</v>
      </c>
      <c r="Z105" s="114"/>
      <c r="AA105" s="151">
        <v>4999</v>
      </c>
      <c r="AB105" s="152">
        <v>25</v>
      </c>
      <c r="AC105" s="153"/>
      <c r="AD105" s="151">
        <v>4999</v>
      </c>
      <c r="AE105" s="152">
        <v>25</v>
      </c>
      <c r="AF105" s="152">
        <v>2.12</v>
      </c>
      <c r="AG105" s="153">
        <f t="shared" si="10"/>
        <v>585.94</v>
      </c>
      <c r="AH105" s="153">
        <f t="shared" si="11"/>
        <v>1966.16</v>
      </c>
      <c r="AI105" s="178"/>
      <c r="AJ105" s="201"/>
      <c r="AK105" s="201"/>
      <c r="AL105" s="201"/>
    </row>
    <row r="106" s="133" customFormat="1" ht="35" customHeight="1" spans="1:38">
      <c r="A106" s="149">
        <v>103</v>
      </c>
      <c r="B106" s="150" t="s">
        <v>299</v>
      </c>
      <c r="C106" s="150" t="s">
        <v>300</v>
      </c>
      <c r="D106" s="149" t="s">
        <v>15</v>
      </c>
      <c r="E106" s="151">
        <v>4999</v>
      </c>
      <c r="F106" s="152">
        <v>799.84</v>
      </c>
      <c r="G106" s="152">
        <v>67.84</v>
      </c>
      <c r="H106" s="151">
        <v>4999</v>
      </c>
      <c r="I106" s="152">
        <v>409.92</v>
      </c>
      <c r="J106" s="153"/>
      <c r="K106" s="151">
        <v>4999</v>
      </c>
      <c r="L106" s="152">
        <v>5</v>
      </c>
      <c r="M106" s="153"/>
      <c r="N106" s="151">
        <v>4999</v>
      </c>
      <c r="O106" s="152">
        <v>64.99</v>
      </c>
      <c r="P106" s="152">
        <v>5.51</v>
      </c>
      <c r="Q106" s="151">
        <v>4999</v>
      </c>
      <c r="R106" s="152">
        <v>25</v>
      </c>
      <c r="S106" s="152">
        <v>2.12</v>
      </c>
      <c r="T106" s="153">
        <f t="shared" si="9"/>
        <v>1380.22</v>
      </c>
      <c r="U106" s="151">
        <v>4999</v>
      </c>
      <c r="V106" s="152">
        <v>399.92</v>
      </c>
      <c r="W106" s="152">
        <v>33.92</v>
      </c>
      <c r="X106" s="151">
        <v>4999</v>
      </c>
      <c r="Y106" s="152">
        <v>99.98</v>
      </c>
      <c r="Z106" s="114"/>
      <c r="AA106" s="151">
        <v>4999</v>
      </c>
      <c r="AB106" s="152">
        <v>25</v>
      </c>
      <c r="AC106" s="153"/>
      <c r="AD106" s="151">
        <v>4999</v>
      </c>
      <c r="AE106" s="152">
        <v>25</v>
      </c>
      <c r="AF106" s="152">
        <v>2.12</v>
      </c>
      <c r="AG106" s="153">
        <f t="shared" si="10"/>
        <v>585.94</v>
      </c>
      <c r="AH106" s="153">
        <f t="shared" si="11"/>
        <v>1966.16</v>
      </c>
      <c r="AI106" s="178"/>
      <c r="AJ106" s="201"/>
      <c r="AK106" s="201"/>
      <c r="AL106" s="201"/>
    </row>
    <row r="107" s="133" customFormat="1" ht="35" customHeight="1" spans="1:38">
      <c r="A107" s="149">
        <v>104</v>
      </c>
      <c r="B107" s="150" t="s">
        <v>124</v>
      </c>
      <c r="C107" s="150" t="s">
        <v>301</v>
      </c>
      <c r="D107" s="149" t="s">
        <v>15</v>
      </c>
      <c r="E107" s="151">
        <v>4999</v>
      </c>
      <c r="F107" s="152">
        <v>799.84</v>
      </c>
      <c r="G107" s="152">
        <v>67.84</v>
      </c>
      <c r="H107" s="151">
        <v>4999</v>
      </c>
      <c r="I107" s="152">
        <v>409.92</v>
      </c>
      <c r="J107" s="153"/>
      <c r="K107" s="151">
        <v>4999</v>
      </c>
      <c r="L107" s="152">
        <v>5</v>
      </c>
      <c r="M107" s="153"/>
      <c r="N107" s="151">
        <v>4999</v>
      </c>
      <c r="O107" s="152">
        <v>64.99</v>
      </c>
      <c r="P107" s="152">
        <v>5.51</v>
      </c>
      <c r="Q107" s="151">
        <v>4999</v>
      </c>
      <c r="R107" s="152">
        <v>25</v>
      </c>
      <c r="S107" s="152">
        <v>2.12</v>
      </c>
      <c r="T107" s="153">
        <f t="shared" si="9"/>
        <v>1380.22</v>
      </c>
      <c r="U107" s="151">
        <v>4999</v>
      </c>
      <c r="V107" s="152">
        <v>399.92</v>
      </c>
      <c r="W107" s="152">
        <v>33.92</v>
      </c>
      <c r="X107" s="151">
        <v>4999</v>
      </c>
      <c r="Y107" s="152">
        <v>99.98</v>
      </c>
      <c r="Z107" s="114"/>
      <c r="AA107" s="151">
        <v>4999</v>
      </c>
      <c r="AB107" s="152">
        <v>25</v>
      </c>
      <c r="AC107" s="153"/>
      <c r="AD107" s="151">
        <v>4999</v>
      </c>
      <c r="AE107" s="152">
        <v>25</v>
      </c>
      <c r="AF107" s="152">
        <v>2.12</v>
      </c>
      <c r="AG107" s="153">
        <f t="shared" si="10"/>
        <v>585.94</v>
      </c>
      <c r="AH107" s="153">
        <f t="shared" si="11"/>
        <v>1966.16</v>
      </c>
      <c r="AI107" s="178"/>
      <c r="AJ107" s="201"/>
      <c r="AK107" s="201"/>
      <c r="AL107" s="201"/>
    </row>
    <row r="108" s="133" customFormat="1" ht="35" customHeight="1" spans="1:38">
      <c r="A108" s="149">
        <v>105</v>
      </c>
      <c r="B108" s="150" t="s">
        <v>302</v>
      </c>
      <c r="C108" s="150" t="s">
        <v>303</v>
      </c>
      <c r="D108" s="149" t="s">
        <v>15</v>
      </c>
      <c r="E108" s="151">
        <v>4999</v>
      </c>
      <c r="F108" s="152">
        <v>799.84</v>
      </c>
      <c r="G108" s="152">
        <v>67.84</v>
      </c>
      <c r="H108" s="151">
        <v>4999</v>
      </c>
      <c r="I108" s="152">
        <v>409.92</v>
      </c>
      <c r="J108" s="153"/>
      <c r="K108" s="151">
        <v>4999</v>
      </c>
      <c r="L108" s="152">
        <v>5</v>
      </c>
      <c r="M108" s="153"/>
      <c r="N108" s="151">
        <v>4999</v>
      </c>
      <c r="O108" s="152">
        <v>64.99</v>
      </c>
      <c r="P108" s="152">
        <v>5.51</v>
      </c>
      <c r="Q108" s="151">
        <v>4999</v>
      </c>
      <c r="R108" s="152">
        <v>25</v>
      </c>
      <c r="S108" s="152">
        <v>2.12</v>
      </c>
      <c r="T108" s="153">
        <f t="shared" si="9"/>
        <v>1380.22</v>
      </c>
      <c r="U108" s="151">
        <v>4999</v>
      </c>
      <c r="V108" s="152">
        <v>399.92</v>
      </c>
      <c r="W108" s="152">
        <v>33.92</v>
      </c>
      <c r="X108" s="151">
        <v>4999</v>
      </c>
      <c r="Y108" s="152">
        <v>99.98</v>
      </c>
      <c r="Z108" s="114"/>
      <c r="AA108" s="151">
        <v>4999</v>
      </c>
      <c r="AB108" s="152">
        <v>25</v>
      </c>
      <c r="AC108" s="153"/>
      <c r="AD108" s="151">
        <v>4999</v>
      </c>
      <c r="AE108" s="152">
        <v>25</v>
      </c>
      <c r="AF108" s="152">
        <v>2.12</v>
      </c>
      <c r="AG108" s="153">
        <f t="shared" si="10"/>
        <v>585.94</v>
      </c>
      <c r="AH108" s="153">
        <f t="shared" si="11"/>
        <v>1966.16</v>
      </c>
      <c r="AI108" s="178"/>
      <c r="AJ108" s="201"/>
      <c r="AK108" s="201"/>
      <c r="AL108" s="201"/>
    </row>
    <row r="109" s="133" customFormat="1" ht="35" customHeight="1" spans="1:38">
      <c r="A109" s="149">
        <v>106</v>
      </c>
      <c r="B109" s="150" t="s">
        <v>126</v>
      </c>
      <c r="C109" s="150" t="s">
        <v>304</v>
      </c>
      <c r="D109" s="149" t="s">
        <v>15</v>
      </c>
      <c r="E109" s="151">
        <v>4999</v>
      </c>
      <c r="F109" s="152">
        <v>799.84</v>
      </c>
      <c r="G109" s="152">
        <v>67.84</v>
      </c>
      <c r="H109" s="151">
        <v>4999</v>
      </c>
      <c r="I109" s="152">
        <v>409.92</v>
      </c>
      <c r="J109" s="153"/>
      <c r="K109" s="151">
        <v>4999</v>
      </c>
      <c r="L109" s="152">
        <v>5</v>
      </c>
      <c r="M109" s="153"/>
      <c r="N109" s="151">
        <v>4999</v>
      </c>
      <c r="O109" s="152">
        <v>64.99</v>
      </c>
      <c r="P109" s="152">
        <v>5.51</v>
      </c>
      <c r="Q109" s="151">
        <v>4999</v>
      </c>
      <c r="R109" s="152">
        <v>25</v>
      </c>
      <c r="S109" s="152">
        <v>2.12</v>
      </c>
      <c r="T109" s="153">
        <f t="shared" si="9"/>
        <v>1380.22</v>
      </c>
      <c r="U109" s="151">
        <v>4999</v>
      </c>
      <c r="V109" s="152">
        <v>399.92</v>
      </c>
      <c r="W109" s="152">
        <v>33.92</v>
      </c>
      <c r="X109" s="151">
        <v>4999</v>
      </c>
      <c r="Y109" s="152">
        <v>99.98</v>
      </c>
      <c r="Z109" s="114"/>
      <c r="AA109" s="151">
        <v>4999</v>
      </c>
      <c r="AB109" s="152">
        <v>25</v>
      </c>
      <c r="AC109" s="153"/>
      <c r="AD109" s="151">
        <v>4999</v>
      </c>
      <c r="AE109" s="152">
        <v>25</v>
      </c>
      <c r="AF109" s="152">
        <v>2.12</v>
      </c>
      <c r="AG109" s="153">
        <f t="shared" si="10"/>
        <v>585.94</v>
      </c>
      <c r="AH109" s="153">
        <f t="shared" si="11"/>
        <v>1966.16</v>
      </c>
      <c r="AI109" s="178"/>
      <c r="AJ109" s="201"/>
      <c r="AK109" s="201"/>
      <c r="AL109" s="201"/>
    </row>
    <row r="110" s="133" customFormat="1" ht="35" customHeight="1" spans="1:38">
      <c r="A110" s="149">
        <v>107</v>
      </c>
      <c r="B110" s="150" t="s">
        <v>127</v>
      </c>
      <c r="C110" s="150" t="s">
        <v>305</v>
      </c>
      <c r="D110" s="149" t="s">
        <v>15</v>
      </c>
      <c r="E110" s="151">
        <v>4999</v>
      </c>
      <c r="F110" s="152">
        <v>799.84</v>
      </c>
      <c r="G110" s="152">
        <v>67.84</v>
      </c>
      <c r="H110" s="151">
        <v>4999</v>
      </c>
      <c r="I110" s="152">
        <v>409.92</v>
      </c>
      <c r="J110" s="153"/>
      <c r="K110" s="151">
        <v>4999</v>
      </c>
      <c r="L110" s="152">
        <v>5</v>
      </c>
      <c r="M110" s="153"/>
      <c r="N110" s="151">
        <v>4999</v>
      </c>
      <c r="O110" s="152">
        <v>64.99</v>
      </c>
      <c r="P110" s="152">
        <v>5.51</v>
      </c>
      <c r="Q110" s="151">
        <v>4999</v>
      </c>
      <c r="R110" s="152">
        <v>25</v>
      </c>
      <c r="S110" s="152">
        <v>2.12</v>
      </c>
      <c r="T110" s="153">
        <f t="shared" si="9"/>
        <v>1380.22</v>
      </c>
      <c r="U110" s="151">
        <v>4999</v>
      </c>
      <c r="V110" s="152">
        <v>399.92</v>
      </c>
      <c r="W110" s="152">
        <v>33.92</v>
      </c>
      <c r="X110" s="151">
        <v>4999</v>
      </c>
      <c r="Y110" s="152">
        <v>99.98</v>
      </c>
      <c r="Z110" s="114"/>
      <c r="AA110" s="151">
        <v>4999</v>
      </c>
      <c r="AB110" s="152">
        <v>25</v>
      </c>
      <c r="AC110" s="153"/>
      <c r="AD110" s="151">
        <v>4999</v>
      </c>
      <c r="AE110" s="152">
        <v>25</v>
      </c>
      <c r="AF110" s="152">
        <v>2.12</v>
      </c>
      <c r="AG110" s="153">
        <f t="shared" si="10"/>
        <v>585.94</v>
      </c>
      <c r="AH110" s="153">
        <f t="shared" si="11"/>
        <v>1966.16</v>
      </c>
      <c r="AI110" s="178"/>
      <c r="AJ110" s="201"/>
      <c r="AK110" s="201"/>
      <c r="AL110" s="201"/>
    </row>
    <row r="111" s="133" customFormat="1" ht="35" customHeight="1" spans="1:38">
      <c r="A111" s="149">
        <v>108</v>
      </c>
      <c r="B111" s="150" t="s">
        <v>128</v>
      </c>
      <c r="C111" s="150" t="s">
        <v>306</v>
      </c>
      <c r="D111" s="149" t="s">
        <v>15</v>
      </c>
      <c r="E111" s="151">
        <v>4999</v>
      </c>
      <c r="F111" s="152">
        <v>799.84</v>
      </c>
      <c r="G111" s="152">
        <v>67.84</v>
      </c>
      <c r="H111" s="151">
        <v>4999</v>
      </c>
      <c r="I111" s="152">
        <v>409.92</v>
      </c>
      <c r="J111" s="153"/>
      <c r="K111" s="151">
        <v>4999</v>
      </c>
      <c r="L111" s="152">
        <v>5</v>
      </c>
      <c r="M111" s="153"/>
      <c r="N111" s="151">
        <v>4999</v>
      </c>
      <c r="O111" s="152">
        <v>64.99</v>
      </c>
      <c r="P111" s="152">
        <v>5.51</v>
      </c>
      <c r="Q111" s="151">
        <v>4999</v>
      </c>
      <c r="R111" s="152">
        <v>25</v>
      </c>
      <c r="S111" s="152">
        <v>2.12</v>
      </c>
      <c r="T111" s="153">
        <f t="shared" si="9"/>
        <v>1380.22</v>
      </c>
      <c r="U111" s="151">
        <v>4999</v>
      </c>
      <c r="V111" s="152">
        <v>399.92</v>
      </c>
      <c r="W111" s="152">
        <v>33.92</v>
      </c>
      <c r="X111" s="151">
        <v>4999</v>
      </c>
      <c r="Y111" s="152">
        <v>99.98</v>
      </c>
      <c r="Z111" s="114"/>
      <c r="AA111" s="151">
        <v>4999</v>
      </c>
      <c r="AB111" s="152">
        <v>25</v>
      </c>
      <c r="AC111" s="153"/>
      <c r="AD111" s="151">
        <v>4999</v>
      </c>
      <c r="AE111" s="152">
        <v>25</v>
      </c>
      <c r="AF111" s="152">
        <v>2.12</v>
      </c>
      <c r="AG111" s="153">
        <f t="shared" si="10"/>
        <v>585.94</v>
      </c>
      <c r="AH111" s="153">
        <f t="shared" si="11"/>
        <v>1966.16</v>
      </c>
      <c r="AI111" s="178"/>
      <c r="AJ111" s="201"/>
      <c r="AK111" s="201"/>
      <c r="AL111" s="201"/>
    </row>
    <row r="112" s="133" customFormat="1" ht="35" customHeight="1" spans="1:38">
      <c r="A112" s="149">
        <v>109</v>
      </c>
      <c r="B112" s="150" t="s">
        <v>307</v>
      </c>
      <c r="C112" s="150" t="s">
        <v>308</v>
      </c>
      <c r="D112" s="149" t="s">
        <v>15</v>
      </c>
      <c r="E112" s="151">
        <v>4999</v>
      </c>
      <c r="F112" s="152">
        <v>799.84</v>
      </c>
      <c r="G112" s="152">
        <v>67.84</v>
      </c>
      <c r="H112" s="151">
        <v>4999</v>
      </c>
      <c r="I112" s="152">
        <v>409.92</v>
      </c>
      <c r="J112" s="153"/>
      <c r="K112" s="151">
        <v>4999</v>
      </c>
      <c r="L112" s="152">
        <v>5</v>
      </c>
      <c r="M112" s="153"/>
      <c r="N112" s="151">
        <v>4999</v>
      </c>
      <c r="O112" s="152">
        <v>64.99</v>
      </c>
      <c r="P112" s="152">
        <v>5.51</v>
      </c>
      <c r="Q112" s="151">
        <v>4999</v>
      </c>
      <c r="R112" s="152">
        <v>25</v>
      </c>
      <c r="S112" s="152">
        <v>2.12</v>
      </c>
      <c r="T112" s="153">
        <f t="shared" si="9"/>
        <v>1380.22</v>
      </c>
      <c r="U112" s="151">
        <v>4999</v>
      </c>
      <c r="V112" s="152">
        <v>399.92</v>
      </c>
      <c r="W112" s="152">
        <v>33.92</v>
      </c>
      <c r="X112" s="151">
        <v>4999</v>
      </c>
      <c r="Y112" s="152">
        <v>99.98</v>
      </c>
      <c r="Z112" s="114"/>
      <c r="AA112" s="151">
        <v>4999</v>
      </c>
      <c r="AB112" s="152">
        <v>25</v>
      </c>
      <c r="AC112" s="153"/>
      <c r="AD112" s="151">
        <v>4999</v>
      </c>
      <c r="AE112" s="152">
        <v>25</v>
      </c>
      <c r="AF112" s="152">
        <v>2.12</v>
      </c>
      <c r="AG112" s="153">
        <f t="shared" si="10"/>
        <v>585.94</v>
      </c>
      <c r="AH112" s="153">
        <f t="shared" si="11"/>
        <v>1966.16</v>
      </c>
      <c r="AI112" s="178"/>
      <c r="AJ112" s="201"/>
      <c r="AK112" s="201"/>
      <c r="AL112" s="201"/>
    </row>
    <row r="113" s="133" customFormat="1" ht="35" customHeight="1" spans="1:38">
      <c r="A113" s="149">
        <v>110</v>
      </c>
      <c r="B113" s="150" t="s">
        <v>309</v>
      </c>
      <c r="C113" s="150" t="s">
        <v>310</v>
      </c>
      <c r="D113" s="149" t="s">
        <v>15</v>
      </c>
      <c r="E113" s="151">
        <v>4999</v>
      </c>
      <c r="F113" s="152">
        <v>799.84</v>
      </c>
      <c r="G113" s="152">
        <v>67.84</v>
      </c>
      <c r="H113" s="151">
        <v>4999</v>
      </c>
      <c r="I113" s="152">
        <v>409.92</v>
      </c>
      <c r="J113" s="153"/>
      <c r="K113" s="151">
        <v>4999</v>
      </c>
      <c r="L113" s="152">
        <v>5</v>
      </c>
      <c r="M113" s="153"/>
      <c r="N113" s="151">
        <v>4999</v>
      </c>
      <c r="O113" s="152">
        <v>64.99</v>
      </c>
      <c r="P113" s="152">
        <v>5.51</v>
      </c>
      <c r="Q113" s="151">
        <v>4999</v>
      </c>
      <c r="R113" s="152">
        <v>25</v>
      </c>
      <c r="S113" s="152">
        <v>2.12</v>
      </c>
      <c r="T113" s="153">
        <f t="shared" si="9"/>
        <v>1380.22</v>
      </c>
      <c r="U113" s="151">
        <v>4999</v>
      </c>
      <c r="V113" s="152">
        <v>399.92</v>
      </c>
      <c r="W113" s="152">
        <v>33.92</v>
      </c>
      <c r="X113" s="151">
        <v>4999</v>
      </c>
      <c r="Y113" s="152">
        <v>99.98</v>
      </c>
      <c r="Z113" s="114"/>
      <c r="AA113" s="151">
        <v>4999</v>
      </c>
      <c r="AB113" s="152">
        <v>25</v>
      </c>
      <c r="AC113" s="153"/>
      <c r="AD113" s="151">
        <v>4999</v>
      </c>
      <c r="AE113" s="152">
        <v>25</v>
      </c>
      <c r="AF113" s="152">
        <v>2.12</v>
      </c>
      <c r="AG113" s="153">
        <f t="shared" si="10"/>
        <v>585.94</v>
      </c>
      <c r="AH113" s="153">
        <f t="shared" si="11"/>
        <v>1966.16</v>
      </c>
      <c r="AI113" s="178"/>
      <c r="AJ113" s="201"/>
      <c r="AK113" s="201"/>
      <c r="AL113" s="201"/>
    </row>
    <row r="114" s="133" customFormat="1" ht="35" customHeight="1" spans="1:38">
      <c r="A114" s="149">
        <v>111</v>
      </c>
      <c r="B114" s="150" t="s">
        <v>311</v>
      </c>
      <c r="C114" s="150" t="s">
        <v>312</v>
      </c>
      <c r="D114" s="149" t="s">
        <v>15</v>
      </c>
      <c r="E114" s="151">
        <v>4999</v>
      </c>
      <c r="F114" s="152">
        <v>799.84</v>
      </c>
      <c r="G114" s="152">
        <v>67.84</v>
      </c>
      <c r="H114" s="151">
        <v>4999</v>
      </c>
      <c r="I114" s="152">
        <v>409.92</v>
      </c>
      <c r="J114" s="153"/>
      <c r="K114" s="151">
        <v>4999</v>
      </c>
      <c r="L114" s="152">
        <v>5</v>
      </c>
      <c r="M114" s="153"/>
      <c r="N114" s="151">
        <v>4999</v>
      </c>
      <c r="O114" s="152">
        <v>64.99</v>
      </c>
      <c r="P114" s="152">
        <v>5.51</v>
      </c>
      <c r="Q114" s="151">
        <v>4999</v>
      </c>
      <c r="R114" s="152">
        <v>25</v>
      </c>
      <c r="S114" s="152">
        <v>2.12</v>
      </c>
      <c r="T114" s="153">
        <f t="shared" si="9"/>
        <v>1380.22</v>
      </c>
      <c r="U114" s="151">
        <v>4999</v>
      </c>
      <c r="V114" s="152">
        <v>399.92</v>
      </c>
      <c r="W114" s="152">
        <v>33.92</v>
      </c>
      <c r="X114" s="151">
        <v>4999</v>
      </c>
      <c r="Y114" s="152">
        <v>99.98</v>
      </c>
      <c r="Z114" s="114"/>
      <c r="AA114" s="151">
        <v>4999</v>
      </c>
      <c r="AB114" s="152">
        <v>25</v>
      </c>
      <c r="AC114" s="153"/>
      <c r="AD114" s="151">
        <v>4999</v>
      </c>
      <c r="AE114" s="152">
        <v>25</v>
      </c>
      <c r="AF114" s="152">
        <v>2.12</v>
      </c>
      <c r="AG114" s="153">
        <f t="shared" si="10"/>
        <v>585.94</v>
      </c>
      <c r="AH114" s="153">
        <f t="shared" si="11"/>
        <v>1966.16</v>
      </c>
      <c r="AI114" s="178"/>
      <c r="AJ114" s="201"/>
      <c r="AK114" s="201"/>
      <c r="AL114" s="201"/>
    </row>
    <row r="115" s="133" customFormat="1" ht="35" customHeight="1" spans="1:38">
      <c r="A115" s="149">
        <v>112</v>
      </c>
      <c r="B115" s="150" t="s">
        <v>132</v>
      </c>
      <c r="C115" s="150" t="s">
        <v>313</v>
      </c>
      <c r="D115" s="149" t="s">
        <v>15</v>
      </c>
      <c r="E115" s="151">
        <v>4999</v>
      </c>
      <c r="F115" s="152">
        <v>799.84</v>
      </c>
      <c r="G115" s="152">
        <v>67.84</v>
      </c>
      <c r="H115" s="151">
        <v>4999</v>
      </c>
      <c r="I115" s="152">
        <v>409.92</v>
      </c>
      <c r="J115" s="153"/>
      <c r="K115" s="151">
        <v>4999</v>
      </c>
      <c r="L115" s="152">
        <v>5</v>
      </c>
      <c r="M115" s="153"/>
      <c r="N115" s="151">
        <v>4999</v>
      </c>
      <c r="O115" s="152">
        <v>64.99</v>
      </c>
      <c r="P115" s="152">
        <v>5.51</v>
      </c>
      <c r="Q115" s="151">
        <v>4999</v>
      </c>
      <c r="R115" s="152">
        <v>25</v>
      </c>
      <c r="S115" s="152">
        <v>2.12</v>
      </c>
      <c r="T115" s="153">
        <f t="shared" si="9"/>
        <v>1380.22</v>
      </c>
      <c r="U115" s="151">
        <v>4999</v>
      </c>
      <c r="V115" s="152">
        <v>399.92</v>
      </c>
      <c r="W115" s="152">
        <v>33.92</v>
      </c>
      <c r="X115" s="151">
        <v>4999</v>
      </c>
      <c r="Y115" s="152">
        <v>99.98</v>
      </c>
      <c r="Z115" s="114"/>
      <c r="AA115" s="151">
        <v>4999</v>
      </c>
      <c r="AB115" s="152">
        <v>25</v>
      </c>
      <c r="AC115" s="153"/>
      <c r="AD115" s="151">
        <v>4999</v>
      </c>
      <c r="AE115" s="152">
        <v>25</v>
      </c>
      <c r="AF115" s="152">
        <v>2.12</v>
      </c>
      <c r="AG115" s="153">
        <f t="shared" si="10"/>
        <v>585.94</v>
      </c>
      <c r="AH115" s="153">
        <f t="shared" si="11"/>
        <v>1966.16</v>
      </c>
      <c r="AI115" s="178"/>
      <c r="AJ115" s="201"/>
      <c r="AK115" s="201"/>
      <c r="AL115" s="201"/>
    </row>
    <row r="116" s="133" customFormat="1" ht="35" customHeight="1" spans="1:38">
      <c r="A116" s="149">
        <v>113</v>
      </c>
      <c r="B116" s="150" t="s">
        <v>133</v>
      </c>
      <c r="C116" s="150" t="s">
        <v>314</v>
      </c>
      <c r="D116" s="149" t="s">
        <v>15</v>
      </c>
      <c r="E116" s="151">
        <v>5000</v>
      </c>
      <c r="F116" s="152">
        <v>800</v>
      </c>
      <c r="G116" s="153">
        <v>0.16</v>
      </c>
      <c r="H116" s="151">
        <v>5000</v>
      </c>
      <c r="I116" s="152">
        <v>410</v>
      </c>
      <c r="J116" s="153">
        <v>34.85</v>
      </c>
      <c r="K116" s="151">
        <v>5000</v>
      </c>
      <c r="L116" s="152">
        <v>5</v>
      </c>
      <c r="M116" s="153">
        <v>0.43</v>
      </c>
      <c r="N116" s="151">
        <v>5000</v>
      </c>
      <c r="O116" s="152">
        <v>65</v>
      </c>
      <c r="P116" s="153">
        <v>0.01</v>
      </c>
      <c r="Q116" s="151">
        <v>5000</v>
      </c>
      <c r="R116" s="152">
        <v>25.01</v>
      </c>
      <c r="S116" s="153">
        <v>0.01</v>
      </c>
      <c r="T116" s="153">
        <f t="shared" si="9"/>
        <v>1340.47</v>
      </c>
      <c r="U116" s="151">
        <v>5000</v>
      </c>
      <c r="V116" s="152">
        <v>400</v>
      </c>
      <c r="W116" s="153">
        <v>0.08</v>
      </c>
      <c r="X116" s="151">
        <v>5000</v>
      </c>
      <c r="Y116" s="152">
        <v>100</v>
      </c>
      <c r="Z116" s="114">
        <v>8.5</v>
      </c>
      <c r="AA116" s="151">
        <v>5000</v>
      </c>
      <c r="AB116" s="152">
        <v>25.01</v>
      </c>
      <c r="AC116" s="153">
        <v>2.13</v>
      </c>
      <c r="AD116" s="151">
        <v>5000</v>
      </c>
      <c r="AE116" s="152">
        <v>25.01</v>
      </c>
      <c r="AF116" s="153">
        <v>0.01</v>
      </c>
      <c r="AG116" s="153">
        <f t="shared" si="10"/>
        <v>560.74</v>
      </c>
      <c r="AH116" s="153">
        <f t="shared" si="11"/>
        <v>1901.21</v>
      </c>
      <c r="AI116" s="178"/>
      <c r="AJ116" s="201"/>
      <c r="AK116" s="201"/>
      <c r="AL116" s="201"/>
    </row>
    <row r="117" s="133" customFormat="1" ht="35" customHeight="1" spans="1:38">
      <c r="A117" s="149">
        <v>114</v>
      </c>
      <c r="B117" s="150" t="s">
        <v>134</v>
      </c>
      <c r="C117" s="150" t="s">
        <v>315</v>
      </c>
      <c r="D117" s="149" t="s">
        <v>15</v>
      </c>
      <c r="E117" s="151">
        <v>4999</v>
      </c>
      <c r="F117" s="152">
        <v>799.84</v>
      </c>
      <c r="G117" s="152">
        <v>67.84</v>
      </c>
      <c r="H117" s="151">
        <v>4999</v>
      </c>
      <c r="I117" s="152">
        <v>409.92</v>
      </c>
      <c r="J117" s="153"/>
      <c r="K117" s="151">
        <v>4999</v>
      </c>
      <c r="L117" s="152">
        <v>5</v>
      </c>
      <c r="M117" s="153"/>
      <c r="N117" s="151">
        <v>4999</v>
      </c>
      <c r="O117" s="152">
        <v>64.99</v>
      </c>
      <c r="P117" s="152">
        <v>5.51</v>
      </c>
      <c r="Q117" s="151">
        <v>4999</v>
      </c>
      <c r="R117" s="152">
        <v>25</v>
      </c>
      <c r="S117" s="152">
        <v>2.12</v>
      </c>
      <c r="T117" s="153">
        <f t="shared" si="9"/>
        <v>1380.22</v>
      </c>
      <c r="U117" s="151">
        <v>4999</v>
      </c>
      <c r="V117" s="152">
        <v>399.92</v>
      </c>
      <c r="W117" s="152">
        <v>33.92</v>
      </c>
      <c r="X117" s="151">
        <v>4999</v>
      </c>
      <c r="Y117" s="152">
        <v>99.98</v>
      </c>
      <c r="Z117" s="114"/>
      <c r="AA117" s="151">
        <v>4999</v>
      </c>
      <c r="AB117" s="152">
        <v>25</v>
      </c>
      <c r="AC117" s="153"/>
      <c r="AD117" s="151">
        <v>4999</v>
      </c>
      <c r="AE117" s="152">
        <v>25</v>
      </c>
      <c r="AF117" s="152">
        <v>2.12</v>
      </c>
      <c r="AG117" s="153">
        <f t="shared" si="10"/>
        <v>585.94</v>
      </c>
      <c r="AH117" s="153">
        <f t="shared" si="11"/>
        <v>1966.16</v>
      </c>
      <c r="AI117" s="178"/>
      <c r="AJ117" s="201"/>
      <c r="AK117" s="201"/>
      <c r="AL117" s="201"/>
    </row>
    <row r="118" s="133" customFormat="1" ht="35" customHeight="1" spans="1:38">
      <c r="A118" s="149">
        <v>115</v>
      </c>
      <c r="B118" s="150" t="s">
        <v>316</v>
      </c>
      <c r="C118" s="150" t="s">
        <v>317</v>
      </c>
      <c r="D118" s="149" t="s">
        <v>15</v>
      </c>
      <c r="E118" s="151">
        <v>4999</v>
      </c>
      <c r="F118" s="152">
        <v>799.84</v>
      </c>
      <c r="G118" s="152">
        <v>67.84</v>
      </c>
      <c r="H118" s="151">
        <v>4999</v>
      </c>
      <c r="I118" s="152">
        <v>409.92</v>
      </c>
      <c r="J118" s="153"/>
      <c r="K118" s="151">
        <v>4999</v>
      </c>
      <c r="L118" s="152">
        <v>5</v>
      </c>
      <c r="M118" s="153"/>
      <c r="N118" s="151">
        <v>4999</v>
      </c>
      <c r="O118" s="152">
        <v>64.99</v>
      </c>
      <c r="P118" s="152">
        <v>5.51</v>
      </c>
      <c r="Q118" s="151">
        <v>4999</v>
      </c>
      <c r="R118" s="152">
        <v>25</v>
      </c>
      <c r="S118" s="152">
        <v>2.12</v>
      </c>
      <c r="T118" s="153">
        <f t="shared" si="9"/>
        <v>1380.22</v>
      </c>
      <c r="U118" s="151">
        <v>4999</v>
      </c>
      <c r="V118" s="152">
        <v>399.92</v>
      </c>
      <c r="W118" s="152">
        <v>33.92</v>
      </c>
      <c r="X118" s="151">
        <v>4999</v>
      </c>
      <c r="Y118" s="152">
        <v>99.98</v>
      </c>
      <c r="Z118" s="114"/>
      <c r="AA118" s="151">
        <v>4999</v>
      </c>
      <c r="AB118" s="152">
        <v>25</v>
      </c>
      <c r="AC118" s="153"/>
      <c r="AD118" s="151">
        <v>4999</v>
      </c>
      <c r="AE118" s="152">
        <v>25</v>
      </c>
      <c r="AF118" s="152">
        <v>2.12</v>
      </c>
      <c r="AG118" s="153">
        <f t="shared" si="10"/>
        <v>585.94</v>
      </c>
      <c r="AH118" s="153">
        <f t="shared" si="11"/>
        <v>1966.16</v>
      </c>
      <c r="AI118" s="178"/>
      <c r="AJ118" s="201"/>
      <c r="AK118" s="201"/>
      <c r="AL118" s="201"/>
    </row>
    <row r="119" s="133" customFormat="1" ht="35" customHeight="1" spans="1:38">
      <c r="A119" s="149">
        <v>116</v>
      </c>
      <c r="B119" s="150" t="s">
        <v>136</v>
      </c>
      <c r="C119" s="150" t="s">
        <v>318</v>
      </c>
      <c r="D119" s="149" t="s">
        <v>15</v>
      </c>
      <c r="E119" s="151">
        <v>4999</v>
      </c>
      <c r="F119" s="152">
        <v>799.84</v>
      </c>
      <c r="G119" s="152">
        <v>67.84</v>
      </c>
      <c r="H119" s="151">
        <v>4999</v>
      </c>
      <c r="I119" s="152">
        <v>409.92</v>
      </c>
      <c r="J119" s="153"/>
      <c r="K119" s="151">
        <v>4999</v>
      </c>
      <c r="L119" s="152">
        <v>5</v>
      </c>
      <c r="M119" s="153"/>
      <c r="N119" s="151">
        <v>4999</v>
      </c>
      <c r="O119" s="152">
        <v>64.99</v>
      </c>
      <c r="P119" s="152">
        <v>5.51</v>
      </c>
      <c r="Q119" s="151">
        <v>4999</v>
      </c>
      <c r="R119" s="152">
        <v>25</v>
      </c>
      <c r="S119" s="152">
        <v>2.12</v>
      </c>
      <c r="T119" s="153">
        <f t="shared" si="9"/>
        <v>1380.22</v>
      </c>
      <c r="U119" s="151">
        <v>4999</v>
      </c>
      <c r="V119" s="152">
        <v>399.92</v>
      </c>
      <c r="W119" s="152">
        <v>33.92</v>
      </c>
      <c r="X119" s="151">
        <v>4999</v>
      </c>
      <c r="Y119" s="152">
        <v>99.98</v>
      </c>
      <c r="Z119" s="114"/>
      <c r="AA119" s="151">
        <v>4999</v>
      </c>
      <c r="AB119" s="152">
        <v>25</v>
      </c>
      <c r="AC119" s="153"/>
      <c r="AD119" s="151">
        <v>4999</v>
      </c>
      <c r="AE119" s="152">
        <v>25</v>
      </c>
      <c r="AF119" s="152">
        <v>2.12</v>
      </c>
      <c r="AG119" s="153">
        <f t="shared" si="10"/>
        <v>585.94</v>
      </c>
      <c r="AH119" s="153">
        <f t="shared" si="11"/>
        <v>1966.16</v>
      </c>
      <c r="AI119" s="178"/>
      <c r="AJ119" s="201"/>
      <c r="AK119" s="201"/>
      <c r="AL119" s="201"/>
    </row>
    <row r="120" s="133" customFormat="1" ht="35" customHeight="1" spans="1:38">
      <c r="A120" s="149">
        <v>117</v>
      </c>
      <c r="B120" s="150" t="s">
        <v>137</v>
      </c>
      <c r="C120" s="150" t="s">
        <v>319</v>
      </c>
      <c r="D120" s="149" t="s">
        <v>15</v>
      </c>
      <c r="E120" s="151">
        <v>4999</v>
      </c>
      <c r="F120" s="152">
        <v>799.84</v>
      </c>
      <c r="G120" s="152">
        <v>67.84</v>
      </c>
      <c r="H120" s="151">
        <v>4999</v>
      </c>
      <c r="I120" s="152">
        <v>409.92</v>
      </c>
      <c r="J120" s="153"/>
      <c r="K120" s="151">
        <v>4999</v>
      </c>
      <c r="L120" s="152">
        <v>5</v>
      </c>
      <c r="M120" s="153"/>
      <c r="N120" s="151">
        <v>4999</v>
      </c>
      <c r="O120" s="152">
        <v>64.99</v>
      </c>
      <c r="P120" s="152">
        <v>5.51</v>
      </c>
      <c r="Q120" s="151">
        <v>4999</v>
      </c>
      <c r="R120" s="152">
        <v>25</v>
      </c>
      <c r="S120" s="152">
        <v>2.12</v>
      </c>
      <c r="T120" s="153">
        <f t="shared" si="9"/>
        <v>1380.22</v>
      </c>
      <c r="U120" s="151">
        <v>4999</v>
      </c>
      <c r="V120" s="152">
        <v>399.92</v>
      </c>
      <c r="W120" s="152">
        <v>33.92</v>
      </c>
      <c r="X120" s="151">
        <v>4999</v>
      </c>
      <c r="Y120" s="152">
        <v>99.98</v>
      </c>
      <c r="Z120" s="114"/>
      <c r="AA120" s="151">
        <v>4999</v>
      </c>
      <c r="AB120" s="152">
        <v>25</v>
      </c>
      <c r="AC120" s="153"/>
      <c r="AD120" s="151">
        <v>4999</v>
      </c>
      <c r="AE120" s="152">
        <v>25</v>
      </c>
      <c r="AF120" s="152">
        <v>2.12</v>
      </c>
      <c r="AG120" s="153">
        <f t="shared" si="10"/>
        <v>585.94</v>
      </c>
      <c r="AH120" s="153">
        <f t="shared" si="11"/>
        <v>1966.16</v>
      </c>
      <c r="AI120" s="178"/>
      <c r="AJ120" s="201"/>
      <c r="AK120" s="201"/>
      <c r="AL120" s="201"/>
    </row>
    <row r="121" s="133" customFormat="1" ht="35" customHeight="1" spans="1:38">
      <c r="A121" s="149">
        <v>118</v>
      </c>
      <c r="B121" s="150" t="s">
        <v>138</v>
      </c>
      <c r="C121" s="150" t="s">
        <v>320</v>
      </c>
      <c r="D121" s="149" t="s">
        <v>15</v>
      </c>
      <c r="E121" s="151">
        <v>4999</v>
      </c>
      <c r="F121" s="152">
        <v>799.84</v>
      </c>
      <c r="G121" s="152">
        <v>67.84</v>
      </c>
      <c r="H121" s="151">
        <v>4999</v>
      </c>
      <c r="I121" s="152">
        <v>409.92</v>
      </c>
      <c r="J121" s="153"/>
      <c r="K121" s="151">
        <v>4999</v>
      </c>
      <c r="L121" s="152">
        <v>5</v>
      </c>
      <c r="M121" s="153"/>
      <c r="N121" s="151">
        <v>4999</v>
      </c>
      <c r="O121" s="152">
        <v>64.99</v>
      </c>
      <c r="P121" s="152">
        <v>5.51</v>
      </c>
      <c r="Q121" s="151">
        <v>4999</v>
      </c>
      <c r="R121" s="152">
        <v>25</v>
      </c>
      <c r="S121" s="152">
        <v>2.12</v>
      </c>
      <c r="T121" s="153">
        <f t="shared" si="9"/>
        <v>1380.22</v>
      </c>
      <c r="U121" s="151">
        <v>4999</v>
      </c>
      <c r="V121" s="152">
        <v>399.92</v>
      </c>
      <c r="W121" s="152">
        <v>33.92</v>
      </c>
      <c r="X121" s="151">
        <v>4999</v>
      </c>
      <c r="Y121" s="152">
        <v>99.98</v>
      </c>
      <c r="Z121" s="114"/>
      <c r="AA121" s="151">
        <v>4999</v>
      </c>
      <c r="AB121" s="152">
        <v>25</v>
      </c>
      <c r="AC121" s="153"/>
      <c r="AD121" s="151">
        <v>4999</v>
      </c>
      <c r="AE121" s="152">
        <v>25</v>
      </c>
      <c r="AF121" s="152">
        <v>2.12</v>
      </c>
      <c r="AG121" s="153">
        <f t="shared" si="10"/>
        <v>585.94</v>
      </c>
      <c r="AH121" s="153">
        <f t="shared" si="11"/>
        <v>1966.16</v>
      </c>
      <c r="AI121" s="178"/>
      <c r="AJ121" s="201"/>
      <c r="AK121" s="201"/>
      <c r="AL121" s="201"/>
    </row>
    <row r="122" s="133" customFormat="1" ht="35" customHeight="1" spans="1:38">
      <c r="A122" s="149">
        <v>119</v>
      </c>
      <c r="B122" s="193" t="s">
        <v>321</v>
      </c>
      <c r="C122" s="150" t="s">
        <v>322</v>
      </c>
      <c r="D122" s="149" t="s">
        <v>15</v>
      </c>
      <c r="E122" s="151">
        <v>4999</v>
      </c>
      <c r="F122" s="152">
        <v>799.84</v>
      </c>
      <c r="G122" s="152">
        <v>67.84</v>
      </c>
      <c r="H122" s="151">
        <v>4999</v>
      </c>
      <c r="I122" s="152">
        <v>409.92</v>
      </c>
      <c r="J122" s="153"/>
      <c r="K122" s="151">
        <v>4999</v>
      </c>
      <c r="L122" s="152">
        <v>5</v>
      </c>
      <c r="M122" s="153"/>
      <c r="N122" s="151">
        <v>4999</v>
      </c>
      <c r="O122" s="152">
        <v>64.99</v>
      </c>
      <c r="P122" s="152">
        <v>5.51</v>
      </c>
      <c r="Q122" s="151">
        <v>4999</v>
      </c>
      <c r="R122" s="152">
        <v>25</v>
      </c>
      <c r="S122" s="152">
        <v>2.12</v>
      </c>
      <c r="T122" s="153">
        <f t="shared" si="9"/>
        <v>1380.22</v>
      </c>
      <c r="U122" s="151">
        <v>4999</v>
      </c>
      <c r="V122" s="152">
        <v>399.92</v>
      </c>
      <c r="W122" s="152">
        <v>33.92</v>
      </c>
      <c r="X122" s="151">
        <v>4999</v>
      </c>
      <c r="Y122" s="152">
        <v>99.98</v>
      </c>
      <c r="Z122" s="114"/>
      <c r="AA122" s="151">
        <v>4999</v>
      </c>
      <c r="AB122" s="152">
        <v>25</v>
      </c>
      <c r="AC122" s="153"/>
      <c r="AD122" s="151">
        <v>4999</v>
      </c>
      <c r="AE122" s="152">
        <v>25</v>
      </c>
      <c r="AF122" s="152">
        <v>2.12</v>
      </c>
      <c r="AG122" s="153">
        <f t="shared" si="10"/>
        <v>585.94</v>
      </c>
      <c r="AH122" s="153">
        <f t="shared" si="11"/>
        <v>1966.16</v>
      </c>
      <c r="AI122" s="178"/>
      <c r="AJ122" s="201"/>
      <c r="AK122" s="201"/>
      <c r="AL122" s="201"/>
    </row>
    <row r="123" s="133" customFormat="1" ht="35" customHeight="1" spans="1:38">
      <c r="A123" s="149">
        <v>120</v>
      </c>
      <c r="B123" s="150" t="s">
        <v>141</v>
      </c>
      <c r="C123" s="150" t="s">
        <v>323</v>
      </c>
      <c r="D123" s="149" t="s">
        <v>15</v>
      </c>
      <c r="E123" s="151">
        <v>4999</v>
      </c>
      <c r="F123" s="152">
        <v>799.84</v>
      </c>
      <c r="G123" s="152">
        <v>67.84</v>
      </c>
      <c r="H123" s="151">
        <v>4999</v>
      </c>
      <c r="I123" s="152">
        <v>409.92</v>
      </c>
      <c r="J123" s="153"/>
      <c r="K123" s="151">
        <v>4999</v>
      </c>
      <c r="L123" s="152">
        <v>5</v>
      </c>
      <c r="M123" s="153"/>
      <c r="N123" s="151">
        <v>4999</v>
      </c>
      <c r="O123" s="152">
        <v>64.99</v>
      </c>
      <c r="P123" s="152">
        <v>5.51</v>
      </c>
      <c r="Q123" s="151">
        <v>4999</v>
      </c>
      <c r="R123" s="152">
        <v>25</v>
      </c>
      <c r="S123" s="152">
        <v>2.12</v>
      </c>
      <c r="T123" s="153">
        <f t="shared" si="9"/>
        <v>1380.22</v>
      </c>
      <c r="U123" s="151">
        <v>4999</v>
      </c>
      <c r="V123" s="152">
        <v>399.92</v>
      </c>
      <c r="W123" s="152">
        <v>33.92</v>
      </c>
      <c r="X123" s="151">
        <v>4999</v>
      </c>
      <c r="Y123" s="152">
        <v>99.98</v>
      </c>
      <c r="Z123" s="114"/>
      <c r="AA123" s="151">
        <v>4999</v>
      </c>
      <c r="AB123" s="152">
        <v>25</v>
      </c>
      <c r="AC123" s="153"/>
      <c r="AD123" s="151">
        <v>4999</v>
      </c>
      <c r="AE123" s="152">
        <v>25</v>
      </c>
      <c r="AF123" s="152">
        <v>2.12</v>
      </c>
      <c r="AG123" s="153">
        <f t="shared" si="10"/>
        <v>585.94</v>
      </c>
      <c r="AH123" s="153">
        <f t="shared" si="11"/>
        <v>1966.16</v>
      </c>
      <c r="AI123" s="178"/>
      <c r="AJ123" s="201"/>
      <c r="AK123" s="201"/>
      <c r="AL123" s="201"/>
    </row>
    <row r="124" s="133" customFormat="1" ht="35" customHeight="1" spans="1:38">
      <c r="A124" s="149">
        <v>121</v>
      </c>
      <c r="B124" s="150" t="s">
        <v>142</v>
      </c>
      <c r="C124" s="150" t="s">
        <v>324</v>
      </c>
      <c r="D124" s="149" t="s">
        <v>15</v>
      </c>
      <c r="E124" s="151">
        <v>4999</v>
      </c>
      <c r="F124" s="152">
        <v>799.84</v>
      </c>
      <c r="G124" s="152">
        <v>67.84</v>
      </c>
      <c r="H124" s="151">
        <v>4999</v>
      </c>
      <c r="I124" s="152">
        <v>409.92</v>
      </c>
      <c r="J124" s="153"/>
      <c r="K124" s="151">
        <v>4999</v>
      </c>
      <c r="L124" s="152">
        <v>5</v>
      </c>
      <c r="M124" s="153"/>
      <c r="N124" s="151">
        <v>4999</v>
      </c>
      <c r="O124" s="152">
        <v>64.99</v>
      </c>
      <c r="P124" s="152">
        <v>5.51</v>
      </c>
      <c r="Q124" s="151">
        <v>4999</v>
      </c>
      <c r="R124" s="152">
        <v>25</v>
      </c>
      <c r="S124" s="152">
        <v>2.12</v>
      </c>
      <c r="T124" s="153">
        <f t="shared" si="9"/>
        <v>1380.22</v>
      </c>
      <c r="U124" s="151">
        <v>4999</v>
      </c>
      <c r="V124" s="152">
        <v>399.92</v>
      </c>
      <c r="W124" s="152">
        <v>33.92</v>
      </c>
      <c r="X124" s="151">
        <v>4999</v>
      </c>
      <c r="Y124" s="152">
        <v>99.98</v>
      </c>
      <c r="Z124" s="114"/>
      <c r="AA124" s="151">
        <v>4999</v>
      </c>
      <c r="AB124" s="152">
        <v>25</v>
      </c>
      <c r="AC124" s="153"/>
      <c r="AD124" s="151">
        <v>4999</v>
      </c>
      <c r="AE124" s="152">
        <v>25</v>
      </c>
      <c r="AF124" s="152">
        <v>2.12</v>
      </c>
      <c r="AG124" s="153">
        <f t="shared" si="10"/>
        <v>585.94</v>
      </c>
      <c r="AH124" s="153">
        <f t="shared" si="11"/>
        <v>1966.16</v>
      </c>
      <c r="AI124" s="178"/>
      <c r="AJ124" s="201"/>
      <c r="AK124" s="201"/>
      <c r="AL124" s="201"/>
    </row>
    <row r="125" s="133" customFormat="1" ht="35" customHeight="1" spans="1:38">
      <c r="A125" s="149">
        <v>122</v>
      </c>
      <c r="B125" s="202" t="s">
        <v>329</v>
      </c>
      <c r="C125" s="202" t="s">
        <v>330</v>
      </c>
      <c r="D125" s="149" t="s">
        <v>15</v>
      </c>
      <c r="E125" s="151">
        <v>4999</v>
      </c>
      <c r="F125" s="152">
        <v>799.84</v>
      </c>
      <c r="G125" s="152">
        <v>799.84</v>
      </c>
      <c r="H125" s="151">
        <v>4999</v>
      </c>
      <c r="I125" s="152">
        <v>409.92</v>
      </c>
      <c r="J125" s="152">
        <v>409.92</v>
      </c>
      <c r="K125" s="151">
        <v>4999</v>
      </c>
      <c r="L125" s="152">
        <v>5</v>
      </c>
      <c r="M125" s="152">
        <v>5</v>
      </c>
      <c r="N125" s="151">
        <v>4999</v>
      </c>
      <c r="O125" s="152">
        <v>64.99</v>
      </c>
      <c r="P125" s="152">
        <v>64.99</v>
      </c>
      <c r="Q125" s="151">
        <v>4999</v>
      </c>
      <c r="R125" s="152">
        <v>25</v>
      </c>
      <c r="S125" s="152">
        <v>25</v>
      </c>
      <c r="T125" s="153">
        <f t="shared" si="9"/>
        <v>2609.5</v>
      </c>
      <c r="U125" s="151">
        <v>4999</v>
      </c>
      <c r="V125" s="152">
        <v>399.92</v>
      </c>
      <c r="W125" s="152">
        <v>399.92</v>
      </c>
      <c r="X125" s="151">
        <v>4999</v>
      </c>
      <c r="Y125" s="152">
        <v>99.98</v>
      </c>
      <c r="Z125" s="152">
        <v>99.98</v>
      </c>
      <c r="AA125" s="151">
        <v>4999</v>
      </c>
      <c r="AB125" s="152">
        <v>25</v>
      </c>
      <c r="AC125" s="152">
        <v>25</v>
      </c>
      <c r="AD125" s="151">
        <v>4999</v>
      </c>
      <c r="AE125" s="152">
        <v>25</v>
      </c>
      <c r="AF125" s="152">
        <v>25</v>
      </c>
      <c r="AG125" s="153">
        <f t="shared" si="10"/>
        <v>1099.8</v>
      </c>
      <c r="AH125" s="153">
        <f t="shared" si="11"/>
        <v>3709.3</v>
      </c>
      <c r="AI125" s="178"/>
      <c r="AJ125" s="201"/>
      <c r="AK125" s="201"/>
      <c r="AL125" s="201"/>
    </row>
    <row r="126" s="133" customFormat="1" ht="35" customHeight="1" spans="1:38">
      <c r="A126" s="149">
        <v>123</v>
      </c>
      <c r="B126" s="202" t="s">
        <v>331</v>
      </c>
      <c r="C126" s="202" t="s">
        <v>332</v>
      </c>
      <c r="D126" s="149" t="s">
        <v>15</v>
      </c>
      <c r="E126" s="151">
        <v>4999</v>
      </c>
      <c r="F126" s="152">
        <v>799.84</v>
      </c>
      <c r="G126" s="152">
        <v>799.84</v>
      </c>
      <c r="H126" s="151">
        <v>4999</v>
      </c>
      <c r="I126" s="152">
        <v>409.92</v>
      </c>
      <c r="J126" s="152">
        <v>409.92</v>
      </c>
      <c r="K126" s="151">
        <v>4999</v>
      </c>
      <c r="L126" s="152">
        <v>5</v>
      </c>
      <c r="M126" s="152">
        <v>5</v>
      </c>
      <c r="N126" s="151">
        <v>4999</v>
      </c>
      <c r="O126" s="152">
        <v>64.99</v>
      </c>
      <c r="P126" s="152">
        <v>64.99</v>
      </c>
      <c r="Q126" s="151">
        <v>4999</v>
      </c>
      <c r="R126" s="152">
        <v>25</v>
      </c>
      <c r="S126" s="152">
        <v>25</v>
      </c>
      <c r="T126" s="153">
        <f t="shared" si="9"/>
        <v>2609.5</v>
      </c>
      <c r="U126" s="151">
        <v>4999</v>
      </c>
      <c r="V126" s="152">
        <v>399.92</v>
      </c>
      <c r="W126" s="152">
        <v>399.92</v>
      </c>
      <c r="X126" s="151">
        <v>4999</v>
      </c>
      <c r="Y126" s="152">
        <v>99.98</v>
      </c>
      <c r="Z126" s="152">
        <v>99.98</v>
      </c>
      <c r="AA126" s="151">
        <v>4999</v>
      </c>
      <c r="AB126" s="152">
        <v>25</v>
      </c>
      <c r="AC126" s="152">
        <v>25</v>
      </c>
      <c r="AD126" s="151">
        <v>4999</v>
      </c>
      <c r="AE126" s="152">
        <v>25</v>
      </c>
      <c r="AF126" s="152">
        <v>25</v>
      </c>
      <c r="AG126" s="153">
        <f t="shared" si="10"/>
        <v>1099.8</v>
      </c>
      <c r="AH126" s="153">
        <f t="shared" si="11"/>
        <v>3709.3</v>
      </c>
      <c r="AI126" s="178"/>
      <c r="AJ126" s="201"/>
      <c r="AK126" s="201"/>
      <c r="AL126" s="201"/>
    </row>
    <row r="127" s="133" customFormat="1" ht="35" customHeight="1" spans="1:38">
      <c r="A127" s="149">
        <v>124</v>
      </c>
      <c r="B127" s="202" t="s">
        <v>333</v>
      </c>
      <c r="C127" s="202" t="s">
        <v>334</v>
      </c>
      <c r="D127" s="149" t="s">
        <v>15</v>
      </c>
      <c r="E127" s="151">
        <v>4999</v>
      </c>
      <c r="F127" s="152">
        <v>799.84</v>
      </c>
      <c r="G127" s="152">
        <v>799.84</v>
      </c>
      <c r="H127" s="151">
        <v>4999</v>
      </c>
      <c r="I127" s="152">
        <v>409.92</v>
      </c>
      <c r="J127" s="152">
        <v>409.92</v>
      </c>
      <c r="K127" s="151">
        <v>4999</v>
      </c>
      <c r="L127" s="152">
        <v>5</v>
      </c>
      <c r="M127" s="152">
        <v>5</v>
      </c>
      <c r="N127" s="151">
        <v>4999</v>
      </c>
      <c r="O127" s="152">
        <v>64.99</v>
      </c>
      <c r="P127" s="152">
        <v>64.99</v>
      </c>
      <c r="Q127" s="151">
        <v>4999</v>
      </c>
      <c r="R127" s="152">
        <v>25</v>
      </c>
      <c r="S127" s="152">
        <v>25</v>
      </c>
      <c r="T127" s="153">
        <f t="shared" si="9"/>
        <v>2609.5</v>
      </c>
      <c r="U127" s="151">
        <v>4999</v>
      </c>
      <c r="V127" s="152">
        <v>399.92</v>
      </c>
      <c r="W127" s="152">
        <v>399.92</v>
      </c>
      <c r="X127" s="151">
        <v>4999</v>
      </c>
      <c r="Y127" s="152">
        <v>99.98</v>
      </c>
      <c r="Z127" s="152">
        <v>99.98</v>
      </c>
      <c r="AA127" s="151">
        <v>4999</v>
      </c>
      <c r="AB127" s="152">
        <v>25</v>
      </c>
      <c r="AC127" s="152">
        <v>25</v>
      </c>
      <c r="AD127" s="151">
        <v>4999</v>
      </c>
      <c r="AE127" s="152">
        <v>25</v>
      </c>
      <c r="AF127" s="152">
        <v>25</v>
      </c>
      <c r="AG127" s="153">
        <f t="shared" si="10"/>
        <v>1099.8</v>
      </c>
      <c r="AH127" s="153">
        <f t="shared" si="11"/>
        <v>3709.3</v>
      </c>
      <c r="AI127" s="178"/>
      <c r="AJ127" s="201"/>
      <c r="AK127" s="201"/>
      <c r="AL127" s="201"/>
    </row>
    <row r="128" s="133" customFormat="1" ht="35" customHeight="1" spans="1:38">
      <c r="A128" s="149">
        <v>125</v>
      </c>
      <c r="B128" s="202" t="s">
        <v>335</v>
      </c>
      <c r="C128" s="202" t="s">
        <v>336</v>
      </c>
      <c r="D128" s="149" t="s">
        <v>15</v>
      </c>
      <c r="E128" s="151">
        <v>4999</v>
      </c>
      <c r="F128" s="152">
        <v>799.84</v>
      </c>
      <c r="G128" s="152">
        <v>799.84</v>
      </c>
      <c r="H128" s="151">
        <v>4999</v>
      </c>
      <c r="I128" s="152">
        <v>409.92</v>
      </c>
      <c r="J128" s="152">
        <v>409.92</v>
      </c>
      <c r="K128" s="151">
        <v>4999</v>
      </c>
      <c r="L128" s="152">
        <v>5</v>
      </c>
      <c r="M128" s="152">
        <v>5</v>
      </c>
      <c r="N128" s="151">
        <v>4999</v>
      </c>
      <c r="O128" s="152">
        <v>64.99</v>
      </c>
      <c r="P128" s="152">
        <v>64.99</v>
      </c>
      <c r="Q128" s="151">
        <v>4999</v>
      </c>
      <c r="R128" s="152">
        <v>25</v>
      </c>
      <c r="S128" s="152">
        <v>25</v>
      </c>
      <c r="T128" s="153">
        <f t="shared" si="9"/>
        <v>2609.5</v>
      </c>
      <c r="U128" s="151">
        <v>4999</v>
      </c>
      <c r="V128" s="152">
        <v>399.92</v>
      </c>
      <c r="W128" s="152">
        <v>399.92</v>
      </c>
      <c r="X128" s="151">
        <v>4999</v>
      </c>
      <c r="Y128" s="152">
        <v>99.98</v>
      </c>
      <c r="Z128" s="152">
        <v>99.98</v>
      </c>
      <c r="AA128" s="151">
        <v>4999</v>
      </c>
      <c r="AB128" s="152">
        <v>25</v>
      </c>
      <c r="AC128" s="152">
        <v>25</v>
      </c>
      <c r="AD128" s="151">
        <v>4999</v>
      </c>
      <c r="AE128" s="152">
        <v>25</v>
      </c>
      <c r="AF128" s="152">
        <v>25</v>
      </c>
      <c r="AG128" s="153">
        <f t="shared" si="10"/>
        <v>1099.8</v>
      </c>
      <c r="AH128" s="153">
        <f t="shared" si="11"/>
        <v>3709.3</v>
      </c>
      <c r="AI128" s="178"/>
      <c r="AJ128" s="201"/>
      <c r="AK128" s="201"/>
      <c r="AL128" s="201"/>
    </row>
    <row r="129" s="133" customFormat="1" ht="35" customHeight="1" spans="1:38">
      <c r="A129" s="149">
        <v>126</v>
      </c>
      <c r="B129" s="202" t="s">
        <v>337</v>
      </c>
      <c r="C129" s="202" t="s">
        <v>338</v>
      </c>
      <c r="D129" s="149" t="s">
        <v>15</v>
      </c>
      <c r="E129" s="151">
        <v>4999</v>
      </c>
      <c r="F129" s="152">
        <v>799.84</v>
      </c>
      <c r="G129" s="153"/>
      <c r="H129" s="151">
        <v>4999</v>
      </c>
      <c r="I129" s="152">
        <v>409.92</v>
      </c>
      <c r="J129" s="153"/>
      <c r="K129" s="151">
        <v>4999</v>
      </c>
      <c r="L129" s="152">
        <v>5</v>
      </c>
      <c r="M129" s="153"/>
      <c r="N129" s="151">
        <v>4999</v>
      </c>
      <c r="O129" s="152">
        <v>64.99</v>
      </c>
      <c r="P129" s="153"/>
      <c r="Q129" s="151">
        <v>4999</v>
      </c>
      <c r="R129" s="152">
        <v>25</v>
      </c>
      <c r="S129" s="153"/>
      <c r="T129" s="153">
        <f t="shared" si="9"/>
        <v>1304.75</v>
      </c>
      <c r="U129" s="151">
        <v>4999</v>
      </c>
      <c r="V129" s="152">
        <v>399.92</v>
      </c>
      <c r="W129" s="153"/>
      <c r="X129" s="151">
        <v>4999</v>
      </c>
      <c r="Y129" s="152">
        <v>99.98</v>
      </c>
      <c r="Z129" s="114"/>
      <c r="AA129" s="151">
        <v>4999</v>
      </c>
      <c r="AB129" s="152">
        <v>25</v>
      </c>
      <c r="AC129" s="153"/>
      <c r="AD129" s="151">
        <v>4999</v>
      </c>
      <c r="AE129" s="152">
        <v>25</v>
      </c>
      <c r="AF129" s="153"/>
      <c r="AG129" s="153">
        <f t="shared" si="10"/>
        <v>549.9</v>
      </c>
      <c r="AH129" s="153">
        <f t="shared" si="11"/>
        <v>1854.65</v>
      </c>
      <c r="AI129" s="178"/>
      <c r="AJ129" s="201"/>
      <c r="AK129" s="201"/>
      <c r="AL129" s="201"/>
    </row>
    <row r="130" s="133" customFormat="1" ht="35" customHeight="1" spans="1:38">
      <c r="A130" s="149">
        <v>127</v>
      </c>
      <c r="B130" s="202" t="s">
        <v>339</v>
      </c>
      <c r="C130" s="202" t="s">
        <v>340</v>
      </c>
      <c r="D130" s="149" t="s">
        <v>15</v>
      </c>
      <c r="E130" s="151">
        <v>4999</v>
      </c>
      <c r="F130" s="152">
        <v>799.84</v>
      </c>
      <c r="G130" s="153"/>
      <c r="H130" s="151">
        <v>4999</v>
      </c>
      <c r="I130" s="152">
        <v>409.92</v>
      </c>
      <c r="J130" s="153"/>
      <c r="K130" s="151">
        <v>4999</v>
      </c>
      <c r="L130" s="152">
        <v>5</v>
      </c>
      <c r="M130" s="153"/>
      <c r="N130" s="151">
        <v>4999</v>
      </c>
      <c r="O130" s="152">
        <v>64.99</v>
      </c>
      <c r="P130" s="153"/>
      <c r="Q130" s="151">
        <v>4999</v>
      </c>
      <c r="R130" s="152">
        <v>25</v>
      </c>
      <c r="S130" s="153"/>
      <c r="T130" s="153">
        <f t="shared" si="9"/>
        <v>1304.75</v>
      </c>
      <c r="U130" s="151">
        <v>4999</v>
      </c>
      <c r="V130" s="152">
        <v>399.92</v>
      </c>
      <c r="W130" s="153"/>
      <c r="X130" s="151">
        <v>4999</v>
      </c>
      <c r="Y130" s="152">
        <v>99.98</v>
      </c>
      <c r="Z130" s="114"/>
      <c r="AA130" s="151">
        <v>4999</v>
      </c>
      <c r="AB130" s="152">
        <v>25</v>
      </c>
      <c r="AC130" s="153"/>
      <c r="AD130" s="151">
        <v>4999</v>
      </c>
      <c r="AE130" s="152">
        <v>25</v>
      </c>
      <c r="AF130" s="153"/>
      <c r="AG130" s="153">
        <f t="shared" si="10"/>
        <v>549.9</v>
      </c>
      <c r="AH130" s="153">
        <f t="shared" si="11"/>
        <v>1854.65</v>
      </c>
      <c r="AI130" s="178"/>
      <c r="AJ130" s="201"/>
      <c r="AK130" s="201"/>
      <c r="AL130" s="201"/>
    </row>
    <row r="131" s="179" customFormat="1" ht="35" customHeight="1" spans="1:35">
      <c r="A131" s="149" t="s">
        <v>144</v>
      </c>
      <c r="B131" s="149"/>
      <c r="C131" s="149"/>
      <c r="D131" s="149"/>
      <c r="E131" s="151">
        <f>SUM(E4:E124)</f>
        <v>605039</v>
      </c>
      <c r="F131" s="204">
        <f t="shared" ref="F131:J131" si="12">SUM(F4:F130)</f>
        <v>101605.28</v>
      </c>
      <c r="G131" s="204">
        <f t="shared" si="12"/>
        <v>11184.48</v>
      </c>
      <c r="H131" s="151">
        <f>SUM(H4:H124)</f>
        <v>605039</v>
      </c>
      <c r="I131" s="204">
        <f t="shared" si="12"/>
        <v>51663.0399999999</v>
      </c>
      <c r="J131" s="204">
        <f t="shared" si="12"/>
        <v>1870.77</v>
      </c>
      <c r="K131" s="151">
        <f>SUM(K4:K124)</f>
        <v>605039</v>
      </c>
      <c r="L131" s="204">
        <f t="shared" ref="L131:P131" si="13">SUM(L4:L130)</f>
        <v>630.16</v>
      </c>
      <c r="M131" s="204">
        <f t="shared" si="13"/>
        <v>22.82</v>
      </c>
      <c r="N131" s="151">
        <f>SUM(N4:N124)</f>
        <v>605039</v>
      </c>
      <c r="O131" s="204">
        <f t="shared" si="13"/>
        <v>8255.80999999998</v>
      </c>
      <c r="P131" s="204">
        <f t="shared" si="13"/>
        <v>908.529999999999</v>
      </c>
      <c r="Q131" s="151">
        <f>SUM(Q4:Q124)</f>
        <v>605039</v>
      </c>
      <c r="R131" s="204">
        <f t="shared" ref="R131:T131" si="14">SUM(R4:R130)</f>
        <v>3175.81</v>
      </c>
      <c r="S131" s="204">
        <f t="shared" si="14"/>
        <v>349.56</v>
      </c>
      <c r="T131" s="204">
        <f t="shared" si="14"/>
        <v>179666.26</v>
      </c>
      <c r="U131" s="151">
        <f>SUM(U4:U124)</f>
        <v>605039</v>
      </c>
      <c r="V131" s="204">
        <f t="shared" ref="V131:Z131" si="15">SUM(V4:V130)</f>
        <v>50802.6399999999</v>
      </c>
      <c r="W131" s="204">
        <f t="shared" si="15"/>
        <v>5592.24000000001</v>
      </c>
      <c r="X131" s="151">
        <f>SUM(X4:X124)</f>
        <v>605039</v>
      </c>
      <c r="Y131" s="204">
        <f>SUM(Y4:Y130)</f>
        <v>12600.68</v>
      </c>
      <c r="Z131" s="204">
        <f t="shared" si="15"/>
        <v>456.28</v>
      </c>
      <c r="AA131" s="151">
        <f>SUM(AA4:AA124)</f>
        <v>605039</v>
      </c>
      <c r="AB131" s="204">
        <f t="shared" ref="AB131:AH131" si="16">SUM(AB4:AB130)</f>
        <v>3150.81</v>
      </c>
      <c r="AC131" s="204">
        <f t="shared" si="16"/>
        <v>114.11</v>
      </c>
      <c r="AD131" s="151">
        <f>SUM(AD4:AD124)</f>
        <v>605039</v>
      </c>
      <c r="AE131" s="204">
        <f t="shared" si="16"/>
        <v>3175.81</v>
      </c>
      <c r="AF131" s="204">
        <f t="shared" si="16"/>
        <v>349.56</v>
      </c>
      <c r="AG131" s="204">
        <f t="shared" si="16"/>
        <v>76242.1300000001</v>
      </c>
      <c r="AH131" s="204">
        <f t="shared" si="16"/>
        <v>255908.39</v>
      </c>
      <c r="AI131" s="178"/>
    </row>
    <row r="136" spans="5:13">
      <c r="E136" s="182" t="s">
        <v>341</v>
      </c>
      <c r="F136" s="182" t="s">
        <v>342</v>
      </c>
      <c r="G136" t="s">
        <v>343</v>
      </c>
      <c r="H136" s="182" t="s">
        <v>344</v>
      </c>
      <c r="I136" t="s">
        <v>345</v>
      </c>
      <c r="J136" t="s">
        <v>346</v>
      </c>
      <c r="K136" s="182" t="s">
        <v>347</v>
      </c>
      <c r="L136" t="s">
        <v>348</v>
      </c>
      <c r="M136" t="s">
        <v>349</v>
      </c>
    </row>
    <row r="137" spans="5:26">
      <c r="E137" s="205">
        <v>7959.52</v>
      </c>
      <c r="F137" s="205">
        <v>3979.76</v>
      </c>
      <c r="G137" s="205">
        <v>248.75</v>
      </c>
      <c r="H137" s="205">
        <v>248.75</v>
      </c>
      <c r="I137" s="205">
        <v>0.89</v>
      </c>
      <c r="J137" s="205">
        <v>72.82</v>
      </c>
      <c r="K137" s="205">
        <v>17.76</v>
      </c>
      <c r="L137" s="205">
        <v>4.45</v>
      </c>
      <c r="M137" s="205">
        <v>646.49</v>
      </c>
      <c r="U137" s="205"/>
      <c r="V137" s="205"/>
      <c r="W137" s="205"/>
      <c r="X137" s="205"/>
      <c r="Y137" s="205"/>
      <c r="Z137" s="205"/>
    </row>
    <row r="138" spans="5:26">
      <c r="E138" s="205">
        <v>25.6</v>
      </c>
      <c r="F138" s="205">
        <v>1599.68</v>
      </c>
      <c r="G138" s="205">
        <v>100</v>
      </c>
      <c r="H138" s="205">
        <v>100</v>
      </c>
      <c r="I138" s="205">
        <v>1.93</v>
      </c>
      <c r="J138" s="205">
        <v>1639.68</v>
      </c>
      <c r="K138" s="205">
        <v>38.6</v>
      </c>
      <c r="L138" s="205">
        <v>9.66</v>
      </c>
      <c r="M138" s="205">
        <v>259.96</v>
      </c>
      <c r="U138" s="205"/>
      <c r="V138" s="205"/>
      <c r="W138" s="205"/>
      <c r="X138" s="205"/>
      <c r="Y138" s="205"/>
      <c r="Z138" s="205"/>
    </row>
    <row r="139" spans="5:26">
      <c r="E139" s="205">
        <v>3199.36</v>
      </c>
      <c r="F139" s="205">
        <v>12.8</v>
      </c>
      <c r="G139" s="205">
        <v>0.81</v>
      </c>
      <c r="H139" s="205">
        <v>0.81</v>
      </c>
      <c r="I139" s="205">
        <v>20</v>
      </c>
      <c r="J139" s="205">
        <v>158.27</v>
      </c>
      <c r="K139" s="205">
        <v>399.92</v>
      </c>
      <c r="L139" s="205">
        <v>100</v>
      </c>
      <c r="M139" s="205">
        <v>2.08</v>
      </c>
      <c r="U139" s="205"/>
      <c r="V139" s="205"/>
      <c r="W139" s="205"/>
      <c r="X139" s="205"/>
      <c r="Y139" s="205"/>
      <c r="Z139" s="205"/>
    </row>
    <row r="140" spans="5:26">
      <c r="E140" s="205">
        <v>25.6</v>
      </c>
      <c r="F140" s="205">
        <v>49990</v>
      </c>
      <c r="G140" s="205">
        <v>50</v>
      </c>
      <c r="H140" s="205">
        <v>3125</v>
      </c>
      <c r="I140" s="205">
        <v>0.16</v>
      </c>
      <c r="J140" s="205">
        <v>50830.08</v>
      </c>
      <c r="K140" s="205">
        <v>199.96</v>
      </c>
      <c r="L140" s="205">
        <v>50</v>
      </c>
      <c r="M140" s="205">
        <v>129.98</v>
      </c>
      <c r="U140" s="205"/>
      <c r="V140" s="205"/>
      <c r="W140" s="205"/>
      <c r="X140" s="205"/>
      <c r="Y140" s="205"/>
      <c r="Z140" s="205"/>
    </row>
    <row r="141" spans="5:26">
      <c r="E141" s="205">
        <v>99980</v>
      </c>
      <c r="F141" s="205">
        <v>799.84</v>
      </c>
      <c r="G141" s="205">
        <v>0.81</v>
      </c>
      <c r="H141" s="205">
        <v>0.81</v>
      </c>
      <c r="I141" s="205">
        <v>620</v>
      </c>
      <c r="J141" s="205">
        <v>13.12</v>
      </c>
      <c r="K141" s="205">
        <v>3.2</v>
      </c>
      <c r="L141" s="205">
        <v>0.81</v>
      </c>
      <c r="M141" s="205">
        <v>8123.75</v>
      </c>
      <c r="U141" s="205"/>
      <c r="V141" s="205"/>
      <c r="W141" s="205"/>
      <c r="X141" s="205"/>
      <c r="Y141" s="205"/>
      <c r="Z141" s="205"/>
    </row>
    <row r="142" spans="5:26">
      <c r="E142" s="205">
        <v>1599.68</v>
      </c>
      <c r="F142" s="205">
        <v>12.8</v>
      </c>
      <c r="G142" s="205">
        <v>3125</v>
      </c>
      <c r="H142" s="205">
        <v>50</v>
      </c>
      <c r="I142" s="205">
        <v>10</v>
      </c>
      <c r="J142" s="205">
        <v>819.84</v>
      </c>
      <c r="K142" s="205">
        <v>12397.52</v>
      </c>
      <c r="L142" s="205">
        <v>3100</v>
      </c>
      <c r="M142" s="205">
        <v>2.08</v>
      </c>
      <c r="U142" s="205"/>
      <c r="V142" s="205"/>
      <c r="W142" s="205"/>
      <c r="X142" s="205"/>
      <c r="Y142" s="205"/>
      <c r="Z142" s="205"/>
    </row>
    <row r="143" spans="5:26">
      <c r="E143" s="205"/>
      <c r="F143" s="205"/>
      <c r="G143" s="205"/>
      <c r="H143" s="205"/>
      <c r="I143" s="205"/>
      <c r="J143" s="205"/>
      <c r="K143" s="205"/>
      <c r="L143" s="205"/>
      <c r="M143" s="205"/>
      <c r="N143" s="209"/>
      <c r="O143" s="209"/>
      <c r="P143" s="209"/>
      <c r="Q143" s="209"/>
      <c r="R143" s="205"/>
      <c r="S143" s="205"/>
      <c r="T143" s="205"/>
      <c r="U143" s="205"/>
      <c r="V143" s="205"/>
      <c r="W143" s="205"/>
      <c r="X143" s="205"/>
      <c r="Y143" s="205"/>
      <c r="Z143" s="205"/>
    </row>
    <row r="144" spans="5:26">
      <c r="E144" s="206">
        <f t="shared" ref="E144:M144" si="17">E137+E138+E139+E140+E141+E142+E143</f>
        <v>112789.76</v>
      </c>
      <c r="F144" s="206">
        <f t="shared" si="17"/>
        <v>56394.88</v>
      </c>
      <c r="G144" s="206">
        <f t="shared" si="17"/>
        <v>3525.37</v>
      </c>
      <c r="H144" s="206">
        <f t="shared" si="17"/>
        <v>3525.37</v>
      </c>
      <c r="I144" s="206">
        <f t="shared" si="17"/>
        <v>652.98</v>
      </c>
      <c r="J144" s="206">
        <f t="shared" si="17"/>
        <v>53533.81</v>
      </c>
      <c r="K144" s="205">
        <f t="shared" si="17"/>
        <v>13056.96</v>
      </c>
      <c r="L144" s="205">
        <f t="shared" si="17"/>
        <v>3264.92</v>
      </c>
      <c r="M144" s="206">
        <f t="shared" si="17"/>
        <v>9164.34</v>
      </c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</row>
    <row r="145" spans="5:26">
      <c r="E145" s="205"/>
      <c r="F145" s="205"/>
      <c r="G145" s="205"/>
      <c r="H145" s="205"/>
      <c r="I145" s="205"/>
      <c r="J145" s="205"/>
      <c r="K145" s="205"/>
      <c r="L145" s="205"/>
      <c r="M145" s="205"/>
      <c r="N145" s="209"/>
      <c r="O145" s="209"/>
      <c r="P145" s="209"/>
      <c r="Q145" s="209"/>
      <c r="R145" s="205"/>
      <c r="S145" s="205"/>
      <c r="T145" s="205"/>
      <c r="U145" s="205"/>
      <c r="V145" s="205"/>
      <c r="W145" s="205"/>
      <c r="X145" s="205"/>
      <c r="Y145" s="205"/>
      <c r="Z145" s="205"/>
    </row>
  </sheetData>
  <autoFilter xmlns:etc="http://www.wps.cn/officeDocument/2017/etCustomData" ref="A3:AL131" etc:filterBottomFollowUsedRange="0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I131 F131:G131 AE131 AB131 V131 O131 L131 Y131:Z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5"/>
  <cols>
    <col min="1" max="1" width="5.375" style="180" customWidth="1"/>
    <col min="2" max="3" width="33.9083333333333" style="181" customWidth="1"/>
    <col min="4" max="4" width="16.025" customWidth="1"/>
    <col min="5" max="5" width="13.8916666666667" style="182" customWidth="1"/>
    <col min="6" max="6" width="13.05" customWidth="1"/>
    <col min="7" max="7" width="14.8416666666667" customWidth="1"/>
    <col min="8" max="8" width="14.2333333333333" style="182" customWidth="1"/>
    <col min="9" max="9" width="14.7" customWidth="1"/>
    <col min="10" max="10" width="11.9083333333333" customWidth="1"/>
    <col min="11" max="11" width="15.2916666666667" style="183" customWidth="1"/>
    <col min="12" max="12" width="10.375" customWidth="1"/>
    <col min="13" max="13" width="9.625" customWidth="1"/>
    <col min="14" max="14" width="13.2833333333333" style="184" customWidth="1"/>
    <col min="15" max="15" width="12.6416666666667" style="180" customWidth="1"/>
    <col min="16" max="16" width="10.55" style="180" customWidth="1"/>
    <col min="17" max="17" width="13.4083333333333" style="184" customWidth="1"/>
    <col min="18" max="18" width="13.4083333333333" customWidth="1"/>
    <col min="19" max="19" width="14.7083333333333" style="185" customWidth="1"/>
    <col min="20" max="20" width="21.4333333333333" customWidth="1"/>
    <col min="21" max="21" width="16.7666666666667" style="182" customWidth="1"/>
    <col min="22" max="22" width="12.475" customWidth="1"/>
    <col min="23" max="23" width="12.6416666666667" customWidth="1"/>
    <col min="24" max="24" width="15.0583333333333" style="182" customWidth="1"/>
    <col min="25" max="25" width="13.6666666666667" customWidth="1"/>
    <col min="26" max="26" width="11.4583333333333" customWidth="1"/>
    <col min="27" max="27" width="14.9416666666667" style="182" customWidth="1"/>
    <col min="28" max="28" width="11.025" customWidth="1"/>
    <col min="29" max="29" width="11.9" customWidth="1"/>
    <col min="30" max="30" width="14.575" style="182" customWidth="1"/>
    <col min="31" max="31" width="11.525" customWidth="1"/>
    <col min="32" max="32" width="12.9416666666667" style="29" customWidth="1"/>
    <col min="33" max="33" width="14.85" customWidth="1"/>
    <col min="34" max="34" width="17.2" customWidth="1"/>
  </cols>
  <sheetData>
    <row r="1" spans="1:34">
      <c r="A1" s="186" t="s">
        <v>328</v>
      </c>
      <c r="B1" s="187"/>
      <c r="C1" s="186" t="s">
        <v>146</v>
      </c>
      <c r="D1" s="174" t="s">
        <v>3</v>
      </c>
      <c r="E1" s="188" t="s">
        <v>147</v>
      </c>
      <c r="F1" s="189"/>
      <c r="G1" s="189"/>
      <c r="H1" s="188"/>
      <c r="I1" s="189"/>
      <c r="J1" s="189"/>
      <c r="K1" s="188"/>
      <c r="L1" s="189"/>
      <c r="M1" s="189"/>
      <c r="N1" s="188"/>
      <c r="O1" s="189"/>
      <c r="P1" s="189"/>
      <c r="Q1" s="188"/>
      <c r="R1" s="189"/>
      <c r="S1" s="189"/>
      <c r="T1" s="189"/>
      <c r="U1" s="195" t="s">
        <v>1</v>
      </c>
      <c r="V1" s="160"/>
      <c r="W1" s="160"/>
      <c r="X1" s="195"/>
      <c r="Y1" s="160"/>
      <c r="Z1" s="160"/>
      <c r="AA1" s="195"/>
      <c r="AB1" s="160"/>
      <c r="AC1" s="160"/>
      <c r="AD1" s="195"/>
      <c r="AE1" s="160"/>
      <c r="AF1" s="172"/>
      <c r="AG1" s="160"/>
      <c r="AH1" s="200" t="s">
        <v>2</v>
      </c>
    </row>
    <row r="2" ht="29" customHeight="1" spans="1:34">
      <c r="A2" s="190"/>
      <c r="B2" s="187"/>
      <c r="C2" s="190"/>
      <c r="D2" s="140"/>
      <c r="E2" s="191" t="s">
        <v>4</v>
      </c>
      <c r="F2" s="192" t="s">
        <v>5</v>
      </c>
      <c r="G2" s="164" t="s">
        <v>6</v>
      </c>
      <c r="H2" s="191" t="s">
        <v>7</v>
      </c>
      <c r="I2" s="164" t="s">
        <v>5</v>
      </c>
      <c r="J2" s="164" t="s">
        <v>6</v>
      </c>
      <c r="K2" s="191" t="s">
        <v>8</v>
      </c>
      <c r="L2" s="164" t="s">
        <v>5</v>
      </c>
      <c r="M2" s="164" t="s">
        <v>6</v>
      </c>
      <c r="N2" s="191" t="s">
        <v>9</v>
      </c>
      <c r="O2" s="156" t="s">
        <v>10</v>
      </c>
      <c r="P2" s="156" t="s">
        <v>6</v>
      </c>
      <c r="Q2" s="191" t="s">
        <v>11</v>
      </c>
      <c r="R2" s="196" t="s">
        <v>10</v>
      </c>
      <c r="S2" s="197" t="s">
        <v>6</v>
      </c>
      <c r="T2" s="164" t="s">
        <v>12</v>
      </c>
      <c r="U2" s="191" t="s">
        <v>4</v>
      </c>
      <c r="V2" s="164" t="s">
        <v>10</v>
      </c>
      <c r="W2" s="164" t="s">
        <v>6</v>
      </c>
      <c r="X2" s="191" t="s">
        <v>7</v>
      </c>
      <c r="Y2" s="164" t="s">
        <v>5</v>
      </c>
      <c r="Z2" s="164" t="s">
        <v>6</v>
      </c>
      <c r="AA2" s="191" t="s">
        <v>13</v>
      </c>
      <c r="AB2" s="164" t="s">
        <v>10</v>
      </c>
      <c r="AC2" s="168" t="s">
        <v>6</v>
      </c>
      <c r="AD2" s="191" t="s">
        <v>11</v>
      </c>
      <c r="AE2" s="164" t="s">
        <v>10</v>
      </c>
      <c r="AF2" s="168" t="s">
        <v>6</v>
      </c>
      <c r="AG2" s="164" t="s">
        <v>12</v>
      </c>
      <c r="AH2" s="200"/>
    </row>
    <row r="3" ht="23" customHeight="1" spans="1:34">
      <c r="A3" s="190"/>
      <c r="B3" s="187"/>
      <c r="C3" s="190"/>
      <c r="D3" s="143"/>
      <c r="E3" s="191"/>
      <c r="F3" s="147">
        <v>0.16</v>
      </c>
      <c r="G3" s="164"/>
      <c r="H3" s="191"/>
      <c r="I3" s="154">
        <v>0.082</v>
      </c>
      <c r="J3" s="154"/>
      <c r="K3" s="191"/>
      <c r="L3" s="154">
        <v>0.0005</v>
      </c>
      <c r="M3" s="154"/>
      <c r="N3" s="191"/>
      <c r="O3" s="194">
        <v>0.004</v>
      </c>
      <c r="P3" s="194"/>
      <c r="Q3" s="191"/>
      <c r="R3" s="198">
        <v>0.005</v>
      </c>
      <c r="S3" s="197"/>
      <c r="T3" s="164"/>
      <c r="U3" s="191"/>
      <c r="V3" s="169">
        <v>0.08</v>
      </c>
      <c r="W3" s="164"/>
      <c r="X3" s="191"/>
      <c r="Y3" s="169">
        <v>0.02</v>
      </c>
      <c r="Z3" s="169"/>
      <c r="AA3" s="191"/>
      <c r="AB3" s="199">
        <v>0.005</v>
      </c>
      <c r="AC3" s="170"/>
      <c r="AD3" s="191"/>
      <c r="AE3" s="198">
        <v>0.005</v>
      </c>
      <c r="AF3" s="168"/>
      <c r="AG3" s="164"/>
      <c r="AH3" s="200"/>
    </row>
    <row r="4" s="133" customFormat="1" ht="35" customHeight="1" spans="1:35">
      <c r="A4" s="149">
        <v>1</v>
      </c>
      <c r="B4" s="150" t="s">
        <v>14</v>
      </c>
      <c r="C4" s="150" t="s">
        <v>148</v>
      </c>
      <c r="D4" s="149" t="s">
        <v>15</v>
      </c>
      <c r="E4" s="151">
        <v>4999</v>
      </c>
      <c r="F4" s="152">
        <v>799.84</v>
      </c>
      <c r="G4" s="152">
        <v>67.84</v>
      </c>
      <c r="H4" s="151">
        <v>4999</v>
      </c>
      <c r="I4" s="152">
        <v>409.92</v>
      </c>
      <c r="J4" s="153"/>
      <c r="K4" s="151">
        <v>4999</v>
      </c>
      <c r="L4" s="152">
        <v>5</v>
      </c>
      <c r="M4" s="153"/>
      <c r="N4" s="151">
        <v>4999</v>
      </c>
      <c r="O4" s="152">
        <v>64.99</v>
      </c>
      <c r="P4" s="152">
        <v>5.51</v>
      </c>
      <c r="Q4" s="151">
        <v>4999</v>
      </c>
      <c r="R4" s="152">
        <v>25</v>
      </c>
      <c r="S4" s="152">
        <v>2.12</v>
      </c>
      <c r="T4" s="153">
        <f t="shared" ref="T4:T15" si="0">F4+G4+I4+J4+L4+M4+O4+P4+R4+S4</f>
        <v>1380.22</v>
      </c>
      <c r="U4" s="151">
        <v>4999</v>
      </c>
      <c r="V4" s="152">
        <v>399.92</v>
      </c>
      <c r="W4" s="152">
        <v>33.92</v>
      </c>
      <c r="X4" s="151">
        <v>4999</v>
      </c>
      <c r="Y4" s="152">
        <v>99.98</v>
      </c>
      <c r="Z4" s="153"/>
      <c r="AA4" s="151">
        <v>4999</v>
      </c>
      <c r="AB4" s="152">
        <v>25</v>
      </c>
      <c r="AC4" s="153"/>
      <c r="AD4" s="151">
        <v>4999</v>
      </c>
      <c r="AE4" s="152">
        <v>25</v>
      </c>
      <c r="AF4" s="152">
        <v>2.12</v>
      </c>
      <c r="AG4" s="153">
        <f t="shared" ref="AG4:AG15" si="1">V4+W4+Y4+Z4+AB4+AC4+AE4+AF4</f>
        <v>585.94</v>
      </c>
      <c r="AH4" s="153">
        <f t="shared" ref="AH4:AH15" si="2">T4+AG4</f>
        <v>1966.16</v>
      </c>
      <c r="AI4" s="178"/>
    </row>
    <row r="5" s="133" customFormat="1" ht="35" customHeight="1" spans="1:35">
      <c r="A5" s="149">
        <v>2</v>
      </c>
      <c r="B5" s="150" t="s">
        <v>149</v>
      </c>
      <c r="C5" s="150" t="s">
        <v>150</v>
      </c>
      <c r="D5" s="149" t="s">
        <v>15</v>
      </c>
      <c r="E5" s="151">
        <v>4999</v>
      </c>
      <c r="F5" s="152">
        <v>799.84</v>
      </c>
      <c r="G5" s="152">
        <v>67.84</v>
      </c>
      <c r="H5" s="151">
        <v>4999</v>
      </c>
      <c r="I5" s="152">
        <v>409.92</v>
      </c>
      <c r="J5" s="153"/>
      <c r="K5" s="151">
        <v>4999</v>
      </c>
      <c r="L5" s="152">
        <v>5</v>
      </c>
      <c r="M5" s="153"/>
      <c r="N5" s="151">
        <v>4999</v>
      </c>
      <c r="O5" s="152">
        <v>64.99</v>
      </c>
      <c r="P5" s="152">
        <v>5.51</v>
      </c>
      <c r="Q5" s="151">
        <v>4999</v>
      </c>
      <c r="R5" s="152">
        <v>25</v>
      </c>
      <c r="S5" s="152">
        <v>2.12</v>
      </c>
      <c r="T5" s="153">
        <f t="shared" si="0"/>
        <v>1380.22</v>
      </c>
      <c r="U5" s="151">
        <v>4999</v>
      </c>
      <c r="V5" s="152">
        <v>399.92</v>
      </c>
      <c r="W5" s="152">
        <v>33.92</v>
      </c>
      <c r="X5" s="151">
        <v>4999</v>
      </c>
      <c r="Y5" s="152">
        <v>99.98</v>
      </c>
      <c r="Z5" s="153"/>
      <c r="AA5" s="151">
        <v>4999</v>
      </c>
      <c r="AB5" s="152">
        <v>25</v>
      </c>
      <c r="AC5" s="153"/>
      <c r="AD5" s="151">
        <v>4999</v>
      </c>
      <c r="AE5" s="152">
        <v>25</v>
      </c>
      <c r="AF5" s="152">
        <v>2.12</v>
      </c>
      <c r="AG5" s="153">
        <f t="shared" si="1"/>
        <v>585.94</v>
      </c>
      <c r="AH5" s="153">
        <f t="shared" si="2"/>
        <v>1966.16</v>
      </c>
      <c r="AI5" s="178"/>
    </row>
    <row r="6" s="133" customFormat="1" ht="35" customHeight="1" spans="1:35">
      <c r="A6" s="149">
        <v>3</v>
      </c>
      <c r="B6" s="150" t="s">
        <v>17</v>
      </c>
      <c r="C6" s="150" t="s">
        <v>151</v>
      </c>
      <c r="D6" s="149" t="s">
        <v>15</v>
      </c>
      <c r="E6" s="151">
        <v>4999</v>
      </c>
      <c r="F6" s="152">
        <v>799.84</v>
      </c>
      <c r="G6" s="152">
        <v>67.84</v>
      </c>
      <c r="H6" s="151">
        <v>4999</v>
      </c>
      <c r="I6" s="152">
        <v>409.92</v>
      </c>
      <c r="J6" s="153"/>
      <c r="K6" s="151">
        <v>4999</v>
      </c>
      <c r="L6" s="152">
        <v>5</v>
      </c>
      <c r="M6" s="153"/>
      <c r="N6" s="151">
        <v>4999</v>
      </c>
      <c r="O6" s="152">
        <v>64.99</v>
      </c>
      <c r="P6" s="152">
        <v>5.51</v>
      </c>
      <c r="Q6" s="151">
        <v>4999</v>
      </c>
      <c r="R6" s="152">
        <v>25</v>
      </c>
      <c r="S6" s="152">
        <v>2.12</v>
      </c>
      <c r="T6" s="153">
        <f t="shared" si="0"/>
        <v>1380.22</v>
      </c>
      <c r="U6" s="151">
        <v>4999</v>
      </c>
      <c r="V6" s="152">
        <v>399.92</v>
      </c>
      <c r="W6" s="152">
        <v>33.92</v>
      </c>
      <c r="X6" s="151">
        <v>4999</v>
      </c>
      <c r="Y6" s="152">
        <v>99.98</v>
      </c>
      <c r="Z6" s="153"/>
      <c r="AA6" s="151">
        <v>4999</v>
      </c>
      <c r="AB6" s="152">
        <v>25</v>
      </c>
      <c r="AC6" s="153"/>
      <c r="AD6" s="151">
        <v>4999</v>
      </c>
      <c r="AE6" s="152">
        <v>25</v>
      </c>
      <c r="AF6" s="152">
        <v>2.12</v>
      </c>
      <c r="AG6" s="153">
        <f t="shared" si="1"/>
        <v>585.94</v>
      </c>
      <c r="AH6" s="153">
        <f t="shared" si="2"/>
        <v>1966.16</v>
      </c>
      <c r="AI6" s="178"/>
    </row>
    <row r="7" s="133" customFormat="1" ht="35" customHeight="1" spans="1:35">
      <c r="A7" s="149">
        <v>4</v>
      </c>
      <c r="B7" s="150" t="s">
        <v>18</v>
      </c>
      <c r="C7" s="150" t="s">
        <v>152</v>
      </c>
      <c r="D7" s="149" t="s">
        <v>15</v>
      </c>
      <c r="E7" s="151">
        <v>4999</v>
      </c>
      <c r="F7" s="152">
        <v>799.84</v>
      </c>
      <c r="G7" s="152">
        <v>67.84</v>
      </c>
      <c r="H7" s="151">
        <v>4999</v>
      </c>
      <c r="I7" s="152">
        <v>409.92</v>
      </c>
      <c r="J7" s="153"/>
      <c r="K7" s="151">
        <v>4999</v>
      </c>
      <c r="L7" s="152">
        <v>5</v>
      </c>
      <c r="M7" s="153"/>
      <c r="N7" s="151">
        <v>4999</v>
      </c>
      <c r="O7" s="152">
        <v>64.99</v>
      </c>
      <c r="P7" s="152">
        <v>5.51</v>
      </c>
      <c r="Q7" s="151">
        <v>4999</v>
      </c>
      <c r="R7" s="152">
        <v>25</v>
      </c>
      <c r="S7" s="152">
        <v>2.12</v>
      </c>
      <c r="T7" s="153">
        <f t="shared" si="0"/>
        <v>1380.22</v>
      </c>
      <c r="U7" s="151">
        <v>4999</v>
      </c>
      <c r="V7" s="152">
        <v>399.92</v>
      </c>
      <c r="W7" s="152">
        <v>33.92</v>
      </c>
      <c r="X7" s="151">
        <v>4999</v>
      </c>
      <c r="Y7" s="152">
        <v>99.98</v>
      </c>
      <c r="Z7" s="153"/>
      <c r="AA7" s="151">
        <v>4999</v>
      </c>
      <c r="AB7" s="152">
        <v>25</v>
      </c>
      <c r="AC7" s="153"/>
      <c r="AD7" s="151">
        <v>4999</v>
      </c>
      <c r="AE7" s="152">
        <v>25</v>
      </c>
      <c r="AF7" s="152">
        <v>2.12</v>
      </c>
      <c r="AG7" s="153">
        <f t="shared" si="1"/>
        <v>585.94</v>
      </c>
      <c r="AH7" s="153">
        <f t="shared" si="2"/>
        <v>1966.16</v>
      </c>
      <c r="AI7" s="178"/>
    </row>
    <row r="8" s="133" customFormat="1" ht="35" customHeight="1" spans="1:35">
      <c r="A8" s="149">
        <v>5</v>
      </c>
      <c r="B8" s="150" t="s">
        <v>20</v>
      </c>
      <c r="C8" s="150" t="s">
        <v>155</v>
      </c>
      <c r="D8" s="149" t="s">
        <v>15</v>
      </c>
      <c r="E8" s="151">
        <v>4999</v>
      </c>
      <c r="F8" s="152">
        <v>799.84</v>
      </c>
      <c r="G8" s="152">
        <v>67.84</v>
      </c>
      <c r="H8" s="151">
        <v>4999</v>
      </c>
      <c r="I8" s="152">
        <v>409.92</v>
      </c>
      <c r="J8" s="153"/>
      <c r="K8" s="151">
        <v>4999</v>
      </c>
      <c r="L8" s="152">
        <v>5</v>
      </c>
      <c r="M8" s="153"/>
      <c r="N8" s="151">
        <v>4999</v>
      </c>
      <c r="O8" s="152">
        <v>64.99</v>
      </c>
      <c r="P8" s="152">
        <v>5.51</v>
      </c>
      <c r="Q8" s="151">
        <v>4999</v>
      </c>
      <c r="R8" s="152">
        <v>25</v>
      </c>
      <c r="S8" s="152">
        <v>2.12</v>
      </c>
      <c r="T8" s="153">
        <f t="shared" si="0"/>
        <v>1380.22</v>
      </c>
      <c r="U8" s="151">
        <v>4999</v>
      </c>
      <c r="V8" s="152">
        <v>399.92</v>
      </c>
      <c r="W8" s="152">
        <v>33.92</v>
      </c>
      <c r="X8" s="151">
        <v>4999</v>
      </c>
      <c r="Y8" s="152">
        <v>99.98</v>
      </c>
      <c r="Z8" s="153"/>
      <c r="AA8" s="151">
        <v>4999</v>
      </c>
      <c r="AB8" s="152">
        <v>25</v>
      </c>
      <c r="AC8" s="153"/>
      <c r="AD8" s="151">
        <v>4999</v>
      </c>
      <c r="AE8" s="152">
        <v>25</v>
      </c>
      <c r="AF8" s="152">
        <v>2.12</v>
      </c>
      <c r="AG8" s="153">
        <f t="shared" si="1"/>
        <v>585.94</v>
      </c>
      <c r="AH8" s="153">
        <f t="shared" si="2"/>
        <v>1966.16</v>
      </c>
      <c r="AI8" s="178"/>
    </row>
    <row r="9" s="133" customFormat="1" ht="35" customHeight="1" spans="1:35">
      <c r="A9" s="149">
        <v>6</v>
      </c>
      <c r="B9" s="150" t="s">
        <v>21</v>
      </c>
      <c r="C9" s="150" t="s">
        <v>156</v>
      </c>
      <c r="D9" s="149" t="s">
        <v>15</v>
      </c>
      <c r="E9" s="151">
        <v>4999</v>
      </c>
      <c r="F9" s="152">
        <v>799.84</v>
      </c>
      <c r="G9" s="152">
        <v>67.84</v>
      </c>
      <c r="H9" s="151">
        <v>4999</v>
      </c>
      <c r="I9" s="152">
        <v>409.92</v>
      </c>
      <c r="J9" s="153"/>
      <c r="K9" s="151">
        <v>4999</v>
      </c>
      <c r="L9" s="152">
        <v>5</v>
      </c>
      <c r="M9" s="153"/>
      <c r="N9" s="151">
        <v>4999</v>
      </c>
      <c r="O9" s="152">
        <v>64.99</v>
      </c>
      <c r="P9" s="152">
        <v>5.51</v>
      </c>
      <c r="Q9" s="151">
        <v>4999</v>
      </c>
      <c r="R9" s="152">
        <v>25</v>
      </c>
      <c r="S9" s="152">
        <v>2.12</v>
      </c>
      <c r="T9" s="153">
        <f t="shared" si="0"/>
        <v>1380.22</v>
      </c>
      <c r="U9" s="151">
        <v>4999</v>
      </c>
      <c r="V9" s="152">
        <v>399.92</v>
      </c>
      <c r="W9" s="152">
        <v>33.92</v>
      </c>
      <c r="X9" s="151">
        <v>4999</v>
      </c>
      <c r="Y9" s="152">
        <v>99.98</v>
      </c>
      <c r="Z9" s="153"/>
      <c r="AA9" s="151">
        <v>4999</v>
      </c>
      <c r="AB9" s="152">
        <v>25</v>
      </c>
      <c r="AC9" s="153"/>
      <c r="AD9" s="151">
        <v>4999</v>
      </c>
      <c r="AE9" s="152">
        <v>25</v>
      </c>
      <c r="AF9" s="152">
        <v>2.12</v>
      </c>
      <c r="AG9" s="153">
        <f t="shared" si="1"/>
        <v>585.94</v>
      </c>
      <c r="AH9" s="153">
        <f t="shared" si="2"/>
        <v>1966.16</v>
      </c>
      <c r="AI9" s="178"/>
    </row>
    <row r="10" s="133" customFormat="1" ht="35" customHeight="1" spans="1:35">
      <c r="A10" s="149">
        <v>7</v>
      </c>
      <c r="B10" s="150" t="s">
        <v>157</v>
      </c>
      <c r="C10" s="150" t="s">
        <v>158</v>
      </c>
      <c r="D10" s="149" t="s">
        <v>15</v>
      </c>
      <c r="E10" s="151">
        <v>4999</v>
      </c>
      <c r="F10" s="152">
        <v>799.84</v>
      </c>
      <c r="G10" s="152">
        <v>67.84</v>
      </c>
      <c r="H10" s="151">
        <v>4999</v>
      </c>
      <c r="I10" s="152">
        <v>409.92</v>
      </c>
      <c r="J10" s="153"/>
      <c r="K10" s="151">
        <v>4999</v>
      </c>
      <c r="L10" s="152">
        <v>5</v>
      </c>
      <c r="M10" s="153"/>
      <c r="N10" s="151">
        <v>4999</v>
      </c>
      <c r="O10" s="152">
        <v>64.99</v>
      </c>
      <c r="P10" s="152">
        <v>5.51</v>
      </c>
      <c r="Q10" s="151">
        <v>4999</v>
      </c>
      <c r="R10" s="152">
        <v>25</v>
      </c>
      <c r="S10" s="152">
        <v>2.12</v>
      </c>
      <c r="T10" s="153">
        <f t="shared" si="0"/>
        <v>1380.22</v>
      </c>
      <c r="U10" s="151">
        <v>4999</v>
      </c>
      <c r="V10" s="152">
        <v>399.92</v>
      </c>
      <c r="W10" s="152">
        <v>33.92</v>
      </c>
      <c r="X10" s="151">
        <v>4999</v>
      </c>
      <c r="Y10" s="152">
        <v>99.98</v>
      </c>
      <c r="Z10" s="153"/>
      <c r="AA10" s="151">
        <v>4999</v>
      </c>
      <c r="AB10" s="152">
        <v>25</v>
      </c>
      <c r="AC10" s="153"/>
      <c r="AD10" s="151">
        <v>4999</v>
      </c>
      <c r="AE10" s="152">
        <v>25</v>
      </c>
      <c r="AF10" s="152">
        <v>2.12</v>
      </c>
      <c r="AG10" s="153">
        <f t="shared" si="1"/>
        <v>585.94</v>
      </c>
      <c r="AH10" s="153">
        <f t="shared" si="2"/>
        <v>1966.16</v>
      </c>
      <c r="AI10" s="178"/>
    </row>
    <row r="11" s="133" customFormat="1" ht="35" customHeight="1" spans="1:35">
      <c r="A11" s="149">
        <v>8</v>
      </c>
      <c r="B11" s="150" t="s">
        <v>23</v>
      </c>
      <c r="C11" s="150" t="s">
        <v>159</v>
      </c>
      <c r="D11" s="149" t="s">
        <v>15</v>
      </c>
      <c r="E11" s="151">
        <v>4999</v>
      </c>
      <c r="F11" s="152">
        <v>799.84</v>
      </c>
      <c r="G11" s="152">
        <v>67.84</v>
      </c>
      <c r="H11" s="151">
        <v>4999</v>
      </c>
      <c r="I11" s="152">
        <v>409.92</v>
      </c>
      <c r="J11" s="153"/>
      <c r="K11" s="151">
        <v>4999</v>
      </c>
      <c r="L11" s="152">
        <v>5</v>
      </c>
      <c r="M11" s="153"/>
      <c r="N11" s="151">
        <v>4999</v>
      </c>
      <c r="O11" s="152">
        <v>64.99</v>
      </c>
      <c r="P11" s="152">
        <v>5.51</v>
      </c>
      <c r="Q11" s="151">
        <v>4999</v>
      </c>
      <c r="R11" s="152">
        <v>25</v>
      </c>
      <c r="S11" s="152">
        <v>2.12</v>
      </c>
      <c r="T11" s="153">
        <f t="shared" si="0"/>
        <v>1380.22</v>
      </c>
      <c r="U11" s="151">
        <v>4999</v>
      </c>
      <c r="V11" s="152">
        <v>399.92</v>
      </c>
      <c r="W11" s="152">
        <v>33.92</v>
      </c>
      <c r="X11" s="151">
        <v>4999</v>
      </c>
      <c r="Y11" s="152">
        <v>99.98</v>
      </c>
      <c r="Z11" s="153"/>
      <c r="AA11" s="151">
        <v>4999</v>
      </c>
      <c r="AB11" s="152">
        <v>25</v>
      </c>
      <c r="AC11" s="153"/>
      <c r="AD11" s="151">
        <v>4999</v>
      </c>
      <c r="AE11" s="152">
        <v>25</v>
      </c>
      <c r="AF11" s="152">
        <v>2.12</v>
      </c>
      <c r="AG11" s="153">
        <f t="shared" si="1"/>
        <v>585.94</v>
      </c>
      <c r="AH11" s="153">
        <f t="shared" si="2"/>
        <v>1966.16</v>
      </c>
      <c r="AI11" s="178"/>
    </row>
    <row r="12" s="133" customFormat="1" ht="35" customHeight="1" spans="1:35">
      <c r="A12" s="149">
        <v>9</v>
      </c>
      <c r="B12" s="150" t="s">
        <v>160</v>
      </c>
      <c r="C12" s="150" t="s">
        <v>161</v>
      </c>
      <c r="D12" s="149" t="s">
        <v>15</v>
      </c>
      <c r="E12" s="151">
        <v>4999</v>
      </c>
      <c r="F12" s="152">
        <v>799.84</v>
      </c>
      <c r="G12" s="152">
        <v>67.84</v>
      </c>
      <c r="H12" s="151">
        <v>4999</v>
      </c>
      <c r="I12" s="152">
        <v>409.92</v>
      </c>
      <c r="J12" s="153"/>
      <c r="K12" s="151">
        <v>4999</v>
      </c>
      <c r="L12" s="152">
        <v>5</v>
      </c>
      <c r="M12" s="153"/>
      <c r="N12" s="151">
        <v>4999</v>
      </c>
      <c r="O12" s="152">
        <v>64.99</v>
      </c>
      <c r="P12" s="152">
        <v>5.51</v>
      </c>
      <c r="Q12" s="151">
        <v>4999</v>
      </c>
      <c r="R12" s="152">
        <v>25</v>
      </c>
      <c r="S12" s="152">
        <v>2.12</v>
      </c>
      <c r="T12" s="153">
        <f t="shared" si="0"/>
        <v>1380.22</v>
      </c>
      <c r="U12" s="151">
        <v>4999</v>
      </c>
      <c r="V12" s="152">
        <v>399.92</v>
      </c>
      <c r="W12" s="152">
        <v>33.92</v>
      </c>
      <c r="X12" s="151">
        <v>4999</v>
      </c>
      <c r="Y12" s="152">
        <v>99.98</v>
      </c>
      <c r="Z12" s="153"/>
      <c r="AA12" s="151">
        <v>4999</v>
      </c>
      <c r="AB12" s="152">
        <v>25</v>
      </c>
      <c r="AC12" s="153"/>
      <c r="AD12" s="151">
        <v>4999</v>
      </c>
      <c r="AE12" s="152">
        <v>25</v>
      </c>
      <c r="AF12" s="152">
        <v>2.12</v>
      </c>
      <c r="AG12" s="153">
        <f t="shared" si="1"/>
        <v>585.94</v>
      </c>
      <c r="AH12" s="153">
        <f t="shared" si="2"/>
        <v>1966.16</v>
      </c>
      <c r="AI12" s="178"/>
    </row>
    <row r="13" s="133" customFormat="1" ht="35" customHeight="1" spans="1:35">
      <c r="A13" s="149">
        <v>10</v>
      </c>
      <c r="B13" s="150" t="s">
        <v>25</v>
      </c>
      <c r="C13" s="150" t="s">
        <v>162</v>
      </c>
      <c r="D13" s="149" t="s">
        <v>15</v>
      </c>
      <c r="E13" s="151">
        <v>4999</v>
      </c>
      <c r="F13" s="152">
        <v>799.84</v>
      </c>
      <c r="G13" s="152">
        <v>67.84</v>
      </c>
      <c r="H13" s="151">
        <v>4999</v>
      </c>
      <c r="I13" s="152">
        <v>409.92</v>
      </c>
      <c r="J13" s="153"/>
      <c r="K13" s="151">
        <v>4999</v>
      </c>
      <c r="L13" s="152">
        <v>5</v>
      </c>
      <c r="M13" s="153"/>
      <c r="N13" s="151">
        <v>4999</v>
      </c>
      <c r="O13" s="152">
        <v>64.99</v>
      </c>
      <c r="P13" s="152">
        <v>5.51</v>
      </c>
      <c r="Q13" s="151">
        <v>4999</v>
      </c>
      <c r="R13" s="152">
        <v>25</v>
      </c>
      <c r="S13" s="152">
        <v>2.12</v>
      </c>
      <c r="T13" s="153">
        <f t="shared" si="0"/>
        <v>1380.22</v>
      </c>
      <c r="U13" s="151">
        <v>4999</v>
      </c>
      <c r="V13" s="152">
        <v>399.92</v>
      </c>
      <c r="W13" s="152">
        <v>33.92</v>
      </c>
      <c r="X13" s="151">
        <v>4999</v>
      </c>
      <c r="Y13" s="152">
        <v>99.98</v>
      </c>
      <c r="Z13" s="153"/>
      <c r="AA13" s="151">
        <v>4999</v>
      </c>
      <c r="AB13" s="152">
        <v>25</v>
      </c>
      <c r="AC13" s="153"/>
      <c r="AD13" s="151">
        <v>4999</v>
      </c>
      <c r="AE13" s="152">
        <v>25</v>
      </c>
      <c r="AF13" s="152">
        <v>2.12</v>
      </c>
      <c r="AG13" s="153">
        <f t="shared" si="1"/>
        <v>585.94</v>
      </c>
      <c r="AH13" s="153">
        <f t="shared" si="2"/>
        <v>1966.16</v>
      </c>
      <c r="AI13" s="178"/>
    </row>
    <row r="14" s="133" customFormat="1" ht="35" customHeight="1" spans="1:35">
      <c r="A14" s="149">
        <v>11</v>
      </c>
      <c r="B14" s="193" t="s">
        <v>163</v>
      </c>
      <c r="C14" s="150" t="s">
        <v>164</v>
      </c>
      <c r="D14" s="149" t="s">
        <v>15</v>
      </c>
      <c r="E14" s="151">
        <v>4999</v>
      </c>
      <c r="F14" s="152">
        <v>799.84</v>
      </c>
      <c r="G14" s="152">
        <v>67.84</v>
      </c>
      <c r="H14" s="151">
        <v>4999</v>
      </c>
      <c r="I14" s="152"/>
      <c r="J14" s="153"/>
      <c r="K14" s="151">
        <v>4999</v>
      </c>
      <c r="L14" s="152"/>
      <c r="M14" s="153"/>
      <c r="N14" s="151">
        <v>4999</v>
      </c>
      <c r="O14" s="152">
        <v>64.99</v>
      </c>
      <c r="P14" s="152">
        <v>5.51</v>
      </c>
      <c r="Q14" s="151">
        <v>4999</v>
      </c>
      <c r="R14" s="152">
        <v>25</v>
      </c>
      <c r="S14" s="152">
        <v>2.12</v>
      </c>
      <c r="T14" s="153">
        <f t="shared" si="0"/>
        <v>965.3</v>
      </c>
      <c r="U14" s="151">
        <v>4999</v>
      </c>
      <c r="V14" s="152">
        <v>399.92</v>
      </c>
      <c r="W14" s="152">
        <v>33.92</v>
      </c>
      <c r="X14" s="151">
        <v>4999</v>
      </c>
      <c r="Y14" s="152"/>
      <c r="Z14" s="153"/>
      <c r="AA14" s="151">
        <v>4999</v>
      </c>
      <c r="AB14" s="152"/>
      <c r="AC14" s="153"/>
      <c r="AD14" s="151">
        <v>4999</v>
      </c>
      <c r="AE14" s="152">
        <v>25</v>
      </c>
      <c r="AF14" s="152">
        <v>2.12</v>
      </c>
      <c r="AG14" s="153">
        <f t="shared" si="1"/>
        <v>460.96</v>
      </c>
      <c r="AH14" s="153">
        <f t="shared" si="2"/>
        <v>1426.26</v>
      </c>
      <c r="AI14" s="178"/>
    </row>
    <row r="15" s="133" customFormat="1" ht="35" customHeight="1" spans="1:35">
      <c r="A15" s="149">
        <v>12</v>
      </c>
      <c r="B15" s="150" t="s">
        <v>27</v>
      </c>
      <c r="C15" s="150" t="s">
        <v>165</v>
      </c>
      <c r="D15" s="149" t="s">
        <v>15</v>
      </c>
      <c r="E15" s="151">
        <v>4999</v>
      </c>
      <c r="F15" s="152">
        <v>799.84</v>
      </c>
      <c r="G15" s="152">
        <v>67.84</v>
      </c>
      <c r="H15" s="151">
        <v>4999</v>
      </c>
      <c r="I15" s="152">
        <v>409.92</v>
      </c>
      <c r="J15" s="153"/>
      <c r="K15" s="151">
        <v>4999</v>
      </c>
      <c r="L15" s="152">
        <v>5</v>
      </c>
      <c r="M15" s="153"/>
      <c r="N15" s="151">
        <v>4999</v>
      </c>
      <c r="O15" s="152">
        <v>64.99</v>
      </c>
      <c r="P15" s="152">
        <v>5.51</v>
      </c>
      <c r="Q15" s="151">
        <v>4999</v>
      </c>
      <c r="R15" s="152">
        <v>25</v>
      </c>
      <c r="S15" s="152">
        <v>2.12</v>
      </c>
      <c r="T15" s="153">
        <f t="shared" si="0"/>
        <v>1380.22</v>
      </c>
      <c r="U15" s="151">
        <v>4999</v>
      </c>
      <c r="V15" s="152">
        <v>399.92</v>
      </c>
      <c r="W15" s="152">
        <v>33.92</v>
      </c>
      <c r="X15" s="151">
        <v>4999</v>
      </c>
      <c r="Y15" s="152">
        <v>99.98</v>
      </c>
      <c r="Z15" s="153"/>
      <c r="AA15" s="151">
        <v>4999</v>
      </c>
      <c r="AB15" s="152">
        <v>25</v>
      </c>
      <c r="AC15" s="153"/>
      <c r="AD15" s="151">
        <v>4999</v>
      </c>
      <c r="AE15" s="152">
        <v>25</v>
      </c>
      <c r="AF15" s="152">
        <v>2.12</v>
      </c>
      <c r="AG15" s="153">
        <f t="shared" si="1"/>
        <v>585.94</v>
      </c>
      <c r="AH15" s="153">
        <f t="shared" si="2"/>
        <v>1966.16</v>
      </c>
      <c r="AI15" s="178"/>
    </row>
    <row r="16" s="133" customFormat="1" ht="35" customHeight="1" spans="1:35">
      <c r="A16" s="149">
        <v>14</v>
      </c>
      <c r="B16" s="150" t="s">
        <v>169</v>
      </c>
      <c r="C16" s="150" t="s">
        <v>170</v>
      </c>
      <c r="D16" s="149" t="s">
        <v>15</v>
      </c>
      <c r="E16" s="151">
        <v>4999</v>
      </c>
      <c r="F16" s="152">
        <v>799.84</v>
      </c>
      <c r="G16" s="152">
        <v>67.84</v>
      </c>
      <c r="H16" s="151">
        <v>4999</v>
      </c>
      <c r="I16" s="152">
        <v>409.92</v>
      </c>
      <c r="J16" s="153"/>
      <c r="K16" s="151">
        <v>4999</v>
      </c>
      <c r="L16" s="152">
        <v>5</v>
      </c>
      <c r="M16" s="153"/>
      <c r="N16" s="151">
        <v>4999</v>
      </c>
      <c r="O16" s="152">
        <v>64.99</v>
      </c>
      <c r="P16" s="152">
        <v>5.51</v>
      </c>
      <c r="Q16" s="151">
        <v>4999</v>
      </c>
      <c r="R16" s="152">
        <v>25</v>
      </c>
      <c r="S16" s="152">
        <v>2.12</v>
      </c>
      <c r="T16" s="153">
        <f t="shared" ref="T16:T66" si="3">F16+G16+I16+J16+L16+M16+O16+P16+R16+S16</f>
        <v>1380.22</v>
      </c>
      <c r="U16" s="151">
        <v>4999</v>
      </c>
      <c r="V16" s="152">
        <v>399.92</v>
      </c>
      <c r="W16" s="152">
        <v>33.92</v>
      </c>
      <c r="X16" s="151">
        <v>4999</v>
      </c>
      <c r="Y16" s="152">
        <v>99.98</v>
      </c>
      <c r="Z16" s="153"/>
      <c r="AA16" s="151">
        <v>4999</v>
      </c>
      <c r="AB16" s="152">
        <v>25</v>
      </c>
      <c r="AC16" s="153"/>
      <c r="AD16" s="151">
        <v>4999</v>
      </c>
      <c r="AE16" s="152">
        <v>25</v>
      </c>
      <c r="AF16" s="152">
        <v>2.12</v>
      </c>
      <c r="AG16" s="153">
        <f t="shared" ref="AG16:AG66" si="4">V16+W16+Y16+Z16+AB16+AC16+AE16+AF16</f>
        <v>585.94</v>
      </c>
      <c r="AH16" s="153">
        <f t="shared" ref="AH16:AH66" si="5">T16+AG16</f>
        <v>1966.16</v>
      </c>
      <c r="AI16" s="178"/>
    </row>
    <row r="17" s="133" customFormat="1" ht="35" customHeight="1" spans="1:35">
      <c r="A17" s="149">
        <v>15</v>
      </c>
      <c r="B17" s="150" t="s">
        <v>171</v>
      </c>
      <c r="C17" s="150" t="s">
        <v>172</v>
      </c>
      <c r="D17" s="149" t="s">
        <v>15</v>
      </c>
      <c r="E17" s="151">
        <v>4999</v>
      </c>
      <c r="F17" s="152">
        <v>799.84</v>
      </c>
      <c r="G17" s="152">
        <v>67.84</v>
      </c>
      <c r="H17" s="151">
        <v>4999</v>
      </c>
      <c r="I17" s="152">
        <v>409.92</v>
      </c>
      <c r="J17" s="153"/>
      <c r="K17" s="151">
        <v>4999</v>
      </c>
      <c r="L17" s="152">
        <v>5</v>
      </c>
      <c r="M17" s="153"/>
      <c r="N17" s="151">
        <v>4999</v>
      </c>
      <c r="O17" s="152">
        <v>64.99</v>
      </c>
      <c r="P17" s="152">
        <v>5.51</v>
      </c>
      <c r="Q17" s="151">
        <v>4999</v>
      </c>
      <c r="R17" s="152">
        <v>25</v>
      </c>
      <c r="S17" s="152">
        <v>2.12</v>
      </c>
      <c r="T17" s="153">
        <f t="shared" si="3"/>
        <v>1380.22</v>
      </c>
      <c r="U17" s="151">
        <v>4999</v>
      </c>
      <c r="V17" s="152">
        <v>399.92</v>
      </c>
      <c r="W17" s="152">
        <v>33.92</v>
      </c>
      <c r="X17" s="151">
        <v>4999</v>
      </c>
      <c r="Y17" s="152">
        <v>99.98</v>
      </c>
      <c r="Z17" s="153"/>
      <c r="AA17" s="151">
        <v>4999</v>
      </c>
      <c r="AB17" s="152">
        <v>25</v>
      </c>
      <c r="AC17" s="153"/>
      <c r="AD17" s="151">
        <v>4999</v>
      </c>
      <c r="AE17" s="152">
        <v>25</v>
      </c>
      <c r="AF17" s="152">
        <v>2.12</v>
      </c>
      <c r="AG17" s="153">
        <f t="shared" si="4"/>
        <v>585.94</v>
      </c>
      <c r="AH17" s="153">
        <f t="shared" si="5"/>
        <v>1966.16</v>
      </c>
      <c r="AI17" s="178"/>
    </row>
    <row r="18" s="133" customFormat="1" ht="35" customHeight="1" spans="1:35">
      <c r="A18" s="149">
        <v>16</v>
      </c>
      <c r="B18" s="150" t="s">
        <v>31</v>
      </c>
      <c r="C18" s="150" t="s">
        <v>173</v>
      </c>
      <c r="D18" s="149" t="s">
        <v>15</v>
      </c>
      <c r="E18" s="151">
        <v>4999</v>
      </c>
      <c r="F18" s="152">
        <v>799.84</v>
      </c>
      <c r="G18" s="152">
        <v>67.84</v>
      </c>
      <c r="H18" s="151">
        <v>4999</v>
      </c>
      <c r="I18" s="152">
        <v>409.92</v>
      </c>
      <c r="J18" s="153"/>
      <c r="K18" s="151">
        <v>4999</v>
      </c>
      <c r="L18" s="152">
        <v>5</v>
      </c>
      <c r="M18" s="153"/>
      <c r="N18" s="151">
        <v>4999</v>
      </c>
      <c r="O18" s="152">
        <v>64.99</v>
      </c>
      <c r="P18" s="152">
        <v>5.51</v>
      </c>
      <c r="Q18" s="151">
        <v>4999</v>
      </c>
      <c r="R18" s="152">
        <v>25</v>
      </c>
      <c r="S18" s="152">
        <v>2.12</v>
      </c>
      <c r="T18" s="153">
        <f t="shared" si="3"/>
        <v>1380.22</v>
      </c>
      <c r="U18" s="151">
        <v>4999</v>
      </c>
      <c r="V18" s="152">
        <v>399.92</v>
      </c>
      <c r="W18" s="152">
        <v>33.92</v>
      </c>
      <c r="X18" s="151">
        <v>4999</v>
      </c>
      <c r="Y18" s="152">
        <v>99.98</v>
      </c>
      <c r="Z18" s="153"/>
      <c r="AA18" s="151">
        <v>4999</v>
      </c>
      <c r="AB18" s="152">
        <v>25</v>
      </c>
      <c r="AC18" s="153"/>
      <c r="AD18" s="151">
        <v>4999</v>
      </c>
      <c r="AE18" s="152">
        <v>25</v>
      </c>
      <c r="AF18" s="152">
        <v>2.12</v>
      </c>
      <c r="AG18" s="153">
        <f t="shared" si="4"/>
        <v>585.94</v>
      </c>
      <c r="AH18" s="153">
        <f t="shared" si="5"/>
        <v>1966.16</v>
      </c>
      <c r="AI18" s="178"/>
    </row>
    <row r="19" s="133" customFormat="1" ht="35" customHeight="1" spans="1:35">
      <c r="A19" s="149">
        <v>17</v>
      </c>
      <c r="B19" s="150" t="s">
        <v>32</v>
      </c>
      <c r="C19" s="150" t="s">
        <v>174</v>
      </c>
      <c r="D19" s="149" t="s">
        <v>15</v>
      </c>
      <c r="E19" s="151">
        <v>4999</v>
      </c>
      <c r="F19" s="152">
        <v>799.84</v>
      </c>
      <c r="G19" s="152">
        <v>67.84</v>
      </c>
      <c r="H19" s="151">
        <v>4999</v>
      </c>
      <c r="I19" s="152">
        <v>409.92</v>
      </c>
      <c r="J19" s="153"/>
      <c r="K19" s="151">
        <v>4999</v>
      </c>
      <c r="L19" s="152">
        <v>5</v>
      </c>
      <c r="M19" s="153"/>
      <c r="N19" s="151">
        <v>4999</v>
      </c>
      <c r="O19" s="152">
        <v>64.99</v>
      </c>
      <c r="P19" s="152">
        <v>5.51</v>
      </c>
      <c r="Q19" s="151">
        <v>4999</v>
      </c>
      <c r="R19" s="152">
        <v>25</v>
      </c>
      <c r="S19" s="152">
        <v>2.12</v>
      </c>
      <c r="T19" s="153">
        <f t="shared" si="3"/>
        <v>1380.22</v>
      </c>
      <c r="U19" s="151">
        <v>4999</v>
      </c>
      <c r="V19" s="152">
        <v>399.92</v>
      </c>
      <c r="W19" s="152">
        <v>33.92</v>
      </c>
      <c r="X19" s="151">
        <v>4999</v>
      </c>
      <c r="Y19" s="152">
        <v>99.98</v>
      </c>
      <c r="Z19" s="153"/>
      <c r="AA19" s="151">
        <v>4999</v>
      </c>
      <c r="AB19" s="152">
        <v>25</v>
      </c>
      <c r="AC19" s="153"/>
      <c r="AD19" s="151">
        <v>4999</v>
      </c>
      <c r="AE19" s="152">
        <v>25</v>
      </c>
      <c r="AF19" s="152">
        <v>2.12</v>
      </c>
      <c r="AG19" s="153">
        <f t="shared" si="4"/>
        <v>585.94</v>
      </c>
      <c r="AH19" s="153">
        <f t="shared" si="5"/>
        <v>1966.16</v>
      </c>
      <c r="AI19" s="178"/>
    </row>
    <row r="20" s="133" customFormat="1" ht="35" customHeight="1" spans="1:35">
      <c r="A20" s="149">
        <v>18</v>
      </c>
      <c r="B20" s="150" t="s">
        <v>33</v>
      </c>
      <c r="C20" s="150" t="s">
        <v>175</v>
      </c>
      <c r="D20" s="149" t="s">
        <v>15</v>
      </c>
      <c r="E20" s="151">
        <v>4999</v>
      </c>
      <c r="F20" s="152">
        <v>799.84</v>
      </c>
      <c r="G20" s="152">
        <v>67.84</v>
      </c>
      <c r="H20" s="151">
        <v>4999</v>
      </c>
      <c r="I20" s="152">
        <v>409.92</v>
      </c>
      <c r="J20" s="153"/>
      <c r="K20" s="151">
        <v>4999</v>
      </c>
      <c r="L20" s="152">
        <v>5</v>
      </c>
      <c r="M20" s="153"/>
      <c r="N20" s="151">
        <v>4999</v>
      </c>
      <c r="O20" s="152">
        <v>64.99</v>
      </c>
      <c r="P20" s="152">
        <v>5.51</v>
      </c>
      <c r="Q20" s="151">
        <v>4999</v>
      </c>
      <c r="R20" s="152">
        <v>25</v>
      </c>
      <c r="S20" s="152">
        <v>2.12</v>
      </c>
      <c r="T20" s="153">
        <f t="shared" si="3"/>
        <v>1380.22</v>
      </c>
      <c r="U20" s="151">
        <v>4999</v>
      </c>
      <c r="V20" s="152">
        <v>399.92</v>
      </c>
      <c r="W20" s="152">
        <v>33.92</v>
      </c>
      <c r="X20" s="151">
        <v>4999</v>
      </c>
      <c r="Y20" s="152">
        <v>99.98</v>
      </c>
      <c r="Z20" s="114"/>
      <c r="AA20" s="151">
        <v>4999</v>
      </c>
      <c r="AB20" s="152">
        <v>25</v>
      </c>
      <c r="AC20" s="153"/>
      <c r="AD20" s="151">
        <v>4999</v>
      </c>
      <c r="AE20" s="152">
        <v>25</v>
      </c>
      <c r="AF20" s="152">
        <v>2.12</v>
      </c>
      <c r="AG20" s="153">
        <f t="shared" si="4"/>
        <v>585.94</v>
      </c>
      <c r="AH20" s="153">
        <f t="shared" si="5"/>
        <v>1966.16</v>
      </c>
      <c r="AI20" s="178"/>
    </row>
    <row r="21" s="133" customFormat="1" ht="35" customHeight="1" spans="1:35">
      <c r="A21" s="149">
        <v>19</v>
      </c>
      <c r="B21" s="193" t="s">
        <v>176</v>
      </c>
      <c r="C21" s="150" t="s">
        <v>177</v>
      </c>
      <c r="D21" s="149" t="s">
        <v>15</v>
      </c>
      <c r="E21" s="151">
        <v>4999</v>
      </c>
      <c r="F21" s="152">
        <v>799.84</v>
      </c>
      <c r="G21" s="152">
        <v>67.84</v>
      </c>
      <c r="H21" s="151">
        <v>4999</v>
      </c>
      <c r="I21" s="152">
        <v>409.92</v>
      </c>
      <c r="J21" s="153"/>
      <c r="K21" s="151">
        <v>4999</v>
      </c>
      <c r="L21" s="152">
        <v>5</v>
      </c>
      <c r="M21" s="153"/>
      <c r="N21" s="151">
        <v>4999</v>
      </c>
      <c r="O21" s="152">
        <v>64.99</v>
      </c>
      <c r="P21" s="152">
        <v>5.51</v>
      </c>
      <c r="Q21" s="151">
        <v>4999</v>
      </c>
      <c r="R21" s="152">
        <v>25</v>
      </c>
      <c r="S21" s="152">
        <v>2.12</v>
      </c>
      <c r="T21" s="153">
        <f t="shared" si="3"/>
        <v>1380.22</v>
      </c>
      <c r="U21" s="151">
        <v>4999</v>
      </c>
      <c r="V21" s="152">
        <v>399.92</v>
      </c>
      <c r="W21" s="152">
        <v>33.92</v>
      </c>
      <c r="X21" s="151">
        <v>4999</v>
      </c>
      <c r="Y21" s="152">
        <v>99.98</v>
      </c>
      <c r="Z21" s="114"/>
      <c r="AA21" s="151">
        <v>4999</v>
      </c>
      <c r="AB21" s="152">
        <v>25</v>
      </c>
      <c r="AC21" s="153"/>
      <c r="AD21" s="151">
        <v>4999</v>
      </c>
      <c r="AE21" s="152">
        <v>25</v>
      </c>
      <c r="AF21" s="152">
        <v>2.12</v>
      </c>
      <c r="AG21" s="153">
        <f t="shared" si="4"/>
        <v>585.94</v>
      </c>
      <c r="AH21" s="153">
        <f t="shared" si="5"/>
        <v>1966.16</v>
      </c>
      <c r="AI21" s="178"/>
    </row>
    <row r="22" s="133" customFormat="1" ht="35" customHeight="1" spans="1:35">
      <c r="A22" s="149">
        <v>20</v>
      </c>
      <c r="B22" s="150" t="s">
        <v>178</v>
      </c>
      <c r="C22" s="150" t="s">
        <v>179</v>
      </c>
      <c r="D22" s="149" t="s">
        <v>15</v>
      </c>
      <c r="E22" s="151">
        <v>4999</v>
      </c>
      <c r="F22" s="152">
        <v>799.84</v>
      </c>
      <c r="G22" s="152">
        <v>67.84</v>
      </c>
      <c r="H22" s="151">
        <v>4999</v>
      </c>
      <c r="I22" s="152">
        <v>409.92</v>
      </c>
      <c r="J22" s="153"/>
      <c r="K22" s="151">
        <v>4999</v>
      </c>
      <c r="L22" s="152">
        <v>5</v>
      </c>
      <c r="M22" s="153"/>
      <c r="N22" s="151">
        <v>4999</v>
      </c>
      <c r="O22" s="152">
        <v>64.99</v>
      </c>
      <c r="P22" s="152">
        <v>5.51</v>
      </c>
      <c r="Q22" s="151">
        <v>4999</v>
      </c>
      <c r="R22" s="152">
        <v>25</v>
      </c>
      <c r="S22" s="152">
        <v>2.12</v>
      </c>
      <c r="T22" s="153">
        <f t="shared" si="3"/>
        <v>1380.22</v>
      </c>
      <c r="U22" s="151">
        <v>4999</v>
      </c>
      <c r="V22" s="152">
        <v>399.92</v>
      </c>
      <c r="W22" s="152">
        <v>33.92</v>
      </c>
      <c r="X22" s="151">
        <v>4999</v>
      </c>
      <c r="Y22" s="152">
        <v>99.98</v>
      </c>
      <c r="Z22" s="114"/>
      <c r="AA22" s="151">
        <v>4999</v>
      </c>
      <c r="AB22" s="152">
        <v>25</v>
      </c>
      <c r="AC22" s="153"/>
      <c r="AD22" s="151">
        <v>4999</v>
      </c>
      <c r="AE22" s="152">
        <v>25</v>
      </c>
      <c r="AF22" s="152">
        <v>2.12</v>
      </c>
      <c r="AG22" s="153">
        <f t="shared" si="4"/>
        <v>585.94</v>
      </c>
      <c r="AH22" s="153">
        <f t="shared" si="5"/>
        <v>1966.16</v>
      </c>
      <c r="AI22" s="178"/>
    </row>
    <row r="23" s="133" customFormat="1" ht="35" customHeight="1" spans="1:35">
      <c r="A23" s="149">
        <v>21</v>
      </c>
      <c r="B23" s="150" t="s">
        <v>38</v>
      </c>
      <c r="C23" s="150" t="s">
        <v>180</v>
      </c>
      <c r="D23" s="149" t="s">
        <v>15</v>
      </c>
      <c r="E23" s="151">
        <v>4999</v>
      </c>
      <c r="F23" s="152">
        <v>799.84</v>
      </c>
      <c r="G23" s="152">
        <v>67.84</v>
      </c>
      <c r="H23" s="151">
        <v>4999</v>
      </c>
      <c r="I23" s="152">
        <v>409.92</v>
      </c>
      <c r="J23" s="153"/>
      <c r="K23" s="151">
        <v>4999</v>
      </c>
      <c r="L23" s="152">
        <v>5</v>
      </c>
      <c r="M23" s="153"/>
      <c r="N23" s="151">
        <v>4999</v>
      </c>
      <c r="O23" s="152">
        <v>64.99</v>
      </c>
      <c r="P23" s="152">
        <v>5.51</v>
      </c>
      <c r="Q23" s="151">
        <v>4999</v>
      </c>
      <c r="R23" s="152">
        <v>25</v>
      </c>
      <c r="S23" s="152">
        <v>2.12</v>
      </c>
      <c r="T23" s="153">
        <f t="shared" si="3"/>
        <v>1380.22</v>
      </c>
      <c r="U23" s="151">
        <v>4999</v>
      </c>
      <c r="V23" s="152">
        <v>399.92</v>
      </c>
      <c r="W23" s="152">
        <v>33.92</v>
      </c>
      <c r="X23" s="151">
        <v>4999</v>
      </c>
      <c r="Y23" s="152">
        <v>99.98</v>
      </c>
      <c r="Z23" s="153"/>
      <c r="AA23" s="151">
        <v>4999</v>
      </c>
      <c r="AB23" s="152">
        <v>25</v>
      </c>
      <c r="AC23" s="153"/>
      <c r="AD23" s="151">
        <v>4999</v>
      </c>
      <c r="AE23" s="152">
        <v>25</v>
      </c>
      <c r="AF23" s="152">
        <v>2.12</v>
      </c>
      <c r="AG23" s="153">
        <f t="shared" si="4"/>
        <v>585.94</v>
      </c>
      <c r="AH23" s="153">
        <f t="shared" si="5"/>
        <v>1966.16</v>
      </c>
      <c r="AI23" s="178"/>
    </row>
    <row r="24" s="133" customFormat="1" ht="35" customHeight="1" spans="1:35">
      <c r="A24" s="149">
        <v>22</v>
      </c>
      <c r="B24" s="150" t="s">
        <v>39</v>
      </c>
      <c r="C24" s="150" t="s">
        <v>181</v>
      </c>
      <c r="D24" s="149" t="s">
        <v>15</v>
      </c>
      <c r="E24" s="151">
        <v>4999</v>
      </c>
      <c r="F24" s="152">
        <v>799.84</v>
      </c>
      <c r="G24" s="152">
        <v>67.84</v>
      </c>
      <c r="H24" s="151">
        <v>4999</v>
      </c>
      <c r="I24" s="152">
        <v>409.92</v>
      </c>
      <c r="J24" s="153"/>
      <c r="K24" s="151">
        <v>4999</v>
      </c>
      <c r="L24" s="152">
        <v>5</v>
      </c>
      <c r="M24" s="153"/>
      <c r="N24" s="151">
        <v>4999</v>
      </c>
      <c r="O24" s="152">
        <v>64.99</v>
      </c>
      <c r="P24" s="152">
        <v>5.51</v>
      </c>
      <c r="Q24" s="151">
        <v>4999</v>
      </c>
      <c r="R24" s="152">
        <v>25</v>
      </c>
      <c r="S24" s="152">
        <v>2.12</v>
      </c>
      <c r="T24" s="153">
        <f t="shared" si="3"/>
        <v>1380.22</v>
      </c>
      <c r="U24" s="151">
        <v>4999</v>
      </c>
      <c r="V24" s="152">
        <v>399.92</v>
      </c>
      <c r="W24" s="152">
        <v>33.92</v>
      </c>
      <c r="X24" s="151">
        <v>4999</v>
      </c>
      <c r="Y24" s="152">
        <v>99.98</v>
      </c>
      <c r="Z24" s="153"/>
      <c r="AA24" s="151">
        <v>4999</v>
      </c>
      <c r="AB24" s="152">
        <v>25</v>
      </c>
      <c r="AC24" s="153"/>
      <c r="AD24" s="151">
        <v>4999</v>
      </c>
      <c r="AE24" s="152">
        <v>25</v>
      </c>
      <c r="AF24" s="152">
        <v>2.12</v>
      </c>
      <c r="AG24" s="153">
        <f t="shared" si="4"/>
        <v>585.94</v>
      </c>
      <c r="AH24" s="153">
        <f t="shared" si="5"/>
        <v>1966.16</v>
      </c>
      <c r="AI24" s="178"/>
    </row>
    <row r="25" s="133" customFormat="1" ht="35" customHeight="1" spans="1:35">
      <c r="A25" s="149">
        <v>23</v>
      </c>
      <c r="B25" s="150" t="s">
        <v>40</v>
      </c>
      <c r="C25" s="150" t="s">
        <v>182</v>
      </c>
      <c r="D25" s="149" t="s">
        <v>15</v>
      </c>
      <c r="E25" s="151">
        <v>4999</v>
      </c>
      <c r="F25" s="152">
        <v>799.84</v>
      </c>
      <c r="G25" s="152">
        <v>67.84</v>
      </c>
      <c r="H25" s="151">
        <v>4999</v>
      </c>
      <c r="I25" s="152">
        <v>409.92</v>
      </c>
      <c r="J25" s="153"/>
      <c r="K25" s="151">
        <v>4999</v>
      </c>
      <c r="L25" s="152">
        <v>5</v>
      </c>
      <c r="M25" s="153"/>
      <c r="N25" s="151">
        <v>4999</v>
      </c>
      <c r="O25" s="152">
        <v>64.99</v>
      </c>
      <c r="P25" s="152">
        <v>5.51</v>
      </c>
      <c r="Q25" s="151">
        <v>4999</v>
      </c>
      <c r="R25" s="152">
        <v>25</v>
      </c>
      <c r="S25" s="152">
        <v>2.12</v>
      </c>
      <c r="T25" s="153">
        <f t="shared" si="3"/>
        <v>1380.22</v>
      </c>
      <c r="U25" s="151">
        <v>4999</v>
      </c>
      <c r="V25" s="152">
        <v>399.92</v>
      </c>
      <c r="W25" s="152">
        <v>33.92</v>
      </c>
      <c r="X25" s="151">
        <v>4999</v>
      </c>
      <c r="Y25" s="152">
        <v>99.98</v>
      </c>
      <c r="Z25" s="153"/>
      <c r="AA25" s="151">
        <v>4999</v>
      </c>
      <c r="AB25" s="152">
        <v>25</v>
      </c>
      <c r="AC25" s="153"/>
      <c r="AD25" s="151">
        <v>4999</v>
      </c>
      <c r="AE25" s="152">
        <v>25</v>
      </c>
      <c r="AF25" s="152">
        <v>2.12</v>
      </c>
      <c r="AG25" s="153">
        <f t="shared" si="4"/>
        <v>585.94</v>
      </c>
      <c r="AH25" s="153">
        <f t="shared" si="5"/>
        <v>1966.16</v>
      </c>
      <c r="AI25" s="178"/>
    </row>
    <row r="26" s="133" customFormat="1" ht="35" customHeight="1" spans="1:35">
      <c r="A26" s="149">
        <v>24</v>
      </c>
      <c r="B26" s="150" t="s">
        <v>41</v>
      </c>
      <c r="C26" s="150" t="s">
        <v>183</v>
      </c>
      <c r="D26" s="149" t="s">
        <v>15</v>
      </c>
      <c r="E26" s="151">
        <v>4999</v>
      </c>
      <c r="F26" s="152">
        <v>799.84</v>
      </c>
      <c r="G26" s="152">
        <v>67.84</v>
      </c>
      <c r="H26" s="151">
        <v>4999</v>
      </c>
      <c r="I26" s="152">
        <v>409.92</v>
      </c>
      <c r="J26" s="153"/>
      <c r="K26" s="151">
        <v>4999</v>
      </c>
      <c r="L26" s="152">
        <v>5</v>
      </c>
      <c r="M26" s="153"/>
      <c r="N26" s="151">
        <v>4999</v>
      </c>
      <c r="O26" s="152">
        <v>64.99</v>
      </c>
      <c r="P26" s="152">
        <v>5.51</v>
      </c>
      <c r="Q26" s="151">
        <v>4999</v>
      </c>
      <c r="R26" s="152">
        <v>25</v>
      </c>
      <c r="S26" s="152">
        <v>2.12</v>
      </c>
      <c r="T26" s="153">
        <f t="shared" si="3"/>
        <v>1380.22</v>
      </c>
      <c r="U26" s="151">
        <v>4999</v>
      </c>
      <c r="V26" s="152">
        <v>399.92</v>
      </c>
      <c r="W26" s="152">
        <v>33.92</v>
      </c>
      <c r="X26" s="151">
        <v>4999</v>
      </c>
      <c r="Y26" s="152">
        <v>99.98</v>
      </c>
      <c r="Z26" s="153"/>
      <c r="AA26" s="151">
        <v>4999</v>
      </c>
      <c r="AB26" s="152">
        <v>25</v>
      </c>
      <c r="AC26" s="153"/>
      <c r="AD26" s="151">
        <v>4999</v>
      </c>
      <c r="AE26" s="152">
        <v>25</v>
      </c>
      <c r="AF26" s="152">
        <v>2.12</v>
      </c>
      <c r="AG26" s="153">
        <f t="shared" si="4"/>
        <v>585.94</v>
      </c>
      <c r="AH26" s="153">
        <f t="shared" si="5"/>
        <v>1966.16</v>
      </c>
      <c r="AI26" s="178"/>
    </row>
    <row r="27" s="133" customFormat="1" ht="35" customHeight="1" spans="1:35">
      <c r="A27" s="149">
        <v>25</v>
      </c>
      <c r="B27" s="150" t="s">
        <v>42</v>
      </c>
      <c r="C27" s="150" t="s">
        <v>184</v>
      </c>
      <c r="D27" s="149" t="s">
        <v>15</v>
      </c>
      <c r="E27" s="151">
        <v>4999</v>
      </c>
      <c r="F27" s="152">
        <v>799.84</v>
      </c>
      <c r="G27" s="152">
        <v>67.84</v>
      </c>
      <c r="H27" s="151">
        <v>4999</v>
      </c>
      <c r="I27" s="152">
        <v>409.92</v>
      </c>
      <c r="J27" s="153"/>
      <c r="K27" s="151">
        <v>4999</v>
      </c>
      <c r="L27" s="152">
        <v>5</v>
      </c>
      <c r="M27" s="153"/>
      <c r="N27" s="151">
        <v>4999</v>
      </c>
      <c r="O27" s="152">
        <v>64.99</v>
      </c>
      <c r="P27" s="152">
        <v>5.51</v>
      </c>
      <c r="Q27" s="151">
        <v>4999</v>
      </c>
      <c r="R27" s="152">
        <v>25</v>
      </c>
      <c r="S27" s="152">
        <v>2.12</v>
      </c>
      <c r="T27" s="153">
        <f t="shared" si="3"/>
        <v>1380.22</v>
      </c>
      <c r="U27" s="151">
        <v>4999</v>
      </c>
      <c r="V27" s="152">
        <v>399.92</v>
      </c>
      <c r="W27" s="152">
        <v>33.92</v>
      </c>
      <c r="X27" s="151">
        <v>4999</v>
      </c>
      <c r="Y27" s="152">
        <v>99.98</v>
      </c>
      <c r="Z27" s="153"/>
      <c r="AA27" s="151">
        <v>4999</v>
      </c>
      <c r="AB27" s="152">
        <v>25</v>
      </c>
      <c r="AC27" s="153"/>
      <c r="AD27" s="151">
        <v>4999</v>
      </c>
      <c r="AE27" s="152">
        <v>25</v>
      </c>
      <c r="AF27" s="152">
        <v>2.12</v>
      </c>
      <c r="AG27" s="153">
        <f t="shared" si="4"/>
        <v>585.94</v>
      </c>
      <c r="AH27" s="153">
        <f t="shared" si="5"/>
        <v>1966.16</v>
      </c>
      <c r="AI27" s="178"/>
    </row>
    <row r="28" s="133" customFormat="1" ht="35" customHeight="1" spans="1:35">
      <c r="A28" s="149">
        <v>26</v>
      </c>
      <c r="B28" s="150" t="s">
        <v>43</v>
      </c>
      <c r="C28" s="150" t="s">
        <v>185</v>
      </c>
      <c r="D28" s="149" t="s">
        <v>15</v>
      </c>
      <c r="E28" s="151">
        <v>4999</v>
      </c>
      <c r="F28" s="152">
        <v>799.84</v>
      </c>
      <c r="G28" s="152">
        <v>67.84</v>
      </c>
      <c r="H28" s="151">
        <v>4999</v>
      </c>
      <c r="I28" s="152">
        <v>409.92</v>
      </c>
      <c r="J28" s="153"/>
      <c r="K28" s="151">
        <v>4999</v>
      </c>
      <c r="L28" s="152">
        <v>5</v>
      </c>
      <c r="M28" s="153"/>
      <c r="N28" s="151">
        <v>4999</v>
      </c>
      <c r="O28" s="152">
        <v>64.99</v>
      </c>
      <c r="P28" s="152">
        <v>5.51</v>
      </c>
      <c r="Q28" s="151">
        <v>4999</v>
      </c>
      <c r="R28" s="152">
        <v>25</v>
      </c>
      <c r="S28" s="152">
        <v>2.12</v>
      </c>
      <c r="T28" s="153">
        <f t="shared" si="3"/>
        <v>1380.22</v>
      </c>
      <c r="U28" s="151">
        <v>4999</v>
      </c>
      <c r="V28" s="152">
        <v>399.92</v>
      </c>
      <c r="W28" s="152">
        <v>33.92</v>
      </c>
      <c r="X28" s="151">
        <v>4999</v>
      </c>
      <c r="Y28" s="152">
        <v>99.98</v>
      </c>
      <c r="Z28" s="114"/>
      <c r="AA28" s="151">
        <v>4999</v>
      </c>
      <c r="AB28" s="152">
        <v>25</v>
      </c>
      <c r="AC28" s="153"/>
      <c r="AD28" s="151">
        <v>4999</v>
      </c>
      <c r="AE28" s="152">
        <v>25</v>
      </c>
      <c r="AF28" s="152">
        <v>2.12</v>
      </c>
      <c r="AG28" s="153">
        <f t="shared" si="4"/>
        <v>585.94</v>
      </c>
      <c r="AH28" s="153">
        <f t="shared" si="5"/>
        <v>1966.16</v>
      </c>
      <c r="AI28" s="178"/>
    </row>
    <row r="29" s="133" customFormat="1" ht="35" customHeight="1" spans="1:35">
      <c r="A29" s="149">
        <v>27</v>
      </c>
      <c r="B29" s="150" t="s">
        <v>44</v>
      </c>
      <c r="C29" s="150" t="s">
        <v>186</v>
      </c>
      <c r="D29" s="149" t="s">
        <v>15</v>
      </c>
      <c r="E29" s="151">
        <v>4999</v>
      </c>
      <c r="F29" s="152">
        <v>799.84</v>
      </c>
      <c r="G29" s="152">
        <v>67.84</v>
      </c>
      <c r="H29" s="151">
        <v>4999</v>
      </c>
      <c r="I29" s="152">
        <v>409.92</v>
      </c>
      <c r="J29" s="153"/>
      <c r="K29" s="151">
        <v>4999</v>
      </c>
      <c r="L29" s="152">
        <v>5</v>
      </c>
      <c r="M29" s="153"/>
      <c r="N29" s="151">
        <v>4999</v>
      </c>
      <c r="O29" s="152">
        <v>64.99</v>
      </c>
      <c r="P29" s="152">
        <v>5.51</v>
      </c>
      <c r="Q29" s="151">
        <v>4999</v>
      </c>
      <c r="R29" s="152">
        <v>25</v>
      </c>
      <c r="S29" s="152">
        <v>2.12</v>
      </c>
      <c r="T29" s="153">
        <f t="shared" si="3"/>
        <v>1380.22</v>
      </c>
      <c r="U29" s="151">
        <v>4999</v>
      </c>
      <c r="V29" s="152">
        <v>399.92</v>
      </c>
      <c r="W29" s="152">
        <v>33.92</v>
      </c>
      <c r="X29" s="151">
        <v>4999</v>
      </c>
      <c r="Y29" s="152">
        <v>99.98</v>
      </c>
      <c r="Z29" s="153"/>
      <c r="AA29" s="151">
        <v>4999</v>
      </c>
      <c r="AB29" s="152">
        <v>25</v>
      </c>
      <c r="AC29" s="153"/>
      <c r="AD29" s="151">
        <v>4999</v>
      </c>
      <c r="AE29" s="152">
        <v>25</v>
      </c>
      <c r="AF29" s="152">
        <v>2.12</v>
      </c>
      <c r="AG29" s="153">
        <f t="shared" si="4"/>
        <v>585.94</v>
      </c>
      <c r="AH29" s="153">
        <f t="shared" si="5"/>
        <v>1966.16</v>
      </c>
      <c r="AI29" s="178"/>
    </row>
    <row r="30" s="133" customFormat="1" ht="35" customHeight="1" spans="1:35">
      <c r="A30" s="149">
        <v>28</v>
      </c>
      <c r="B30" s="150" t="s">
        <v>45</v>
      </c>
      <c r="C30" s="150" t="s">
        <v>187</v>
      </c>
      <c r="D30" s="149" t="s">
        <v>15</v>
      </c>
      <c r="E30" s="151">
        <v>4999</v>
      </c>
      <c r="F30" s="152">
        <v>799.84</v>
      </c>
      <c r="G30" s="152">
        <v>67.84</v>
      </c>
      <c r="H30" s="151">
        <v>4999</v>
      </c>
      <c r="I30" s="152">
        <v>409.92</v>
      </c>
      <c r="J30" s="153"/>
      <c r="K30" s="151">
        <v>4999</v>
      </c>
      <c r="L30" s="152">
        <v>5</v>
      </c>
      <c r="M30" s="153"/>
      <c r="N30" s="151">
        <v>4999</v>
      </c>
      <c r="O30" s="152">
        <v>64.99</v>
      </c>
      <c r="P30" s="152">
        <v>5.51</v>
      </c>
      <c r="Q30" s="151">
        <v>4999</v>
      </c>
      <c r="R30" s="152">
        <v>25</v>
      </c>
      <c r="S30" s="152">
        <v>2.12</v>
      </c>
      <c r="T30" s="153">
        <f t="shared" si="3"/>
        <v>1380.22</v>
      </c>
      <c r="U30" s="151">
        <v>4999</v>
      </c>
      <c r="V30" s="152">
        <v>399.92</v>
      </c>
      <c r="W30" s="152">
        <v>33.92</v>
      </c>
      <c r="X30" s="151">
        <v>4999</v>
      </c>
      <c r="Y30" s="152">
        <v>99.98</v>
      </c>
      <c r="Z30" s="153"/>
      <c r="AA30" s="151">
        <v>4999</v>
      </c>
      <c r="AB30" s="152">
        <v>25</v>
      </c>
      <c r="AC30" s="153"/>
      <c r="AD30" s="151">
        <v>4999</v>
      </c>
      <c r="AE30" s="152">
        <v>25</v>
      </c>
      <c r="AF30" s="152">
        <v>2.12</v>
      </c>
      <c r="AG30" s="153">
        <f t="shared" si="4"/>
        <v>585.94</v>
      </c>
      <c r="AH30" s="153">
        <f t="shared" si="5"/>
        <v>1966.16</v>
      </c>
      <c r="AI30" s="178"/>
    </row>
    <row r="31" s="133" customFormat="1" ht="35" customHeight="1" spans="1:35">
      <c r="A31" s="149">
        <v>29</v>
      </c>
      <c r="B31" s="150" t="s">
        <v>46</v>
      </c>
      <c r="C31" s="150" t="s">
        <v>188</v>
      </c>
      <c r="D31" s="149" t="s">
        <v>15</v>
      </c>
      <c r="E31" s="151">
        <v>4999</v>
      </c>
      <c r="F31" s="152">
        <v>799.84</v>
      </c>
      <c r="G31" s="152">
        <v>67.84</v>
      </c>
      <c r="H31" s="151">
        <v>4999</v>
      </c>
      <c r="I31" s="152">
        <v>409.92</v>
      </c>
      <c r="J31" s="153"/>
      <c r="K31" s="151">
        <v>4999</v>
      </c>
      <c r="L31" s="152">
        <v>5</v>
      </c>
      <c r="M31" s="153"/>
      <c r="N31" s="151">
        <v>4999</v>
      </c>
      <c r="O31" s="152">
        <v>64.99</v>
      </c>
      <c r="P31" s="152">
        <v>5.51</v>
      </c>
      <c r="Q31" s="151">
        <v>4999</v>
      </c>
      <c r="R31" s="152">
        <v>25</v>
      </c>
      <c r="S31" s="152">
        <v>2.12</v>
      </c>
      <c r="T31" s="153">
        <f t="shared" si="3"/>
        <v>1380.22</v>
      </c>
      <c r="U31" s="151">
        <v>4999</v>
      </c>
      <c r="V31" s="152">
        <v>399.92</v>
      </c>
      <c r="W31" s="152">
        <v>33.92</v>
      </c>
      <c r="X31" s="151">
        <v>4999</v>
      </c>
      <c r="Y31" s="152">
        <v>99.98</v>
      </c>
      <c r="Z31" s="153"/>
      <c r="AA31" s="151">
        <v>4999</v>
      </c>
      <c r="AB31" s="152">
        <v>25</v>
      </c>
      <c r="AC31" s="153"/>
      <c r="AD31" s="151">
        <v>4999</v>
      </c>
      <c r="AE31" s="152">
        <v>25</v>
      </c>
      <c r="AF31" s="152">
        <v>2.12</v>
      </c>
      <c r="AG31" s="153">
        <f t="shared" si="4"/>
        <v>585.94</v>
      </c>
      <c r="AH31" s="153">
        <f t="shared" si="5"/>
        <v>1966.16</v>
      </c>
      <c r="AI31" s="178"/>
    </row>
    <row r="32" s="133" customFormat="1" ht="35" customHeight="1" spans="1:35">
      <c r="A32" s="149">
        <v>30</v>
      </c>
      <c r="B32" s="150" t="s">
        <v>47</v>
      </c>
      <c r="C32" s="150" t="s">
        <v>189</v>
      </c>
      <c r="D32" s="149" t="s">
        <v>15</v>
      </c>
      <c r="E32" s="151">
        <v>4999</v>
      </c>
      <c r="F32" s="152">
        <v>799.84</v>
      </c>
      <c r="G32" s="152">
        <v>67.84</v>
      </c>
      <c r="H32" s="151">
        <v>4999</v>
      </c>
      <c r="I32" s="152">
        <v>409.92</v>
      </c>
      <c r="J32" s="153"/>
      <c r="K32" s="151">
        <v>4999</v>
      </c>
      <c r="L32" s="152">
        <v>5</v>
      </c>
      <c r="M32" s="153"/>
      <c r="N32" s="151">
        <v>4999</v>
      </c>
      <c r="O32" s="152">
        <v>64.99</v>
      </c>
      <c r="P32" s="152">
        <v>5.51</v>
      </c>
      <c r="Q32" s="151">
        <v>4999</v>
      </c>
      <c r="R32" s="152">
        <v>25</v>
      </c>
      <c r="S32" s="152">
        <v>2.12</v>
      </c>
      <c r="T32" s="153">
        <f t="shared" si="3"/>
        <v>1380.22</v>
      </c>
      <c r="U32" s="151">
        <v>4999</v>
      </c>
      <c r="V32" s="152">
        <v>399.92</v>
      </c>
      <c r="W32" s="152">
        <v>33.92</v>
      </c>
      <c r="X32" s="151">
        <v>4999</v>
      </c>
      <c r="Y32" s="152">
        <v>99.98</v>
      </c>
      <c r="Z32" s="153"/>
      <c r="AA32" s="151">
        <v>4999</v>
      </c>
      <c r="AB32" s="152">
        <v>25</v>
      </c>
      <c r="AC32" s="153"/>
      <c r="AD32" s="151">
        <v>4999</v>
      </c>
      <c r="AE32" s="152">
        <v>25</v>
      </c>
      <c r="AF32" s="152">
        <v>2.12</v>
      </c>
      <c r="AG32" s="153">
        <f t="shared" si="4"/>
        <v>585.94</v>
      </c>
      <c r="AH32" s="153">
        <f t="shared" si="5"/>
        <v>1966.16</v>
      </c>
      <c r="AI32" s="178"/>
    </row>
    <row r="33" s="133" customFormat="1" ht="35" customHeight="1" spans="1:35">
      <c r="A33" s="149">
        <v>31</v>
      </c>
      <c r="B33" s="150" t="s">
        <v>48</v>
      </c>
      <c r="C33" s="150" t="s">
        <v>190</v>
      </c>
      <c r="D33" s="149" t="s">
        <v>15</v>
      </c>
      <c r="E33" s="151">
        <v>4999</v>
      </c>
      <c r="F33" s="152">
        <v>799.84</v>
      </c>
      <c r="G33" s="152">
        <v>67.84</v>
      </c>
      <c r="H33" s="151">
        <v>4999</v>
      </c>
      <c r="I33" s="152">
        <v>409.92</v>
      </c>
      <c r="J33" s="153"/>
      <c r="K33" s="151">
        <v>4999</v>
      </c>
      <c r="L33" s="152">
        <v>5</v>
      </c>
      <c r="M33" s="153"/>
      <c r="N33" s="151">
        <v>4999</v>
      </c>
      <c r="O33" s="152">
        <v>64.99</v>
      </c>
      <c r="P33" s="152">
        <v>5.51</v>
      </c>
      <c r="Q33" s="151">
        <v>4999</v>
      </c>
      <c r="R33" s="152">
        <v>25</v>
      </c>
      <c r="S33" s="152">
        <v>2.12</v>
      </c>
      <c r="T33" s="153">
        <f t="shared" si="3"/>
        <v>1380.22</v>
      </c>
      <c r="U33" s="151">
        <v>4999</v>
      </c>
      <c r="V33" s="152">
        <v>399.92</v>
      </c>
      <c r="W33" s="152">
        <v>33.92</v>
      </c>
      <c r="X33" s="151">
        <v>4999</v>
      </c>
      <c r="Y33" s="152">
        <v>99.98</v>
      </c>
      <c r="Z33" s="153"/>
      <c r="AA33" s="151">
        <v>4999</v>
      </c>
      <c r="AB33" s="152">
        <v>25</v>
      </c>
      <c r="AC33" s="153"/>
      <c r="AD33" s="151">
        <v>4999</v>
      </c>
      <c r="AE33" s="152">
        <v>25</v>
      </c>
      <c r="AF33" s="152">
        <v>2.12</v>
      </c>
      <c r="AG33" s="153">
        <f t="shared" si="4"/>
        <v>585.94</v>
      </c>
      <c r="AH33" s="153">
        <f t="shared" si="5"/>
        <v>1966.16</v>
      </c>
      <c r="AI33" s="178"/>
    </row>
    <row r="34" s="133" customFormat="1" ht="35" customHeight="1" spans="1:35">
      <c r="A34" s="149">
        <v>32</v>
      </c>
      <c r="B34" s="150" t="s">
        <v>191</v>
      </c>
      <c r="C34" s="150" t="s">
        <v>192</v>
      </c>
      <c r="D34" s="149" t="s">
        <v>15</v>
      </c>
      <c r="E34" s="151">
        <v>4999</v>
      </c>
      <c r="F34" s="152">
        <v>799.84</v>
      </c>
      <c r="G34" s="152">
        <v>67.84</v>
      </c>
      <c r="H34" s="151">
        <v>4999</v>
      </c>
      <c r="I34" s="152">
        <v>409.92</v>
      </c>
      <c r="J34" s="153"/>
      <c r="K34" s="151">
        <v>4999</v>
      </c>
      <c r="L34" s="152">
        <v>5</v>
      </c>
      <c r="M34" s="153"/>
      <c r="N34" s="151">
        <v>4999</v>
      </c>
      <c r="O34" s="152">
        <v>64.99</v>
      </c>
      <c r="P34" s="152">
        <v>5.51</v>
      </c>
      <c r="Q34" s="151">
        <v>4999</v>
      </c>
      <c r="R34" s="152">
        <v>25</v>
      </c>
      <c r="S34" s="152">
        <v>2.12</v>
      </c>
      <c r="T34" s="153">
        <f t="shared" si="3"/>
        <v>1380.22</v>
      </c>
      <c r="U34" s="151">
        <v>4999</v>
      </c>
      <c r="V34" s="152">
        <v>399.92</v>
      </c>
      <c r="W34" s="152">
        <v>33.92</v>
      </c>
      <c r="X34" s="151">
        <v>4999</v>
      </c>
      <c r="Y34" s="152">
        <v>99.98</v>
      </c>
      <c r="Z34" s="153"/>
      <c r="AA34" s="151">
        <v>4999</v>
      </c>
      <c r="AB34" s="152">
        <v>25</v>
      </c>
      <c r="AC34" s="153"/>
      <c r="AD34" s="151">
        <v>4999</v>
      </c>
      <c r="AE34" s="152">
        <v>25</v>
      </c>
      <c r="AF34" s="152">
        <v>2.12</v>
      </c>
      <c r="AG34" s="153">
        <f t="shared" si="4"/>
        <v>585.94</v>
      </c>
      <c r="AH34" s="153">
        <f t="shared" si="5"/>
        <v>1966.16</v>
      </c>
      <c r="AI34" s="178"/>
    </row>
    <row r="35" s="133" customFormat="1" ht="35" customHeight="1" spans="1:35">
      <c r="A35" s="149">
        <v>33</v>
      </c>
      <c r="B35" s="150" t="s">
        <v>50</v>
      </c>
      <c r="C35" s="150" t="s">
        <v>193</v>
      </c>
      <c r="D35" s="149" t="s">
        <v>15</v>
      </c>
      <c r="E35" s="151">
        <v>4999</v>
      </c>
      <c r="F35" s="152">
        <v>799.84</v>
      </c>
      <c r="G35" s="152">
        <v>67.84</v>
      </c>
      <c r="H35" s="151">
        <v>4999</v>
      </c>
      <c r="I35" s="152">
        <v>409.92</v>
      </c>
      <c r="J35" s="153"/>
      <c r="K35" s="151">
        <v>4999</v>
      </c>
      <c r="L35" s="152">
        <v>5</v>
      </c>
      <c r="M35" s="153"/>
      <c r="N35" s="151">
        <v>4999</v>
      </c>
      <c r="O35" s="152">
        <v>64.99</v>
      </c>
      <c r="P35" s="152">
        <v>5.51</v>
      </c>
      <c r="Q35" s="151">
        <v>4999</v>
      </c>
      <c r="R35" s="152">
        <v>25</v>
      </c>
      <c r="S35" s="152">
        <v>2.12</v>
      </c>
      <c r="T35" s="153">
        <f t="shared" si="3"/>
        <v>1380.22</v>
      </c>
      <c r="U35" s="151">
        <v>4999</v>
      </c>
      <c r="V35" s="152">
        <v>399.92</v>
      </c>
      <c r="W35" s="152">
        <v>33.92</v>
      </c>
      <c r="X35" s="151">
        <v>4999</v>
      </c>
      <c r="Y35" s="152">
        <v>99.98</v>
      </c>
      <c r="Z35" s="153"/>
      <c r="AA35" s="151">
        <v>4999</v>
      </c>
      <c r="AB35" s="152">
        <v>25</v>
      </c>
      <c r="AC35" s="153"/>
      <c r="AD35" s="151">
        <v>4999</v>
      </c>
      <c r="AE35" s="152">
        <v>25</v>
      </c>
      <c r="AF35" s="152">
        <v>2.12</v>
      </c>
      <c r="AG35" s="153">
        <f t="shared" si="4"/>
        <v>585.94</v>
      </c>
      <c r="AH35" s="153">
        <f t="shared" si="5"/>
        <v>1966.16</v>
      </c>
      <c r="AI35" s="178"/>
    </row>
    <row r="36" s="133" customFormat="1" ht="35" customHeight="1" spans="1:35">
      <c r="A36" s="149">
        <v>34</v>
      </c>
      <c r="B36" s="150" t="s">
        <v>194</v>
      </c>
      <c r="C36" s="150" t="s">
        <v>195</v>
      </c>
      <c r="D36" s="149" t="s">
        <v>15</v>
      </c>
      <c r="E36" s="151">
        <v>4999</v>
      </c>
      <c r="F36" s="152">
        <v>799.84</v>
      </c>
      <c r="G36" s="152">
        <v>67.84</v>
      </c>
      <c r="H36" s="151">
        <v>4999</v>
      </c>
      <c r="I36" s="152">
        <v>409.92</v>
      </c>
      <c r="J36" s="153"/>
      <c r="K36" s="151">
        <v>4999</v>
      </c>
      <c r="L36" s="152">
        <v>5</v>
      </c>
      <c r="M36" s="153"/>
      <c r="N36" s="151">
        <v>4999</v>
      </c>
      <c r="O36" s="152">
        <v>64.99</v>
      </c>
      <c r="P36" s="152">
        <v>5.51</v>
      </c>
      <c r="Q36" s="151">
        <v>4999</v>
      </c>
      <c r="R36" s="152">
        <v>25</v>
      </c>
      <c r="S36" s="152">
        <v>2.12</v>
      </c>
      <c r="T36" s="153">
        <f t="shared" si="3"/>
        <v>1380.22</v>
      </c>
      <c r="U36" s="151">
        <v>4999</v>
      </c>
      <c r="V36" s="152">
        <v>399.92</v>
      </c>
      <c r="W36" s="152">
        <v>33.92</v>
      </c>
      <c r="X36" s="151">
        <v>4999</v>
      </c>
      <c r="Y36" s="152">
        <v>99.98</v>
      </c>
      <c r="Z36" s="153"/>
      <c r="AA36" s="151">
        <v>4999</v>
      </c>
      <c r="AB36" s="152">
        <v>25</v>
      </c>
      <c r="AC36" s="153"/>
      <c r="AD36" s="151">
        <v>4999</v>
      </c>
      <c r="AE36" s="152">
        <v>25</v>
      </c>
      <c r="AF36" s="152">
        <v>2.12</v>
      </c>
      <c r="AG36" s="153">
        <f t="shared" si="4"/>
        <v>585.94</v>
      </c>
      <c r="AH36" s="153">
        <f t="shared" si="5"/>
        <v>1966.16</v>
      </c>
      <c r="AI36" s="178"/>
    </row>
    <row r="37" s="133" customFormat="1" ht="35" customHeight="1" spans="1:35">
      <c r="A37" s="149">
        <v>35</v>
      </c>
      <c r="B37" s="150" t="s">
        <v>196</v>
      </c>
      <c r="C37" s="150" t="s">
        <v>197</v>
      </c>
      <c r="D37" s="149" t="s">
        <v>15</v>
      </c>
      <c r="E37" s="151">
        <v>4999</v>
      </c>
      <c r="F37" s="152">
        <v>799.84</v>
      </c>
      <c r="G37" s="152">
        <v>67.84</v>
      </c>
      <c r="H37" s="151">
        <v>4999</v>
      </c>
      <c r="I37" s="152">
        <v>409.92</v>
      </c>
      <c r="J37" s="153"/>
      <c r="K37" s="151">
        <v>4999</v>
      </c>
      <c r="L37" s="152">
        <v>5</v>
      </c>
      <c r="M37" s="153"/>
      <c r="N37" s="151">
        <v>4999</v>
      </c>
      <c r="O37" s="152">
        <v>64.99</v>
      </c>
      <c r="P37" s="152">
        <v>5.51</v>
      </c>
      <c r="Q37" s="151">
        <v>4999</v>
      </c>
      <c r="R37" s="152">
        <v>25</v>
      </c>
      <c r="S37" s="152">
        <v>2.12</v>
      </c>
      <c r="T37" s="153">
        <f t="shared" si="3"/>
        <v>1380.22</v>
      </c>
      <c r="U37" s="151">
        <v>4999</v>
      </c>
      <c r="V37" s="152">
        <v>399.92</v>
      </c>
      <c r="W37" s="152">
        <v>33.92</v>
      </c>
      <c r="X37" s="151">
        <v>4999</v>
      </c>
      <c r="Y37" s="152">
        <v>99.98</v>
      </c>
      <c r="Z37" s="153"/>
      <c r="AA37" s="151">
        <v>4999</v>
      </c>
      <c r="AB37" s="152">
        <v>25</v>
      </c>
      <c r="AC37" s="153"/>
      <c r="AD37" s="151">
        <v>4999</v>
      </c>
      <c r="AE37" s="152">
        <v>25</v>
      </c>
      <c r="AF37" s="152">
        <v>2.12</v>
      </c>
      <c r="AG37" s="153">
        <f t="shared" si="4"/>
        <v>585.94</v>
      </c>
      <c r="AH37" s="153">
        <f t="shared" si="5"/>
        <v>1966.16</v>
      </c>
      <c r="AI37" s="178"/>
    </row>
    <row r="38" s="133" customFormat="1" ht="35" customHeight="1" spans="1:35">
      <c r="A38" s="149">
        <v>36</v>
      </c>
      <c r="B38" s="150" t="s">
        <v>53</v>
      </c>
      <c r="C38" s="150" t="s">
        <v>198</v>
      </c>
      <c r="D38" s="149" t="s">
        <v>15</v>
      </c>
      <c r="E38" s="151">
        <v>4999</v>
      </c>
      <c r="F38" s="152">
        <v>799.84</v>
      </c>
      <c r="G38" s="152">
        <v>67.84</v>
      </c>
      <c r="H38" s="151">
        <v>4999</v>
      </c>
      <c r="I38" s="152">
        <v>409.92</v>
      </c>
      <c r="J38" s="153"/>
      <c r="K38" s="151">
        <v>4999</v>
      </c>
      <c r="L38" s="152">
        <v>5</v>
      </c>
      <c r="M38" s="153"/>
      <c r="N38" s="151">
        <v>4999</v>
      </c>
      <c r="O38" s="152">
        <v>64.99</v>
      </c>
      <c r="P38" s="152">
        <v>5.51</v>
      </c>
      <c r="Q38" s="151">
        <v>4999</v>
      </c>
      <c r="R38" s="152">
        <v>25</v>
      </c>
      <c r="S38" s="152">
        <v>2.12</v>
      </c>
      <c r="T38" s="153">
        <f t="shared" si="3"/>
        <v>1380.22</v>
      </c>
      <c r="U38" s="151">
        <v>4999</v>
      </c>
      <c r="V38" s="152">
        <v>399.92</v>
      </c>
      <c r="W38" s="152">
        <v>33.92</v>
      </c>
      <c r="X38" s="151">
        <v>4999</v>
      </c>
      <c r="Y38" s="152">
        <v>99.98</v>
      </c>
      <c r="Z38" s="153"/>
      <c r="AA38" s="151">
        <v>4999</v>
      </c>
      <c r="AB38" s="152">
        <v>25</v>
      </c>
      <c r="AC38" s="153"/>
      <c r="AD38" s="151">
        <v>4999</v>
      </c>
      <c r="AE38" s="152">
        <v>25</v>
      </c>
      <c r="AF38" s="152">
        <v>2.12</v>
      </c>
      <c r="AG38" s="153">
        <f t="shared" si="4"/>
        <v>585.94</v>
      </c>
      <c r="AH38" s="153">
        <f t="shared" si="5"/>
        <v>1966.16</v>
      </c>
      <c r="AI38" s="178"/>
    </row>
    <row r="39" s="133" customFormat="1" ht="35" customHeight="1" spans="1:35">
      <c r="A39" s="149">
        <v>37</v>
      </c>
      <c r="B39" s="150" t="s">
        <v>54</v>
      </c>
      <c r="C39" s="150" t="s">
        <v>199</v>
      </c>
      <c r="D39" s="149" t="s">
        <v>15</v>
      </c>
      <c r="E39" s="151">
        <v>4999</v>
      </c>
      <c r="F39" s="152">
        <v>799.84</v>
      </c>
      <c r="G39" s="152">
        <v>67.84</v>
      </c>
      <c r="H39" s="151">
        <v>4999</v>
      </c>
      <c r="I39" s="152">
        <v>409.92</v>
      </c>
      <c r="J39" s="153"/>
      <c r="K39" s="151">
        <v>4999</v>
      </c>
      <c r="L39" s="152">
        <v>5</v>
      </c>
      <c r="M39" s="153"/>
      <c r="N39" s="151">
        <v>4999</v>
      </c>
      <c r="O39" s="152">
        <v>64.99</v>
      </c>
      <c r="P39" s="152">
        <v>5.51</v>
      </c>
      <c r="Q39" s="151">
        <v>4999</v>
      </c>
      <c r="R39" s="152">
        <v>25</v>
      </c>
      <c r="S39" s="152">
        <v>2.12</v>
      </c>
      <c r="T39" s="153">
        <f t="shared" si="3"/>
        <v>1380.22</v>
      </c>
      <c r="U39" s="151">
        <v>4999</v>
      </c>
      <c r="V39" s="152">
        <v>399.92</v>
      </c>
      <c r="W39" s="152">
        <v>33.92</v>
      </c>
      <c r="X39" s="151">
        <v>4999</v>
      </c>
      <c r="Y39" s="152">
        <v>99.98</v>
      </c>
      <c r="Z39" s="153"/>
      <c r="AA39" s="151">
        <v>4999</v>
      </c>
      <c r="AB39" s="152">
        <v>25</v>
      </c>
      <c r="AC39" s="153"/>
      <c r="AD39" s="151">
        <v>4999</v>
      </c>
      <c r="AE39" s="152">
        <v>25</v>
      </c>
      <c r="AF39" s="152">
        <v>2.12</v>
      </c>
      <c r="AG39" s="153">
        <f t="shared" si="4"/>
        <v>585.94</v>
      </c>
      <c r="AH39" s="153">
        <f t="shared" si="5"/>
        <v>1966.16</v>
      </c>
      <c r="AI39" s="178"/>
    </row>
    <row r="40" s="133" customFormat="1" ht="35" customHeight="1" spans="1:35">
      <c r="A40" s="149">
        <v>38</v>
      </c>
      <c r="B40" s="150" t="s">
        <v>55</v>
      </c>
      <c r="C40" s="150" t="s">
        <v>200</v>
      </c>
      <c r="D40" s="149" t="s">
        <v>15</v>
      </c>
      <c r="E40" s="151">
        <v>4999</v>
      </c>
      <c r="F40" s="152">
        <v>799.84</v>
      </c>
      <c r="G40" s="152">
        <v>67.84</v>
      </c>
      <c r="H40" s="151">
        <v>4999</v>
      </c>
      <c r="I40" s="152">
        <v>409.92</v>
      </c>
      <c r="J40" s="153"/>
      <c r="K40" s="151">
        <v>4999</v>
      </c>
      <c r="L40" s="152">
        <v>5</v>
      </c>
      <c r="M40" s="153"/>
      <c r="N40" s="151">
        <v>4999</v>
      </c>
      <c r="O40" s="152">
        <v>64.99</v>
      </c>
      <c r="P40" s="152">
        <v>5.51</v>
      </c>
      <c r="Q40" s="151">
        <v>4999</v>
      </c>
      <c r="R40" s="152">
        <v>25</v>
      </c>
      <c r="S40" s="152">
        <v>2.12</v>
      </c>
      <c r="T40" s="153">
        <f t="shared" si="3"/>
        <v>1380.22</v>
      </c>
      <c r="U40" s="151">
        <v>4999</v>
      </c>
      <c r="V40" s="152">
        <v>399.92</v>
      </c>
      <c r="W40" s="152">
        <v>33.92</v>
      </c>
      <c r="X40" s="151">
        <v>4999</v>
      </c>
      <c r="Y40" s="152">
        <v>99.98</v>
      </c>
      <c r="Z40" s="153"/>
      <c r="AA40" s="151">
        <v>4999</v>
      </c>
      <c r="AB40" s="152">
        <v>25</v>
      </c>
      <c r="AC40" s="153"/>
      <c r="AD40" s="151">
        <v>4999</v>
      </c>
      <c r="AE40" s="152">
        <v>25</v>
      </c>
      <c r="AF40" s="152">
        <v>2.12</v>
      </c>
      <c r="AG40" s="153">
        <f t="shared" si="4"/>
        <v>585.94</v>
      </c>
      <c r="AH40" s="153">
        <f t="shared" si="5"/>
        <v>1966.16</v>
      </c>
      <c r="AI40" s="178"/>
    </row>
    <row r="41" s="133" customFormat="1" ht="35" customHeight="1" spans="1:38">
      <c r="A41" s="149">
        <v>39</v>
      </c>
      <c r="B41" s="150" t="s">
        <v>56</v>
      </c>
      <c r="C41" s="150" t="s">
        <v>201</v>
      </c>
      <c r="D41" s="149" t="s">
        <v>15</v>
      </c>
      <c r="E41" s="151">
        <v>4999</v>
      </c>
      <c r="F41" s="152">
        <v>799.84</v>
      </c>
      <c r="G41" s="152">
        <v>67.84</v>
      </c>
      <c r="H41" s="151">
        <v>4999</v>
      </c>
      <c r="I41" s="152">
        <v>409.92</v>
      </c>
      <c r="J41" s="153"/>
      <c r="K41" s="151">
        <v>4999</v>
      </c>
      <c r="L41" s="152">
        <v>5</v>
      </c>
      <c r="M41" s="153"/>
      <c r="N41" s="151">
        <v>4999</v>
      </c>
      <c r="O41" s="152">
        <v>64.99</v>
      </c>
      <c r="P41" s="152">
        <v>5.51</v>
      </c>
      <c r="Q41" s="151">
        <v>4999</v>
      </c>
      <c r="R41" s="152">
        <v>25</v>
      </c>
      <c r="S41" s="152">
        <v>2.12</v>
      </c>
      <c r="T41" s="153">
        <f t="shared" si="3"/>
        <v>1380.22</v>
      </c>
      <c r="U41" s="151">
        <v>4999</v>
      </c>
      <c r="V41" s="152">
        <v>399.92</v>
      </c>
      <c r="W41" s="152">
        <v>33.92</v>
      </c>
      <c r="X41" s="151">
        <v>4999</v>
      </c>
      <c r="Y41" s="152">
        <v>99.98</v>
      </c>
      <c r="Z41" s="153"/>
      <c r="AA41" s="151">
        <v>4999</v>
      </c>
      <c r="AB41" s="152">
        <v>25</v>
      </c>
      <c r="AC41" s="153"/>
      <c r="AD41" s="151">
        <v>4999</v>
      </c>
      <c r="AE41" s="152">
        <v>25</v>
      </c>
      <c r="AF41" s="152">
        <v>2.12</v>
      </c>
      <c r="AG41" s="153">
        <f t="shared" si="4"/>
        <v>585.94</v>
      </c>
      <c r="AH41" s="153">
        <f t="shared" si="5"/>
        <v>1966.16</v>
      </c>
      <c r="AI41" s="178"/>
      <c r="AJ41" s="201"/>
      <c r="AK41" s="201"/>
      <c r="AL41" s="201"/>
    </row>
    <row r="42" s="133" customFormat="1" ht="35" customHeight="1" spans="1:35">
      <c r="A42" s="149">
        <v>40</v>
      </c>
      <c r="B42" s="150" t="s">
        <v>57</v>
      </c>
      <c r="C42" s="150" t="s">
        <v>202</v>
      </c>
      <c r="D42" s="149" t="s">
        <v>15</v>
      </c>
      <c r="E42" s="151">
        <v>4999</v>
      </c>
      <c r="F42" s="152">
        <v>799.84</v>
      </c>
      <c r="G42" s="152">
        <v>67.84</v>
      </c>
      <c r="H42" s="151">
        <v>4999</v>
      </c>
      <c r="I42" s="152">
        <v>409.92</v>
      </c>
      <c r="J42" s="153"/>
      <c r="K42" s="151">
        <v>4999</v>
      </c>
      <c r="L42" s="152">
        <v>5</v>
      </c>
      <c r="M42" s="153"/>
      <c r="N42" s="151">
        <v>4999</v>
      </c>
      <c r="O42" s="152">
        <v>64.99</v>
      </c>
      <c r="P42" s="152">
        <v>5.51</v>
      </c>
      <c r="Q42" s="151">
        <v>4999</v>
      </c>
      <c r="R42" s="152">
        <v>25</v>
      </c>
      <c r="S42" s="152">
        <v>2.12</v>
      </c>
      <c r="T42" s="153">
        <f t="shared" si="3"/>
        <v>1380.22</v>
      </c>
      <c r="U42" s="151">
        <v>4999</v>
      </c>
      <c r="V42" s="152">
        <v>399.92</v>
      </c>
      <c r="W42" s="152">
        <v>33.92</v>
      </c>
      <c r="X42" s="151">
        <v>4999</v>
      </c>
      <c r="Y42" s="152">
        <v>99.98</v>
      </c>
      <c r="Z42" s="153"/>
      <c r="AA42" s="151">
        <v>4999</v>
      </c>
      <c r="AB42" s="152">
        <v>25</v>
      </c>
      <c r="AC42" s="153"/>
      <c r="AD42" s="151">
        <v>4999</v>
      </c>
      <c r="AE42" s="152">
        <v>25</v>
      </c>
      <c r="AF42" s="152">
        <v>2.12</v>
      </c>
      <c r="AG42" s="153">
        <f t="shared" si="4"/>
        <v>585.94</v>
      </c>
      <c r="AH42" s="153">
        <f t="shared" si="5"/>
        <v>1966.16</v>
      </c>
      <c r="AI42" s="178"/>
    </row>
    <row r="43" s="133" customFormat="1" ht="35" customHeight="1" spans="1:35">
      <c r="A43" s="149">
        <v>41</v>
      </c>
      <c r="B43" s="150" t="s">
        <v>203</v>
      </c>
      <c r="C43" s="150" t="s">
        <v>204</v>
      </c>
      <c r="D43" s="149" t="s">
        <v>15</v>
      </c>
      <c r="E43" s="151">
        <v>4999</v>
      </c>
      <c r="F43" s="152">
        <v>799.84</v>
      </c>
      <c r="G43" s="152">
        <v>31.84</v>
      </c>
      <c r="H43" s="151">
        <v>4999</v>
      </c>
      <c r="I43" s="152">
        <v>409.92</v>
      </c>
      <c r="J43" s="153">
        <v>32.64</v>
      </c>
      <c r="K43" s="151">
        <v>4999</v>
      </c>
      <c r="L43" s="152">
        <v>5</v>
      </c>
      <c r="M43" s="153">
        <v>0.4</v>
      </c>
      <c r="N43" s="151">
        <v>4999</v>
      </c>
      <c r="O43" s="152">
        <v>64.99</v>
      </c>
      <c r="P43" s="152">
        <v>2.59</v>
      </c>
      <c r="Q43" s="151">
        <v>4999</v>
      </c>
      <c r="R43" s="152">
        <v>25</v>
      </c>
      <c r="S43" s="152">
        <v>1</v>
      </c>
      <c r="T43" s="153">
        <f t="shared" si="3"/>
        <v>1373.22</v>
      </c>
      <c r="U43" s="151">
        <v>4999</v>
      </c>
      <c r="V43" s="152">
        <v>399.92</v>
      </c>
      <c r="W43" s="152">
        <v>15.92</v>
      </c>
      <c r="X43" s="151">
        <v>4999</v>
      </c>
      <c r="Y43" s="152">
        <v>99.98</v>
      </c>
      <c r="Z43" s="114">
        <v>7.96</v>
      </c>
      <c r="AA43" s="151">
        <v>4999</v>
      </c>
      <c r="AB43" s="152">
        <v>25</v>
      </c>
      <c r="AC43" s="153">
        <v>2</v>
      </c>
      <c r="AD43" s="151">
        <v>4999</v>
      </c>
      <c r="AE43" s="152">
        <v>25</v>
      </c>
      <c r="AF43" s="152">
        <v>1</v>
      </c>
      <c r="AG43" s="153">
        <f t="shared" si="4"/>
        <v>576.78</v>
      </c>
      <c r="AH43" s="153">
        <f t="shared" si="5"/>
        <v>1950</v>
      </c>
      <c r="AI43" s="178"/>
    </row>
    <row r="44" s="133" customFormat="1" ht="35" customHeight="1" spans="1:35">
      <c r="A44" s="149">
        <v>42</v>
      </c>
      <c r="B44" s="150" t="s">
        <v>59</v>
      </c>
      <c r="C44" s="150" t="s">
        <v>205</v>
      </c>
      <c r="D44" s="149" t="s">
        <v>15</v>
      </c>
      <c r="E44" s="151">
        <v>4999</v>
      </c>
      <c r="F44" s="152">
        <v>799.84</v>
      </c>
      <c r="G44" s="152">
        <v>67.84</v>
      </c>
      <c r="H44" s="151">
        <v>4999</v>
      </c>
      <c r="I44" s="152">
        <v>409.92</v>
      </c>
      <c r="J44" s="153">
        <v>69.54</v>
      </c>
      <c r="K44" s="151">
        <v>4999</v>
      </c>
      <c r="L44" s="152">
        <v>5</v>
      </c>
      <c r="M44" s="153">
        <v>0.84</v>
      </c>
      <c r="N44" s="151">
        <v>4999</v>
      </c>
      <c r="O44" s="152">
        <v>64.99</v>
      </c>
      <c r="P44" s="152">
        <v>5.51</v>
      </c>
      <c r="Q44" s="151">
        <v>4999</v>
      </c>
      <c r="R44" s="152">
        <v>25</v>
      </c>
      <c r="S44" s="152">
        <v>2.12</v>
      </c>
      <c r="T44" s="153">
        <f t="shared" si="3"/>
        <v>1450.6</v>
      </c>
      <c r="U44" s="151">
        <v>4999</v>
      </c>
      <c r="V44" s="152">
        <v>399.92</v>
      </c>
      <c r="W44" s="152">
        <v>33.92</v>
      </c>
      <c r="X44" s="151">
        <v>4999</v>
      </c>
      <c r="Y44" s="152">
        <v>99.98</v>
      </c>
      <c r="Z44" s="153">
        <v>16.96</v>
      </c>
      <c r="AA44" s="151">
        <v>4999</v>
      </c>
      <c r="AB44" s="152">
        <v>25</v>
      </c>
      <c r="AC44" s="153">
        <v>4.24</v>
      </c>
      <c r="AD44" s="151">
        <v>4999</v>
      </c>
      <c r="AE44" s="152">
        <v>25</v>
      </c>
      <c r="AF44" s="152">
        <v>2.12</v>
      </c>
      <c r="AG44" s="153">
        <f t="shared" si="4"/>
        <v>607.14</v>
      </c>
      <c r="AH44" s="153">
        <f t="shared" si="5"/>
        <v>2057.74</v>
      </c>
      <c r="AI44" s="178"/>
    </row>
    <row r="45" s="133" customFormat="1" ht="35" customHeight="1" spans="1:35">
      <c r="A45" s="149">
        <v>43</v>
      </c>
      <c r="B45" s="150" t="s">
        <v>60</v>
      </c>
      <c r="C45" s="150" t="s">
        <v>206</v>
      </c>
      <c r="D45" s="149" t="s">
        <v>15</v>
      </c>
      <c r="E45" s="151">
        <v>4999</v>
      </c>
      <c r="F45" s="152">
        <v>799.84</v>
      </c>
      <c r="G45" s="152">
        <v>67.84</v>
      </c>
      <c r="H45" s="151">
        <v>4999</v>
      </c>
      <c r="I45" s="152">
        <v>409.92</v>
      </c>
      <c r="J45" s="153"/>
      <c r="K45" s="151">
        <v>4999</v>
      </c>
      <c r="L45" s="152">
        <v>5</v>
      </c>
      <c r="M45" s="153"/>
      <c r="N45" s="151">
        <v>4999</v>
      </c>
      <c r="O45" s="152">
        <v>64.99</v>
      </c>
      <c r="P45" s="152">
        <v>5.51</v>
      </c>
      <c r="Q45" s="151">
        <v>4999</v>
      </c>
      <c r="R45" s="152">
        <v>25</v>
      </c>
      <c r="S45" s="152">
        <v>2.12</v>
      </c>
      <c r="T45" s="153">
        <f t="shared" si="3"/>
        <v>1380.22</v>
      </c>
      <c r="U45" s="151">
        <v>4999</v>
      </c>
      <c r="V45" s="152">
        <v>399.92</v>
      </c>
      <c r="W45" s="152">
        <v>33.92</v>
      </c>
      <c r="X45" s="151">
        <v>4999</v>
      </c>
      <c r="Y45" s="152">
        <v>99.98</v>
      </c>
      <c r="Z45" s="153"/>
      <c r="AA45" s="151">
        <v>4999</v>
      </c>
      <c r="AB45" s="152">
        <v>25</v>
      </c>
      <c r="AC45" s="153"/>
      <c r="AD45" s="151">
        <v>4999</v>
      </c>
      <c r="AE45" s="152">
        <v>25</v>
      </c>
      <c r="AF45" s="152">
        <v>2.12</v>
      </c>
      <c r="AG45" s="153">
        <f t="shared" si="4"/>
        <v>585.94</v>
      </c>
      <c r="AH45" s="153">
        <f t="shared" si="5"/>
        <v>1966.16</v>
      </c>
      <c r="AI45" s="178"/>
    </row>
    <row r="46" s="133" customFormat="1" ht="35" customHeight="1" spans="1:35">
      <c r="A46" s="149">
        <v>44</v>
      </c>
      <c r="B46" s="150" t="s">
        <v>207</v>
      </c>
      <c r="C46" s="150" t="s">
        <v>208</v>
      </c>
      <c r="D46" s="149" t="s">
        <v>15</v>
      </c>
      <c r="E46" s="151">
        <v>4999</v>
      </c>
      <c r="F46" s="152">
        <v>799.84</v>
      </c>
      <c r="G46" s="152">
        <v>67.84</v>
      </c>
      <c r="H46" s="151">
        <v>4999</v>
      </c>
      <c r="I46" s="152">
        <v>409.92</v>
      </c>
      <c r="J46" s="153"/>
      <c r="K46" s="151">
        <v>4999</v>
      </c>
      <c r="L46" s="152">
        <v>5</v>
      </c>
      <c r="M46" s="153"/>
      <c r="N46" s="151">
        <v>4999</v>
      </c>
      <c r="O46" s="152">
        <v>64.99</v>
      </c>
      <c r="P46" s="152">
        <v>5.51</v>
      </c>
      <c r="Q46" s="151">
        <v>4999</v>
      </c>
      <c r="R46" s="152">
        <v>25</v>
      </c>
      <c r="S46" s="152">
        <v>2.12</v>
      </c>
      <c r="T46" s="153">
        <f t="shared" si="3"/>
        <v>1380.22</v>
      </c>
      <c r="U46" s="151">
        <v>4999</v>
      </c>
      <c r="V46" s="152">
        <v>399.92</v>
      </c>
      <c r="W46" s="152">
        <v>33.92</v>
      </c>
      <c r="X46" s="151">
        <v>4999</v>
      </c>
      <c r="Y46" s="152">
        <v>99.98</v>
      </c>
      <c r="Z46" s="153"/>
      <c r="AA46" s="151">
        <v>4999</v>
      </c>
      <c r="AB46" s="152">
        <v>25</v>
      </c>
      <c r="AC46" s="153"/>
      <c r="AD46" s="151">
        <v>4999</v>
      </c>
      <c r="AE46" s="152">
        <v>25</v>
      </c>
      <c r="AF46" s="152">
        <v>2.12</v>
      </c>
      <c r="AG46" s="153">
        <f t="shared" si="4"/>
        <v>585.94</v>
      </c>
      <c r="AH46" s="153">
        <f t="shared" si="5"/>
        <v>1966.16</v>
      </c>
      <c r="AI46" s="178"/>
    </row>
    <row r="47" s="133" customFormat="1" ht="35" customHeight="1" spans="1:35">
      <c r="A47" s="149">
        <v>45</v>
      </c>
      <c r="B47" s="150" t="s">
        <v>209</v>
      </c>
      <c r="C47" s="150" t="s">
        <v>210</v>
      </c>
      <c r="D47" s="149" t="s">
        <v>15</v>
      </c>
      <c r="E47" s="151">
        <v>4999</v>
      </c>
      <c r="F47" s="152">
        <v>799.84</v>
      </c>
      <c r="G47" s="152">
        <v>67.84</v>
      </c>
      <c r="H47" s="151">
        <v>4999</v>
      </c>
      <c r="I47" s="152">
        <v>409.92</v>
      </c>
      <c r="J47" s="153"/>
      <c r="K47" s="151">
        <v>4999</v>
      </c>
      <c r="L47" s="152">
        <v>5</v>
      </c>
      <c r="M47" s="153"/>
      <c r="N47" s="151">
        <v>4999</v>
      </c>
      <c r="O47" s="152">
        <v>64.99</v>
      </c>
      <c r="P47" s="152">
        <v>5.51</v>
      </c>
      <c r="Q47" s="151">
        <v>4999</v>
      </c>
      <c r="R47" s="152">
        <v>25</v>
      </c>
      <c r="S47" s="152">
        <v>2.12</v>
      </c>
      <c r="T47" s="153">
        <f t="shared" si="3"/>
        <v>1380.22</v>
      </c>
      <c r="U47" s="151">
        <v>4999</v>
      </c>
      <c r="V47" s="152">
        <v>399.92</v>
      </c>
      <c r="W47" s="152">
        <v>33.92</v>
      </c>
      <c r="X47" s="151">
        <v>4999</v>
      </c>
      <c r="Y47" s="152">
        <v>99.98</v>
      </c>
      <c r="Z47" s="153"/>
      <c r="AA47" s="151">
        <v>4999</v>
      </c>
      <c r="AB47" s="152">
        <v>25</v>
      </c>
      <c r="AC47" s="153"/>
      <c r="AD47" s="151">
        <v>4999</v>
      </c>
      <c r="AE47" s="152">
        <v>25</v>
      </c>
      <c r="AF47" s="152">
        <v>2.12</v>
      </c>
      <c r="AG47" s="153">
        <f t="shared" si="4"/>
        <v>585.94</v>
      </c>
      <c r="AH47" s="153">
        <f t="shared" si="5"/>
        <v>1966.16</v>
      </c>
      <c r="AI47" s="178"/>
    </row>
    <row r="48" s="133" customFormat="1" ht="35" customHeight="1" spans="1:35">
      <c r="A48" s="149">
        <v>46</v>
      </c>
      <c r="B48" s="150" t="s">
        <v>211</v>
      </c>
      <c r="C48" s="150" t="s">
        <v>212</v>
      </c>
      <c r="D48" s="149" t="s">
        <v>15</v>
      </c>
      <c r="E48" s="151">
        <v>4999</v>
      </c>
      <c r="F48" s="152">
        <v>799.84</v>
      </c>
      <c r="G48" s="152">
        <v>42.4</v>
      </c>
      <c r="H48" s="151">
        <v>4999</v>
      </c>
      <c r="I48" s="152">
        <v>409.92</v>
      </c>
      <c r="J48" s="153">
        <v>56.5</v>
      </c>
      <c r="K48" s="151">
        <v>4999</v>
      </c>
      <c r="L48" s="152">
        <v>5</v>
      </c>
      <c r="M48" s="153">
        <v>0.69</v>
      </c>
      <c r="N48" s="151">
        <v>4999</v>
      </c>
      <c r="O48" s="152">
        <v>64.99</v>
      </c>
      <c r="P48" s="152">
        <v>3.45</v>
      </c>
      <c r="Q48" s="151">
        <v>4999</v>
      </c>
      <c r="R48" s="152">
        <v>25</v>
      </c>
      <c r="S48" s="152">
        <v>1.33</v>
      </c>
      <c r="T48" s="153">
        <f t="shared" si="3"/>
        <v>1409.12</v>
      </c>
      <c r="U48" s="151">
        <v>4999</v>
      </c>
      <c r="V48" s="152">
        <v>399.92</v>
      </c>
      <c r="W48" s="152">
        <v>21.2</v>
      </c>
      <c r="X48" s="151">
        <v>4999</v>
      </c>
      <c r="Y48" s="152">
        <v>99.98</v>
      </c>
      <c r="Z48" s="153">
        <v>13.78</v>
      </c>
      <c r="AA48" s="151">
        <v>4999</v>
      </c>
      <c r="AB48" s="152">
        <v>25</v>
      </c>
      <c r="AC48" s="153">
        <v>3.45</v>
      </c>
      <c r="AD48" s="151">
        <v>4999</v>
      </c>
      <c r="AE48" s="152">
        <v>25</v>
      </c>
      <c r="AF48" s="152">
        <v>1.33</v>
      </c>
      <c r="AG48" s="153">
        <f t="shared" si="4"/>
        <v>589.66</v>
      </c>
      <c r="AH48" s="153">
        <f t="shared" si="5"/>
        <v>1998.78</v>
      </c>
      <c r="AI48" s="178"/>
    </row>
    <row r="49" s="133" customFormat="1" ht="35" customHeight="1" spans="1:35">
      <c r="A49" s="149">
        <v>47</v>
      </c>
      <c r="B49" s="150" t="s">
        <v>64</v>
      </c>
      <c r="C49" s="150" t="s">
        <v>213</v>
      </c>
      <c r="D49" s="149" t="s">
        <v>15</v>
      </c>
      <c r="E49" s="151">
        <v>4999</v>
      </c>
      <c r="F49" s="152">
        <v>799.84</v>
      </c>
      <c r="G49" s="152">
        <v>67.84</v>
      </c>
      <c r="H49" s="151">
        <v>4999</v>
      </c>
      <c r="I49" s="152">
        <v>409.92</v>
      </c>
      <c r="J49" s="153"/>
      <c r="K49" s="151">
        <v>4999</v>
      </c>
      <c r="L49" s="152">
        <v>5</v>
      </c>
      <c r="M49" s="153"/>
      <c r="N49" s="151">
        <v>4999</v>
      </c>
      <c r="O49" s="152">
        <v>64.99</v>
      </c>
      <c r="P49" s="152">
        <v>5.51</v>
      </c>
      <c r="Q49" s="151">
        <v>4999</v>
      </c>
      <c r="R49" s="152">
        <v>25</v>
      </c>
      <c r="S49" s="152">
        <v>2.12</v>
      </c>
      <c r="T49" s="153">
        <f t="shared" si="3"/>
        <v>1380.22</v>
      </c>
      <c r="U49" s="151">
        <v>4999</v>
      </c>
      <c r="V49" s="152">
        <v>399.92</v>
      </c>
      <c r="W49" s="152">
        <v>33.92</v>
      </c>
      <c r="X49" s="151">
        <v>4999</v>
      </c>
      <c r="Y49" s="152">
        <v>99.98</v>
      </c>
      <c r="Z49" s="153"/>
      <c r="AA49" s="151">
        <v>4999</v>
      </c>
      <c r="AB49" s="152">
        <v>25</v>
      </c>
      <c r="AC49" s="153"/>
      <c r="AD49" s="151">
        <v>4999</v>
      </c>
      <c r="AE49" s="152">
        <v>25</v>
      </c>
      <c r="AF49" s="152">
        <v>2.12</v>
      </c>
      <c r="AG49" s="153">
        <f t="shared" si="4"/>
        <v>585.94</v>
      </c>
      <c r="AH49" s="153">
        <f t="shared" si="5"/>
        <v>1966.16</v>
      </c>
      <c r="AI49" s="178"/>
    </row>
    <row r="50" s="133" customFormat="1" ht="35" customHeight="1" spans="1:35">
      <c r="A50" s="149">
        <v>48</v>
      </c>
      <c r="B50" s="150" t="s">
        <v>65</v>
      </c>
      <c r="C50" s="150" t="s">
        <v>214</v>
      </c>
      <c r="D50" s="149" t="s">
        <v>15</v>
      </c>
      <c r="E50" s="151">
        <v>4999</v>
      </c>
      <c r="F50" s="152">
        <v>799.84</v>
      </c>
      <c r="G50" s="152">
        <v>67.84</v>
      </c>
      <c r="H50" s="151">
        <v>4999</v>
      </c>
      <c r="I50" s="152">
        <v>409.92</v>
      </c>
      <c r="J50" s="153"/>
      <c r="K50" s="151">
        <v>4999</v>
      </c>
      <c r="L50" s="152">
        <v>5</v>
      </c>
      <c r="M50" s="153"/>
      <c r="N50" s="151">
        <v>4999</v>
      </c>
      <c r="O50" s="152">
        <v>64.99</v>
      </c>
      <c r="P50" s="152">
        <v>5.51</v>
      </c>
      <c r="Q50" s="151">
        <v>4999</v>
      </c>
      <c r="R50" s="152">
        <v>25</v>
      </c>
      <c r="S50" s="152">
        <v>2.12</v>
      </c>
      <c r="T50" s="153">
        <f t="shared" si="3"/>
        <v>1380.22</v>
      </c>
      <c r="U50" s="151">
        <v>4999</v>
      </c>
      <c r="V50" s="152">
        <v>399.92</v>
      </c>
      <c r="W50" s="152">
        <v>33.92</v>
      </c>
      <c r="X50" s="151">
        <v>4999</v>
      </c>
      <c r="Y50" s="152">
        <v>99.98</v>
      </c>
      <c r="Z50" s="153"/>
      <c r="AA50" s="151">
        <v>4999</v>
      </c>
      <c r="AB50" s="152">
        <v>25</v>
      </c>
      <c r="AC50" s="153"/>
      <c r="AD50" s="151">
        <v>4999</v>
      </c>
      <c r="AE50" s="152">
        <v>25</v>
      </c>
      <c r="AF50" s="152">
        <v>2.12</v>
      </c>
      <c r="AG50" s="153">
        <f t="shared" si="4"/>
        <v>585.94</v>
      </c>
      <c r="AH50" s="153">
        <f t="shared" si="5"/>
        <v>1966.16</v>
      </c>
      <c r="AI50" s="178"/>
    </row>
    <row r="51" s="133" customFormat="1" ht="35" customHeight="1" spans="1:35">
      <c r="A51" s="149">
        <v>49</v>
      </c>
      <c r="B51" s="150" t="s">
        <v>215</v>
      </c>
      <c r="C51" s="150" t="s">
        <v>216</v>
      </c>
      <c r="D51" s="149" t="s">
        <v>15</v>
      </c>
      <c r="E51" s="151">
        <v>4999</v>
      </c>
      <c r="F51" s="152">
        <v>799.84</v>
      </c>
      <c r="G51" s="152">
        <v>67.84</v>
      </c>
      <c r="H51" s="151">
        <v>4999</v>
      </c>
      <c r="I51" s="152">
        <v>409.92</v>
      </c>
      <c r="J51" s="153"/>
      <c r="K51" s="151">
        <v>4999</v>
      </c>
      <c r="L51" s="152">
        <v>5</v>
      </c>
      <c r="M51" s="153"/>
      <c r="N51" s="151">
        <v>4999</v>
      </c>
      <c r="O51" s="152">
        <v>64.99</v>
      </c>
      <c r="P51" s="152">
        <v>5.51</v>
      </c>
      <c r="Q51" s="151">
        <v>4999</v>
      </c>
      <c r="R51" s="152">
        <v>25</v>
      </c>
      <c r="S51" s="152">
        <v>2.12</v>
      </c>
      <c r="T51" s="153">
        <f t="shared" si="3"/>
        <v>1380.22</v>
      </c>
      <c r="U51" s="151">
        <v>4999</v>
      </c>
      <c r="V51" s="152">
        <v>399.92</v>
      </c>
      <c r="W51" s="152">
        <v>33.92</v>
      </c>
      <c r="X51" s="151">
        <v>4999</v>
      </c>
      <c r="Y51" s="152">
        <v>99.98</v>
      </c>
      <c r="Z51" s="153"/>
      <c r="AA51" s="151">
        <v>4999</v>
      </c>
      <c r="AB51" s="152">
        <v>25</v>
      </c>
      <c r="AC51" s="153"/>
      <c r="AD51" s="151">
        <v>4999</v>
      </c>
      <c r="AE51" s="152">
        <v>25</v>
      </c>
      <c r="AF51" s="152">
        <v>2.12</v>
      </c>
      <c r="AG51" s="153">
        <f t="shared" si="4"/>
        <v>585.94</v>
      </c>
      <c r="AH51" s="153">
        <f t="shared" si="5"/>
        <v>1966.16</v>
      </c>
      <c r="AI51" s="178"/>
    </row>
    <row r="52" s="133" customFormat="1" ht="35" customHeight="1" spans="1:35">
      <c r="A52" s="149">
        <v>50</v>
      </c>
      <c r="B52" s="193" t="s">
        <v>217</v>
      </c>
      <c r="C52" s="150" t="s">
        <v>218</v>
      </c>
      <c r="D52" s="149" t="s">
        <v>15</v>
      </c>
      <c r="E52" s="151">
        <v>4999</v>
      </c>
      <c r="F52" s="152">
        <v>799.84</v>
      </c>
      <c r="G52" s="152">
        <v>67.84</v>
      </c>
      <c r="H52" s="151">
        <v>4999</v>
      </c>
      <c r="I52" s="152">
        <v>409.92</v>
      </c>
      <c r="J52" s="153"/>
      <c r="K52" s="151">
        <v>4999</v>
      </c>
      <c r="L52" s="152">
        <v>5</v>
      </c>
      <c r="M52" s="153"/>
      <c r="N52" s="151">
        <v>4999</v>
      </c>
      <c r="O52" s="152">
        <v>64.99</v>
      </c>
      <c r="P52" s="152">
        <v>5.51</v>
      </c>
      <c r="Q52" s="151">
        <v>4999</v>
      </c>
      <c r="R52" s="152">
        <v>25</v>
      </c>
      <c r="S52" s="152">
        <v>2.12</v>
      </c>
      <c r="T52" s="153">
        <f t="shared" si="3"/>
        <v>1380.22</v>
      </c>
      <c r="U52" s="151">
        <v>4999</v>
      </c>
      <c r="V52" s="152">
        <v>399.92</v>
      </c>
      <c r="W52" s="152">
        <v>33.92</v>
      </c>
      <c r="X52" s="151">
        <v>4999</v>
      </c>
      <c r="Y52" s="152">
        <v>99.98</v>
      </c>
      <c r="Z52" s="153"/>
      <c r="AA52" s="151">
        <v>4999</v>
      </c>
      <c r="AB52" s="152">
        <v>25</v>
      </c>
      <c r="AC52" s="153"/>
      <c r="AD52" s="151">
        <v>4999</v>
      </c>
      <c r="AE52" s="152">
        <v>25</v>
      </c>
      <c r="AF52" s="152">
        <v>2.12</v>
      </c>
      <c r="AG52" s="153">
        <f t="shared" si="4"/>
        <v>585.94</v>
      </c>
      <c r="AH52" s="153">
        <f t="shared" si="5"/>
        <v>1966.16</v>
      </c>
      <c r="AI52" s="178"/>
    </row>
    <row r="53" s="133" customFormat="1" ht="35" customHeight="1" spans="1:35">
      <c r="A53" s="149">
        <v>51</v>
      </c>
      <c r="B53" s="150" t="s">
        <v>219</v>
      </c>
      <c r="C53" s="150" t="s">
        <v>220</v>
      </c>
      <c r="D53" s="149" t="s">
        <v>15</v>
      </c>
      <c r="E53" s="151">
        <v>4999</v>
      </c>
      <c r="F53" s="152">
        <v>799.84</v>
      </c>
      <c r="G53" s="152">
        <v>67.84</v>
      </c>
      <c r="H53" s="151">
        <v>4999</v>
      </c>
      <c r="I53" s="152">
        <v>409.92</v>
      </c>
      <c r="J53" s="153"/>
      <c r="K53" s="151">
        <v>4999</v>
      </c>
      <c r="L53" s="152">
        <v>5</v>
      </c>
      <c r="M53" s="153"/>
      <c r="N53" s="151">
        <v>4999</v>
      </c>
      <c r="O53" s="152">
        <v>64.99</v>
      </c>
      <c r="P53" s="152">
        <v>5.51</v>
      </c>
      <c r="Q53" s="151">
        <v>4999</v>
      </c>
      <c r="R53" s="152">
        <v>25</v>
      </c>
      <c r="S53" s="152">
        <v>2.12</v>
      </c>
      <c r="T53" s="153">
        <f t="shared" si="3"/>
        <v>1380.22</v>
      </c>
      <c r="U53" s="151">
        <v>4999</v>
      </c>
      <c r="V53" s="152">
        <v>399.92</v>
      </c>
      <c r="W53" s="152">
        <v>33.92</v>
      </c>
      <c r="X53" s="151">
        <v>4999</v>
      </c>
      <c r="Y53" s="152">
        <v>99.98</v>
      </c>
      <c r="Z53" s="153"/>
      <c r="AA53" s="151">
        <v>4999</v>
      </c>
      <c r="AB53" s="152">
        <v>25</v>
      </c>
      <c r="AC53" s="153"/>
      <c r="AD53" s="151">
        <v>4999</v>
      </c>
      <c r="AE53" s="152">
        <v>25</v>
      </c>
      <c r="AF53" s="152">
        <v>2.12</v>
      </c>
      <c r="AG53" s="153">
        <f t="shared" si="4"/>
        <v>585.94</v>
      </c>
      <c r="AH53" s="153">
        <f t="shared" si="5"/>
        <v>1966.16</v>
      </c>
      <c r="AI53" s="178"/>
    </row>
    <row r="54" s="133" customFormat="1" ht="35" customHeight="1" spans="1:35">
      <c r="A54" s="149">
        <v>52</v>
      </c>
      <c r="B54" s="150" t="s">
        <v>221</v>
      </c>
      <c r="C54" s="150" t="s">
        <v>222</v>
      </c>
      <c r="D54" s="149" t="s">
        <v>15</v>
      </c>
      <c r="E54" s="151">
        <v>4999</v>
      </c>
      <c r="F54" s="152">
        <v>799.84</v>
      </c>
      <c r="G54" s="152">
        <v>67.84</v>
      </c>
      <c r="H54" s="151">
        <v>4999</v>
      </c>
      <c r="I54" s="152">
        <v>409.92</v>
      </c>
      <c r="J54" s="153"/>
      <c r="K54" s="151">
        <v>4999</v>
      </c>
      <c r="L54" s="152">
        <v>5</v>
      </c>
      <c r="M54" s="153"/>
      <c r="N54" s="151">
        <v>4999</v>
      </c>
      <c r="O54" s="152">
        <v>64.99</v>
      </c>
      <c r="P54" s="152">
        <v>5.51</v>
      </c>
      <c r="Q54" s="151">
        <v>4999</v>
      </c>
      <c r="R54" s="152">
        <v>25</v>
      </c>
      <c r="S54" s="152">
        <v>2.12</v>
      </c>
      <c r="T54" s="153">
        <f t="shared" si="3"/>
        <v>1380.22</v>
      </c>
      <c r="U54" s="151">
        <v>4999</v>
      </c>
      <c r="V54" s="152">
        <v>399.92</v>
      </c>
      <c r="W54" s="152">
        <v>33.92</v>
      </c>
      <c r="X54" s="151">
        <v>4999</v>
      </c>
      <c r="Y54" s="152">
        <v>99.98</v>
      </c>
      <c r="Z54" s="153"/>
      <c r="AA54" s="151">
        <v>4999</v>
      </c>
      <c r="AB54" s="152">
        <v>25</v>
      </c>
      <c r="AC54" s="153"/>
      <c r="AD54" s="151">
        <v>4999</v>
      </c>
      <c r="AE54" s="152">
        <v>25</v>
      </c>
      <c r="AF54" s="152">
        <v>2.12</v>
      </c>
      <c r="AG54" s="153">
        <f t="shared" si="4"/>
        <v>585.94</v>
      </c>
      <c r="AH54" s="153">
        <f t="shared" si="5"/>
        <v>1966.16</v>
      </c>
      <c r="AI54" s="178"/>
    </row>
    <row r="55" s="133" customFormat="1" ht="35" customHeight="1" spans="1:35">
      <c r="A55" s="149">
        <v>53</v>
      </c>
      <c r="B55" s="150" t="s">
        <v>223</v>
      </c>
      <c r="C55" s="150" t="s">
        <v>224</v>
      </c>
      <c r="D55" s="149" t="s">
        <v>15</v>
      </c>
      <c r="E55" s="151">
        <v>4999</v>
      </c>
      <c r="F55" s="152">
        <v>799.84</v>
      </c>
      <c r="G55" s="152">
        <v>67.84</v>
      </c>
      <c r="H55" s="151">
        <v>4999</v>
      </c>
      <c r="I55" s="152">
        <v>409.92</v>
      </c>
      <c r="J55" s="153"/>
      <c r="K55" s="151">
        <v>4999</v>
      </c>
      <c r="L55" s="152">
        <v>5</v>
      </c>
      <c r="M55" s="153"/>
      <c r="N55" s="151">
        <v>4999</v>
      </c>
      <c r="O55" s="152">
        <v>64.99</v>
      </c>
      <c r="P55" s="152">
        <v>5.51</v>
      </c>
      <c r="Q55" s="151">
        <v>4999</v>
      </c>
      <c r="R55" s="152">
        <v>25</v>
      </c>
      <c r="S55" s="152">
        <v>2.12</v>
      </c>
      <c r="T55" s="153">
        <f t="shared" si="3"/>
        <v>1380.22</v>
      </c>
      <c r="U55" s="151">
        <v>4999</v>
      </c>
      <c r="V55" s="152">
        <v>399.92</v>
      </c>
      <c r="W55" s="152">
        <v>33.92</v>
      </c>
      <c r="X55" s="151">
        <v>4999</v>
      </c>
      <c r="Y55" s="152">
        <v>99.98</v>
      </c>
      <c r="Z55" s="153"/>
      <c r="AA55" s="151">
        <v>4999</v>
      </c>
      <c r="AB55" s="152">
        <v>25</v>
      </c>
      <c r="AC55" s="153"/>
      <c r="AD55" s="151">
        <v>4999</v>
      </c>
      <c r="AE55" s="152">
        <v>25</v>
      </c>
      <c r="AF55" s="152">
        <v>2.12</v>
      </c>
      <c r="AG55" s="153">
        <f t="shared" si="4"/>
        <v>585.94</v>
      </c>
      <c r="AH55" s="153">
        <f t="shared" si="5"/>
        <v>1966.16</v>
      </c>
      <c r="AI55" s="178"/>
    </row>
    <row r="56" s="133" customFormat="1" ht="35" customHeight="1" spans="1:38">
      <c r="A56" s="149">
        <v>54</v>
      </c>
      <c r="B56" s="150" t="s">
        <v>71</v>
      </c>
      <c r="C56" s="150" t="s">
        <v>225</v>
      </c>
      <c r="D56" s="149" t="s">
        <v>15</v>
      </c>
      <c r="E56" s="151">
        <v>5158</v>
      </c>
      <c r="F56" s="152">
        <v>825.28</v>
      </c>
      <c r="G56" s="153">
        <v>25.44</v>
      </c>
      <c r="H56" s="151">
        <v>5158</v>
      </c>
      <c r="I56" s="152">
        <v>422.96</v>
      </c>
      <c r="J56" s="153">
        <v>37.56</v>
      </c>
      <c r="K56" s="151">
        <v>5158</v>
      </c>
      <c r="L56" s="152">
        <v>5.16</v>
      </c>
      <c r="M56" s="153">
        <v>0.46</v>
      </c>
      <c r="N56" s="151">
        <v>5158</v>
      </c>
      <c r="O56" s="152">
        <v>67.06</v>
      </c>
      <c r="P56" s="153">
        <v>2.07</v>
      </c>
      <c r="Q56" s="151">
        <v>5158</v>
      </c>
      <c r="R56" s="152">
        <v>25.8</v>
      </c>
      <c r="S56" s="153">
        <v>0.8</v>
      </c>
      <c r="T56" s="153">
        <f t="shared" si="3"/>
        <v>1412.59</v>
      </c>
      <c r="U56" s="151">
        <v>5158</v>
      </c>
      <c r="V56" s="152">
        <v>412.64</v>
      </c>
      <c r="W56" s="153">
        <v>12.72</v>
      </c>
      <c r="X56" s="151">
        <v>5158</v>
      </c>
      <c r="Y56" s="152">
        <v>103.16</v>
      </c>
      <c r="Z56" s="153">
        <v>9.16</v>
      </c>
      <c r="AA56" s="151">
        <v>5158</v>
      </c>
      <c r="AB56" s="152">
        <v>25.8</v>
      </c>
      <c r="AC56" s="153">
        <v>2.29</v>
      </c>
      <c r="AD56" s="151">
        <v>5158</v>
      </c>
      <c r="AE56" s="152">
        <v>25.8</v>
      </c>
      <c r="AF56" s="153">
        <v>0.8</v>
      </c>
      <c r="AG56" s="153">
        <f t="shared" si="4"/>
        <v>592.37</v>
      </c>
      <c r="AH56" s="153">
        <f t="shared" si="5"/>
        <v>2004.96</v>
      </c>
      <c r="AI56" s="178"/>
      <c r="AJ56" s="201"/>
      <c r="AK56" s="201"/>
      <c r="AL56" s="201"/>
    </row>
    <row r="57" s="133" customFormat="1" ht="35" customHeight="1" spans="1:38">
      <c r="A57" s="149">
        <v>55</v>
      </c>
      <c r="B57" s="150" t="s">
        <v>72</v>
      </c>
      <c r="C57" s="150" t="s">
        <v>226</v>
      </c>
      <c r="D57" s="149" t="s">
        <v>15</v>
      </c>
      <c r="E57" s="151">
        <v>4999</v>
      </c>
      <c r="F57" s="152">
        <v>799.84</v>
      </c>
      <c r="G57" s="152">
        <v>67.84</v>
      </c>
      <c r="H57" s="151">
        <v>4999</v>
      </c>
      <c r="I57" s="152">
        <v>409.92</v>
      </c>
      <c r="J57" s="153"/>
      <c r="K57" s="151">
        <v>4999</v>
      </c>
      <c r="L57" s="152">
        <v>5</v>
      </c>
      <c r="M57" s="153"/>
      <c r="N57" s="151">
        <v>4999</v>
      </c>
      <c r="O57" s="152">
        <v>64.99</v>
      </c>
      <c r="P57" s="152">
        <v>5.51</v>
      </c>
      <c r="Q57" s="151">
        <v>4999</v>
      </c>
      <c r="R57" s="152">
        <v>25</v>
      </c>
      <c r="S57" s="152">
        <v>2.12</v>
      </c>
      <c r="T57" s="153">
        <f t="shared" si="3"/>
        <v>1380.22</v>
      </c>
      <c r="U57" s="151">
        <v>4999</v>
      </c>
      <c r="V57" s="152">
        <v>399.92</v>
      </c>
      <c r="W57" s="152">
        <v>33.92</v>
      </c>
      <c r="X57" s="151">
        <v>4999</v>
      </c>
      <c r="Y57" s="152">
        <v>99.98</v>
      </c>
      <c r="Z57" s="153"/>
      <c r="AA57" s="151">
        <v>4999</v>
      </c>
      <c r="AB57" s="152">
        <v>25</v>
      </c>
      <c r="AC57" s="153"/>
      <c r="AD57" s="151">
        <v>4999</v>
      </c>
      <c r="AE57" s="152">
        <v>25</v>
      </c>
      <c r="AF57" s="152">
        <v>2.12</v>
      </c>
      <c r="AG57" s="153">
        <f t="shared" si="4"/>
        <v>585.94</v>
      </c>
      <c r="AH57" s="153">
        <f t="shared" si="5"/>
        <v>1966.16</v>
      </c>
      <c r="AI57" s="178"/>
      <c r="AJ57" s="201"/>
      <c r="AK57" s="201"/>
      <c r="AL57" s="201"/>
    </row>
    <row r="58" s="133" customFormat="1" ht="35" customHeight="1" spans="1:35">
      <c r="A58" s="149">
        <v>56</v>
      </c>
      <c r="B58" s="150" t="s">
        <v>228</v>
      </c>
      <c r="C58" s="150" t="s">
        <v>229</v>
      </c>
      <c r="D58" s="149" t="s">
        <v>15</v>
      </c>
      <c r="E58" s="151">
        <v>4999</v>
      </c>
      <c r="F58" s="152">
        <v>799.84</v>
      </c>
      <c r="G58" s="152">
        <v>67.84</v>
      </c>
      <c r="H58" s="151">
        <v>4999</v>
      </c>
      <c r="I58" s="152">
        <v>409.92</v>
      </c>
      <c r="J58" s="153"/>
      <c r="K58" s="151">
        <v>4999</v>
      </c>
      <c r="L58" s="152">
        <v>5</v>
      </c>
      <c r="M58" s="153"/>
      <c r="N58" s="151">
        <v>4999</v>
      </c>
      <c r="O58" s="152">
        <v>64.99</v>
      </c>
      <c r="P58" s="152">
        <v>5.51</v>
      </c>
      <c r="Q58" s="151">
        <v>4999</v>
      </c>
      <c r="R58" s="152">
        <v>25</v>
      </c>
      <c r="S58" s="152">
        <v>2.12</v>
      </c>
      <c r="T58" s="153">
        <f t="shared" si="3"/>
        <v>1380.22</v>
      </c>
      <c r="U58" s="151">
        <v>4999</v>
      </c>
      <c r="V58" s="152">
        <v>399.92</v>
      </c>
      <c r="W58" s="152">
        <v>33.92</v>
      </c>
      <c r="X58" s="151">
        <v>4999</v>
      </c>
      <c r="Y58" s="152">
        <v>99.98</v>
      </c>
      <c r="Z58" s="153"/>
      <c r="AA58" s="151">
        <v>4999</v>
      </c>
      <c r="AB58" s="152">
        <v>25</v>
      </c>
      <c r="AC58" s="153"/>
      <c r="AD58" s="151">
        <v>4999</v>
      </c>
      <c r="AE58" s="152">
        <v>25</v>
      </c>
      <c r="AF58" s="152">
        <v>2.12</v>
      </c>
      <c r="AG58" s="153">
        <f t="shared" si="4"/>
        <v>585.94</v>
      </c>
      <c r="AH58" s="153">
        <f t="shared" si="5"/>
        <v>1966.16</v>
      </c>
      <c r="AI58" s="178"/>
    </row>
    <row r="59" s="133" customFormat="1" ht="35" customHeight="1" spans="1:35">
      <c r="A59" s="149">
        <v>57</v>
      </c>
      <c r="B59" s="150" t="s">
        <v>75</v>
      </c>
      <c r="C59" s="150" t="s">
        <v>230</v>
      </c>
      <c r="D59" s="149" t="s">
        <v>15</v>
      </c>
      <c r="E59" s="151">
        <v>4999</v>
      </c>
      <c r="F59" s="152">
        <v>799.84</v>
      </c>
      <c r="G59" s="152">
        <v>67.84</v>
      </c>
      <c r="H59" s="151">
        <v>4999</v>
      </c>
      <c r="I59" s="152">
        <v>409.92</v>
      </c>
      <c r="J59" s="153"/>
      <c r="K59" s="151">
        <v>4999</v>
      </c>
      <c r="L59" s="152">
        <v>5</v>
      </c>
      <c r="M59" s="153"/>
      <c r="N59" s="151">
        <v>4999</v>
      </c>
      <c r="O59" s="152">
        <v>64.99</v>
      </c>
      <c r="P59" s="152">
        <v>5.51</v>
      </c>
      <c r="Q59" s="151">
        <v>4999</v>
      </c>
      <c r="R59" s="152">
        <v>25</v>
      </c>
      <c r="S59" s="152">
        <v>2.12</v>
      </c>
      <c r="T59" s="153">
        <f t="shared" si="3"/>
        <v>1380.22</v>
      </c>
      <c r="U59" s="151">
        <v>4999</v>
      </c>
      <c r="V59" s="152">
        <v>399.92</v>
      </c>
      <c r="W59" s="152">
        <v>33.92</v>
      </c>
      <c r="X59" s="151">
        <v>4999</v>
      </c>
      <c r="Y59" s="152">
        <v>99.98</v>
      </c>
      <c r="Z59" s="153"/>
      <c r="AA59" s="151">
        <v>4999</v>
      </c>
      <c r="AB59" s="152">
        <v>25</v>
      </c>
      <c r="AC59" s="153"/>
      <c r="AD59" s="151">
        <v>4999</v>
      </c>
      <c r="AE59" s="152">
        <v>25</v>
      </c>
      <c r="AF59" s="152">
        <v>2.12</v>
      </c>
      <c r="AG59" s="153">
        <f t="shared" si="4"/>
        <v>585.94</v>
      </c>
      <c r="AH59" s="153">
        <f t="shared" si="5"/>
        <v>1966.16</v>
      </c>
      <c r="AI59" s="178"/>
    </row>
    <row r="60" s="133" customFormat="1" ht="35" customHeight="1" spans="1:35">
      <c r="A60" s="149">
        <v>58</v>
      </c>
      <c r="B60" s="150" t="s">
        <v>76</v>
      </c>
      <c r="C60" s="150" t="s">
        <v>231</v>
      </c>
      <c r="D60" s="149" t="s">
        <v>15</v>
      </c>
      <c r="E60" s="151">
        <v>4999</v>
      </c>
      <c r="F60" s="152">
        <v>799.84</v>
      </c>
      <c r="G60" s="152">
        <v>67.84</v>
      </c>
      <c r="H60" s="151">
        <v>4999</v>
      </c>
      <c r="I60" s="152">
        <v>409.92</v>
      </c>
      <c r="J60" s="153"/>
      <c r="K60" s="151">
        <v>4999</v>
      </c>
      <c r="L60" s="152">
        <v>5</v>
      </c>
      <c r="M60" s="153"/>
      <c r="N60" s="151">
        <v>4999</v>
      </c>
      <c r="O60" s="152">
        <v>64.99</v>
      </c>
      <c r="P60" s="152">
        <v>5.51</v>
      </c>
      <c r="Q60" s="151">
        <v>4999</v>
      </c>
      <c r="R60" s="152">
        <v>25</v>
      </c>
      <c r="S60" s="152">
        <v>2.12</v>
      </c>
      <c r="T60" s="153">
        <f t="shared" si="3"/>
        <v>1380.22</v>
      </c>
      <c r="U60" s="151">
        <v>4999</v>
      </c>
      <c r="V60" s="152">
        <v>399.92</v>
      </c>
      <c r="W60" s="152">
        <v>33.92</v>
      </c>
      <c r="X60" s="151">
        <v>4999</v>
      </c>
      <c r="Y60" s="152">
        <v>99.98</v>
      </c>
      <c r="Z60" s="153"/>
      <c r="AA60" s="151">
        <v>4999</v>
      </c>
      <c r="AB60" s="152">
        <v>25</v>
      </c>
      <c r="AC60" s="153"/>
      <c r="AD60" s="151">
        <v>4999</v>
      </c>
      <c r="AE60" s="152">
        <v>25</v>
      </c>
      <c r="AF60" s="152">
        <v>2.12</v>
      </c>
      <c r="AG60" s="153">
        <f t="shared" si="4"/>
        <v>585.94</v>
      </c>
      <c r="AH60" s="153">
        <f t="shared" si="5"/>
        <v>1966.16</v>
      </c>
      <c r="AI60" s="178"/>
    </row>
    <row r="61" s="133" customFormat="1" ht="35" customHeight="1" spans="1:35">
      <c r="A61" s="149">
        <v>59</v>
      </c>
      <c r="B61" s="150" t="s">
        <v>232</v>
      </c>
      <c r="C61" s="150" t="s">
        <v>233</v>
      </c>
      <c r="D61" s="149" t="s">
        <v>15</v>
      </c>
      <c r="E61" s="151">
        <v>4999</v>
      </c>
      <c r="F61" s="152">
        <v>799.84</v>
      </c>
      <c r="G61" s="152">
        <v>67.84</v>
      </c>
      <c r="H61" s="151">
        <v>4999</v>
      </c>
      <c r="I61" s="152">
        <v>409.92</v>
      </c>
      <c r="J61" s="153"/>
      <c r="K61" s="151">
        <v>4999</v>
      </c>
      <c r="L61" s="152">
        <v>5</v>
      </c>
      <c r="M61" s="153"/>
      <c r="N61" s="151">
        <v>4999</v>
      </c>
      <c r="O61" s="152">
        <v>64.99</v>
      </c>
      <c r="P61" s="152">
        <v>5.51</v>
      </c>
      <c r="Q61" s="151">
        <v>4999</v>
      </c>
      <c r="R61" s="152">
        <v>25</v>
      </c>
      <c r="S61" s="152">
        <v>2.12</v>
      </c>
      <c r="T61" s="153">
        <f t="shared" si="3"/>
        <v>1380.22</v>
      </c>
      <c r="U61" s="151">
        <v>4999</v>
      </c>
      <c r="V61" s="152">
        <v>399.92</v>
      </c>
      <c r="W61" s="152">
        <v>33.92</v>
      </c>
      <c r="X61" s="151">
        <v>4999</v>
      </c>
      <c r="Y61" s="152">
        <v>99.98</v>
      </c>
      <c r="Z61" s="153"/>
      <c r="AA61" s="151">
        <v>4999</v>
      </c>
      <c r="AB61" s="152">
        <v>25</v>
      </c>
      <c r="AC61" s="153"/>
      <c r="AD61" s="151">
        <v>4999</v>
      </c>
      <c r="AE61" s="152">
        <v>25</v>
      </c>
      <c r="AF61" s="152">
        <v>2.12</v>
      </c>
      <c r="AG61" s="153">
        <f t="shared" si="4"/>
        <v>585.94</v>
      </c>
      <c r="AH61" s="153">
        <f t="shared" si="5"/>
        <v>1966.16</v>
      </c>
      <c r="AI61" s="178"/>
    </row>
    <row r="62" s="133" customFormat="1" ht="35" customHeight="1" spans="1:35">
      <c r="A62" s="149">
        <v>60</v>
      </c>
      <c r="B62" s="150" t="s">
        <v>78</v>
      </c>
      <c r="C62" s="150" t="s">
        <v>234</v>
      </c>
      <c r="D62" s="149" t="s">
        <v>15</v>
      </c>
      <c r="E62" s="151">
        <v>4999</v>
      </c>
      <c r="F62" s="152">
        <v>799.84</v>
      </c>
      <c r="G62" s="152">
        <v>67.84</v>
      </c>
      <c r="H62" s="151">
        <v>4999</v>
      </c>
      <c r="I62" s="152">
        <v>409.92</v>
      </c>
      <c r="J62" s="153"/>
      <c r="K62" s="151">
        <v>4999</v>
      </c>
      <c r="L62" s="152">
        <v>5</v>
      </c>
      <c r="M62" s="153"/>
      <c r="N62" s="151">
        <v>4999</v>
      </c>
      <c r="O62" s="152">
        <v>64.99</v>
      </c>
      <c r="P62" s="152">
        <v>5.51</v>
      </c>
      <c r="Q62" s="151">
        <v>4999</v>
      </c>
      <c r="R62" s="152">
        <v>25</v>
      </c>
      <c r="S62" s="152">
        <v>2.12</v>
      </c>
      <c r="T62" s="153">
        <f t="shared" si="3"/>
        <v>1380.22</v>
      </c>
      <c r="U62" s="151">
        <v>4999</v>
      </c>
      <c r="V62" s="152">
        <v>399.92</v>
      </c>
      <c r="W62" s="152">
        <v>33.92</v>
      </c>
      <c r="X62" s="151">
        <v>4999</v>
      </c>
      <c r="Y62" s="152">
        <v>99.98</v>
      </c>
      <c r="Z62" s="153"/>
      <c r="AA62" s="151">
        <v>4999</v>
      </c>
      <c r="AB62" s="152">
        <v>25</v>
      </c>
      <c r="AC62" s="153"/>
      <c r="AD62" s="151">
        <v>4999</v>
      </c>
      <c r="AE62" s="152">
        <v>25</v>
      </c>
      <c r="AF62" s="152">
        <v>2.12</v>
      </c>
      <c r="AG62" s="153">
        <f t="shared" si="4"/>
        <v>585.94</v>
      </c>
      <c r="AH62" s="153">
        <f t="shared" si="5"/>
        <v>1966.16</v>
      </c>
      <c r="AI62" s="178"/>
    </row>
    <row r="63" s="133" customFormat="1" ht="35" customHeight="1" spans="1:35">
      <c r="A63" s="149">
        <v>61</v>
      </c>
      <c r="B63" s="150" t="s">
        <v>79</v>
      </c>
      <c r="C63" s="150" t="s">
        <v>235</v>
      </c>
      <c r="D63" s="149" t="s">
        <v>15</v>
      </c>
      <c r="E63" s="151">
        <v>4999</v>
      </c>
      <c r="F63" s="152">
        <v>799.84</v>
      </c>
      <c r="G63" s="152">
        <v>67.84</v>
      </c>
      <c r="H63" s="151">
        <v>4999</v>
      </c>
      <c r="I63" s="152">
        <v>409.92</v>
      </c>
      <c r="J63" s="153"/>
      <c r="K63" s="151">
        <v>4999</v>
      </c>
      <c r="L63" s="152">
        <v>5</v>
      </c>
      <c r="M63" s="153"/>
      <c r="N63" s="151">
        <v>4999</v>
      </c>
      <c r="O63" s="152">
        <v>64.99</v>
      </c>
      <c r="P63" s="152">
        <v>5.51</v>
      </c>
      <c r="Q63" s="151">
        <v>4999</v>
      </c>
      <c r="R63" s="152">
        <v>25</v>
      </c>
      <c r="S63" s="152">
        <v>2.12</v>
      </c>
      <c r="T63" s="153">
        <f t="shared" si="3"/>
        <v>1380.22</v>
      </c>
      <c r="U63" s="151">
        <v>4999</v>
      </c>
      <c r="V63" s="152">
        <v>399.92</v>
      </c>
      <c r="W63" s="152">
        <v>33.92</v>
      </c>
      <c r="X63" s="151">
        <v>4999</v>
      </c>
      <c r="Y63" s="152">
        <v>99.98</v>
      </c>
      <c r="Z63" s="153"/>
      <c r="AA63" s="151">
        <v>4999</v>
      </c>
      <c r="AB63" s="152">
        <v>25</v>
      </c>
      <c r="AC63" s="153"/>
      <c r="AD63" s="151">
        <v>4999</v>
      </c>
      <c r="AE63" s="152">
        <v>25</v>
      </c>
      <c r="AF63" s="152">
        <v>2.12</v>
      </c>
      <c r="AG63" s="153">
        <f t="shared" si="4"/>
        <v>585.94</v>
      </c>
      <c r="AH63" s="153">
        <f t="shared" si="5"/>
        <v>1966.16</v>
      </c>
      <c r="AI63" s="178"/>
    </row>
    <row r="64" s="133" customFormat="1" ht="35" customHeight="1" spans="1:35">
      <c r="A64" s="149">
        <v>62</v>
      </c>
      <c r="B64" s="150" t="s">
        <v>80</v>
      </c>
      <c r="C64" s="150" t="s">
        <v>236</v>
      </c>
      <c r="D64" s="149" t="s">
        <v>15</v>
      </c>
      <c r="E64" s="151">
        <v>4999</v>
      </c>
      <c r="F64" s="152">
        <v>799.84</v>
      </c>
      <c r="G64" s="152">
        <v>67.84</v>
      </c>
      <c r="H64" s="151">
        <v>4999</v>
      </c>
      <c r="I64" s="152">
        <v>409.92</v>
      </c>
      <c r="J64" s="153"/>
      <c r="K64" s="151">
        <v>4999</v>
      </c>
      <c r="L64" s="152">
        <v>5</v>
      </c>
      <c r="M64" s="153"/>
      <c r="N64" s="151">
        <v>4999</v>
      </c>
      <c r="O64" s="152">
        <v>64.99</v>
      </c>
      <c r="P64" s="152">
        <v>5.51</v>
      </c>
      <c r="Q64" s="151">
        <v>4999</v>
      </c>
      <c r="R64" s="152">
        <v>25</v>
      </c>
      <c r="S64" s="152">
        <v>2.12</v>
      </c>
      <c r="T64" s="153">
        <f t="shared" si="3"/>
        <v>1380.22</v>
      </c>
      <c r="U64" s="151">
        <v>4999</v>
      </c>
      <c r="V64" s="152">
        <v>399.92</v>
      </c>
      <c r="W64" s="152">
        <v>33.92</v>
      </c>
      <c r="X64" s="151">
        <v>4999</v>
      </c>
      <c r="Y64" s="152">
        <v>99.98</v>
      </c>
      <c r="Z64" s="153"/>
      <c r="AA64" s="151">
        <v>4999</v>
      </c>
      <c r="AB64" s="152">
        <v>25</v>
      </c>
      <c r="AC64" s="153"/>
      <c r="AD64" s="151">
        <v>4999</v>
      </c>
      <c r="AE64" s="152">
        <v>25</v>
      </c>
      <c r="AF64" s="152">
        <v>2.12</v>
      </c>
      <c r="AG64" s="153">
        <f t="shared" si="4"/>
        <v>585.94</v>
      </c>
      <c r="AH64" s="153">
        <f t="shared" si="5"/>
        <v>1966.16</v>
      </c>
      <c r="AI64" s="178"/>
    </row>
    <row r="65" s="133" customFormat="1" ht="35" customHeight="1" spans="1:35">
      <c r="A65" s="149">
        <v>63</v>
      </c>
      <c r="B65" s="150" t="s">
        <v>237</v>
      </c>
      <c r="C65" s="150" t="s">
        <v>238</v>
      </c>
      <c r="D65" s="149" t="s">
        <v>15</v>
      </c>
      <c r="E65" s="151">
        <v>4999</v>
      </c>
      <c r="F65" s="152">
        <v>799.84</v>
      </c>
      <c r="G65" s="152">
        <v>67.84</v>
      </c>
      <c r="H65" s="151">
        <v>4999</v>
      </c>
      <c r="I65" s="152">
        <v>409.92</v>
      </c>
      <c r="J65" s="153"/>
      <c r="K65" s="151">
        <v>4999</v>
      </c>
      <c r="L65" s="152">
        <v>5</v>
      </c>
      <c r="M65" s="153"/>
      <c r="N65" s="151">
        <v>4999</v>
      </c>
      <c r="O65" s="152">
        <v>64.99</v>
      </c>
      <c r="P65" s="152">
        <v>5.51</v>
      </c>
      <c r="Q65" s="151">
        <v>4999</v>
      </c>
      <c r="R65" s="152">
        <v>25</v>
      </c>
      <c r="S65" s="152">
        <v>2.12</v>
      </c>
      <c r="T65" s="153">
        <f t="shared" si="3"/>
        <v>1380.22</v>
      </c>
      <c r="U65" s="151">
        <v>4999</v>
      </c>
      <c r="V65" s="152">
        <v>399.92</v>
      </c>
      <c r="W65" s="152">
        <v>33.92</v>
      </c>
      <c r="X65" s="151">
        <v>4999</v>
      </c>
      <c r="Y65" s="152">
        <v>99.98</v>
      </c>
      <c r="Z65" s="153"/>
      <c r="AA65" s="151">
        <v>4999</v>
      </c>
      <c r="AB65" s="152">
        <v>25</v>
      </c>
      <c r="AC65" s="153"/>
      <c r="AD65" s="151">
        <v>4999</v>
      </c>
      <c r="AE65" s="152">
        <v>25</v>
      </c>
      <c r="AF65" s="152">
        <v>2.12</v>
      </c>
      <c r="AG65" s="153">
        <f t="shared" si="4"/>
        <v>585.94</v>
      </c>
      <c r="AH65" s="153">
        <f t="shared" si="5"/>
        <v>1966.16</v>
      </c>
      <c r="AI65" s="178"/>
    </row>
    <row r="66" s="133" customFormat="1" ht="35" customHeight="1" spans="1:35">
      <c r="A66" s="149">
        <v>64</v>
      </c>
      <c r="B66" s="150" t="s">
        <v>239</v>
      </c>
      <c r="C66" s="150" t="s">
        <v>240</v>
      </c>
      <c r="D66" s="149" t="s">
        <v>15</v>
      </c>
      <c r="E66" s="151">
        <v>4999</v>
      </c>
      <c r="F66" s="152">
        <v>799.84</v>
      </c>
      <c r="G66" s="152">
        <v>67.84</v>
      </c>
      <c r="H66" s="151">
        <v>4999</v>
      </c>
      <c r="I66" s="152">
        <v>409.92</v>
      </c>
      <c r="J66" s="153"/>
      <c r="K66" s="151">
        <v>4999</v>
      </c>
      <c r="L66" s="152">
        <v>5</v>
      </c>
      <c r="M66" s="153"/>
      <c r="N66" s="151">
        <v>4999</v>
      </c>
      <c r="O66" s="152">
        <v>64.99</v>
      </c>
      <c r="P66" s="152">
        <v>5.51</v>
      </c>
      <c r="Q66" s="151">
        <v>4999</v>
      </c>
      <c r="R66" s="152">
        <v>25</v>
      </c>
      <c r="S66" s="152">
        <v>2.12</v>
      </c>
      <c r="T66" s="153">
        <f t="shared" si="3"/>
        <v>1380.22</v>
      </c>
      <c r="U66" s="151">
        <v>4999</v>
      </c>
      <c r="V66" s="152">
        <v>399.92</v>
      </c>
      <c r="W66" s="152">
        <v>33.92</v>
      </c>
      <c r="X66" s="151">
        <v>4999</v>
      </c>
      <c r="Y66" s="152">
        <v>99.98</v>
      </c>
      <c r="Z66" s="153"/>
      <c r="AA66" s="151">
        <v>4999</v>
      </c>
      <c r="AB66" s="152">
        <v>25</v>
      </c>
      <c r="AC66" s="153"/>
      <c r="AD66" s="151">
        <v>4999</v>
      </c>
      <c r="AE66" s="152">
        <v>25</v>
      </c>
      <c r="AF66" s="152">
        <v>2.12</v>
      </c>
      <c r="AG66" s="153">
        <f t="shared" si="4"/>
        <v>585.94</v>
      </c>
      <c r="AH66" s="153">
        <f t="shared" si="5"/>
        <v>1966.16</v>
      </c>
      <c r="AI66" s="178"/>
    </row>
    <row r="67" s="133" customFormat="1" ht="35" customHeight="1" spans="1:35">
      <c r="A67" s="149">
        <v>65</v>
      </c>
      <c r="B67" s="150" t="s">
        <v>241</v>
      </c>
      <c r="C67" s="150" t="s">
        <v>242</v>
      </c>
      <c r="D67" s="149" t="s">
        <v>15</v>
      </c>
      <c r="E67" s="151">
        <v>4999</v>
      </c>
      <c r="F67" s="152">
        <v>799.84</v>
      </c>
      <c r="G67" s="152">
        <v>67.84</v>
      </c>
      <c r="H67" s="151">
        <v>4999</v>
      </c>
      <c r="I67" s="152">
        <v>409.92</v>
      </c>
      <c r="J67" s="153"/>
      <c r="K67" s="151">
        <v>4999</v>
      </c>
      <c r="L67" s="152">
        <v>5</v>
      </c>
      <c r="M67" s="153"/>
      <c r="N67" s="151">
        <v>4999</v>
      </c>
      <c r="O67" s="152">
        <v>64.99</v>
      </c>
      <c r="P67" s="152">
        <v>5.51</v>
      </c>
      <c r="Q67" s="151">
        <v>4999</v>
      </c>
      <c r="R67" s="152">
        <v>25</v>
      </c>
      <c r="S67" s="152">
        <v>2.12</v>
      </c>
      <c r="T67" s="153">
        <f t="shared" ref="T67:T130" si="6">F67+G67+I67+J67+L67+M67+O67+P67+R67+S67</f>
        <v>1380.22</v>
      </c>
      <c r="U67" s="151">
        <v>4999</v>
      </c>
      <c r="V67" s="152">
        <v>399.92</v>
      </c>
      <c r="W67" s="152">
        <v>33.92</v>
      </c>
      <c r="X67" s="151">
        <v>4999</v>
      </c>
      <c r="Y67" s="152">
        <v>99.98</v>
      </c>
      <c r="Z67" s="153"/>
      <c r="AA67" s="151">
        <v>4999</v>
      </c>
      <c r="AB67" s="152">
        <v>25</v>
      </c>
      <c r="AC67" s="153"/>
      <c r="AD67" s="151">
        <v>4999</v>
      </c>
      <c r="AE67" s="152">
        <v>25</v>
      </c>
      <c r="AF67" s="152">
        <v>2.12</v>
      </c>
      <c r="AG67" s="153">
        <f t="shared" ref="AG67:AG130" si="7">V67+W67+Y67+Z67+AB67+AC67+AE67+AF67</f>
        <v>585.94</v>
      </c>
      <c r="AH67" s="153">
        <f t="shared" ref="AH67:AH130" si="8">T67+AG67</f>
        <v>1966.16</v>
      </c>
      <c r="AI67" s="178"/>
    </row>
    <row r="68" s="133" customFormat="1" ht="35" customHeight="1" spans="1:35">
      <c r="A68" s="149">
        <v>66</v>
      </c>
      <c r="B68" s="150" t="s">
        <v>84</v>
      </c>
      <c r="C68" s="150" t="s">
        <v>243</v>
      </c>
      <c r="D68" s="149" t="s">
        <v>15</v>
      </c>
      <c r="E68" s="151">
        <v>4999</v>
      </c>
      <c r="F68" s="152">
        <v>799.84</v>
      </c>
      <c r="G68" s="152">
        <v>67.84</v>
      </c>
      <c r="H68" s="151">
        <v>4999</v>
      </c>
      <c r="I68" s="152">
        <v>409.92</v>
      </c>
      <c r="J68" s="153"/>
      <c r="K68" s="151">
        <v>4999</v>
      </c>
      <c r="L68" s="152">
        <v>5</v>
      </c>
      <c r="M68" s="153"/>
      <c r="N68" s="151">
        <v>4999</v>
      </c>
      <c r="O68" s="152">
        <v>64.99</v>
      </c>
      <c r="P68" s="152">
        <v>5.51</v>
      </c>
      <c r="Q68" s="151">
        <v>4999</v>
      </c>
      <c r="R68" s="152">
        <v>25</v>
      </c>
      <c r="S68" s="152">
        <v>2.12</v>
      </c>
      <c r="T68" s="153">
        <f t="shared" si="6"/>
        <v>1380.22</v>
      </c>
      <c r="U68" s="151">
        <v>4999</v>
      </c>
      <c r="V68" s="152">
        <v>399.92</v>
      </c>
      <c r="W68" s="152">
        <v>33.92</v>
      </c>
      <c r="X68" s="151">
        <v>4999</v>
      </c>
      <c r="Y68" s="152">
        <v>99.98</v>
      </c>
      <c r="Z68" s="153"/>
      <c r="AA68" s="151">
        <v>4999</v>
      </c>
      <c r="AB68" s="152">
        <v>25</v>
      </c>
      <c r="AC68" s="153"/>
      <c r="AD68" s="151">
        <v>4999</v>
      </c>
      <c r="AE68" s="152">
        <v>25</v>
      </c>
      <c r="AF68" s="152">
        <v>2.12</v>
      </c>
      <c r="AG68" s="153">
        <f t="shared" si="7"/>
        <v>585.94</v>
      </c>
      <c r="AH68" s="153">
        <f t="shared" si="8"/>
        <v>1966.16</v>
      </c>
      <c r="AI68" s="178"/>
    </row>
    <row r="69" s="133" customFormat="1" ht="35" customHeight="1" spans="1:35">
      <c r="A69" s="149">
        <v>67</v>
      </c>
      <c r="B69" s="150" t="s">
        <v>85</v>
      </c>
      <c r="C69" s="150" t="s">
        <v>244</v>
      </c>
      <c r="D69" s="149" t="s">
        <v>15</v>
      </c>
      <c r="E69" s="151">
        <v>4999</v>
      </c>
      <c r="F69" s="152">
        <v>799.84</v>
      </c>
      <c r="G69" s="152">
        <v>67.84</v>
      </c>
      <c r="H69" s="151">
        <v>4999</v>
      </c>
      <c r="I69" s="152">
        <v>409.92</v>
      </c>
      <c r="J69" s="153"/>
      <c r="K69" s="151">
        <v>4999</v>
      </c>
      <c r="L69" s="152">
        <v>5</v>
      </c>
      <c r="M69" s="153"/>
      <c r="N69" s="151">
        <v>4999</v>
      </c>
      <c r="O69" s="152">
        <v>64.99</v>
      </c>
      <c r="P69" s="152">
        <v>5.51</v>
      </c>
      <c r="Q69" s="151">
        <v>4999</v>
      </c>
      <c r="R69" s="152">
        <v>25</v>
      </c>
      <c r="S69" s="152">
        <v>2.12</v>
      </c>
      <c r="T69" s="153">
        <f t="shared" si="6"/>
        <v>1380.22</v>
      </c>
      <c r="U69" s="151">
        <v>4999</v>
      </c>
      <c r="V69" s="152">
        <v>399.92</v>
      </c>
      <c r="W69" s="152">
        <v>33.92</v>
      </c>
      <c r="X69" s="151">
        <v>4999</v>
      </c>
      <c r="Y69" s="152">
        <v>99.98</v>
      </c>
      <c r="Z69" s="153"/>
      <c r="AA69" s="151">
        <v>4999</v>
      </c>
      <c r="AB69" s="152">
        <v>25</v>
      </c>
      <c r="AC69" s="153"/>
      <c r="AD69" s="151">
        <v>4999</v>
      </c>
      <c r="AE69" s="152">
        <v>25</v>
      </c>
      <c r="AF69" s="152">
        <v>2.12</v>
      </c>
      <c r="AG69" s="153">
        <f t="shared" si="7"/>
        <v>585.94</v>
      </c>
      <c r="AH69" s="153">
        <f t="shared" si="8"/>
        <v>1966.16</v>
      </c>
      <c r="AI69" s="178"/>
    </row>
    <row r="70" s="133" customFormat="1" ht="35" customHeight="1" spans="1:35">
      <c r="A70" s="149">
        <v>68</v>
      </c>
      <c r="B70" s="150" t="s">
        <v>86</v>
      </c>
      <c r="C70" s="150" t="s">
        <v>245</v>
      </c>
      <c r="D70" s="149" t="s">
        <v>15</v>
      </c>
      <c r="E70" s="151">
        <v>4999</v>
      </c>
      <c r="F70" s="152">
        <v>799.84</v>
      </c>
      <c r="G70" s="152">
        <v>15.84</v>
      </c>
      <c r="H70" s="151">
        <v>4999</v>
      </c>
      <c r="I70" s="152">
        <v>409.92</v>
      </c>
      <c r="J70" s="153"/>
      <c r="K70" s="151">
        <v>4999</v>
      </c>
      <c r="L70" s="152">
        <v>5</v>
      </c>
      <c r="M70" s="153"/>
      <c r="N70" s="151">
        <v>4999</v>
      </c>
      <c r="O70" s="152">
        <v>64.99</v>
      </c>
      <c r="P70" s="152">
        <v>1.29</v>
      </c>
      <c r="Q70" s="151">
        <v>4999</v>
      </c>
      <c r="R70" s="152">
        <v>25</v>
      </c>
      <c r="S70" s="152">
        <v>0.5</v>
      </c>
      <c r="T70" s="153">
        <f t="shared" si="6"/>
        <v>1322.38</v>
      </c>
      <c r="U70" s="151">
        <v>4999</v>
      </c>
      <c r="V70" s="152">
        <v>399.92</v>
      </c>
      <c r="W70" s="152">
        <v>7.92</v>
      </c>
      <c r="X70" s="151">
        <v>4999</v>
      </c>
      <c r="Y70" s="152">
        <v>99.98</v>
      </c>
      <c r="Z70" s="153"/>
      <c r="AA70" s="151">
        <v>4999</v>
      </c>
      <c r="AB70" s="152">
        <v>25</v>
      </c>
      <c r="AC70" s="153"/>
      <c r="AD70" s="151">
        <v>4999</v>
      </c>
      <c r="AE70" s="152">
        <v>25</v>
      </c>
      <c r="AF70" s="152">
        <v>0.5</v>
      </c>
      <c r="AG70" s="153">
        <f t="shared" si="7"/>
        <v>558.32</v>
      </c>
      <c r="AH70" s="153">
        <f t="shared" si="8"/>
        <v>1880.7</v>
      </c>
      <c r="AI70" s="178"/>
    </row>
    <row r="71" s="133" customFormat="1" ht="35" customHeight="1" spans="1:35">
      <c r="A71" s="149">
        <v>69</v>
      </c>
      <c r="B71" s="150" t="s">
        <v>87</v>
      </c>
      <c r="C71" s="150" t="s">
        <v>246</v>
      </c>
      <c r="D71" s="149" t="s">
        <v>15</v>
      </c>
      <c r="E71" s="151">
        <v>4999</v>
      </c>
      <c r="F71" s="152">
        <v>799.84</v>
      </c>
      <c r="G71" s="152">
        <v>67.84</v>
      </c>
      <c r="H71" s="151">
        <v>4999</v>
      </c>
      <c r="I71" s="152">
        <v>409.92</v>
      </c>
      <c r="J71" s="153"/>
      <c r="K71" s="151">
        <v>4999</v>
      </c>
      <c r="L71" s="152">
        <v>5</v>
      </c>
      <c r="M71" s="153"/>
      <c r="N71" s="151">
        <v>4999</v>
      </c>
      <c r="O71" s="152">
        <v>64.99</v>
      </c>
      <c r="P71" s="152">
        <v>5.51</v>
      </c>
      <c r="Q71" s="151">
        <v>4999</v>
      </c>
      <c r="R71" s="152">
        <v>25</v>
      </c>
      <c r="S71" s="152">
        <v>2.12</v>
      </c>
      <c r="T71" s="153">
        <f t="shared" si="6"/>
        <v>1380.22</v>
      </c>
      <c r="U71" s="151">
        <v>4999</v>
      </c>
      <c r="V71" s="152">
        <v>399.92</v>
      </c>
      <c r="W71" s="152">
        <v>33.92</v>
      </c>
      <c r="X71" s="151">
        <v>4999</v>
      </c>
      <c r="Y71" s="152">
        <v>99.98</v>
      </c>
      <c r="Z71" s="153"/>
      <c r="AA71" s="151">
        <v>4999</v>
      </c>
      <c r="AB71" s="152">
        <v>25</v>
      </c>
      <c r="AC71" s="153"/>
      <c r="AD71" s="151">
        <v>4999</v>
      </c>
      <c r="AE71" s="152">
        <v>25</v>
      </c>
      <c r="AF71" s="152">
        <v>2.12</v>
      </c>
      <c r="AG71" s="153">
        <f t="shared" si="7"/>
        <v>585.94</v>
      </c>
      <c r="AH71" s="153">
        <f t="shared" si="8"/>
        <v>1966.16</v>
      </c>
      <c r="AI71" s="178"/>
    </row>
    <row r="72" s="133" customFormat="1" ht="35" customHeight="1" spans="1:35">
      <c r="A72" s="149">
        <v>70</v>
      </c>
      <c r="B72" s="150" t="s">
        <v>88</v>
      </c>
      <c r="C72" s="150" t="s">
        <v>247</v>
      </c>
      <c r="D72" s="149" t="s">
        <v>15</v>
      </c>
      <c r="E72" s="151">
        <v>4999</v>
      </c>
      <c r="F72" s="152">
        <v>799.84</v>
      </c>
      <c r="G72" s="152">
        <v>67.84</v>
      </c>
      <c r="H72" s="151">
        <v>4999</v>
      </c>
      <c r="I72" s="152">
        <v>409.92</v>
      </c>
      <c r="J72" s="153"/>
      <c r="K72" s="151">
        <v>4999</v>
      </c>
      <c r="L72" s="152">
        <v>5</v>
      </c>
      <c r="M72" s="153"/>
      <c r="N72" s="151">
        <v>4999</v>
      </c>
      <c r="O72" s="152">
        <v>64.99</v>
      </c>
      <c r="P72" s="152">
        <v>5.51</v>
      </c>
      <c r="Q72" s="151">
        <v>4999</v>
      </c>
      <c r="R72" s="152">
        <v>25</v>
      </c>
      <c r="S72" s="152">
        <v>2.12</v>
      </c>
      <c r="T72" s="153">
        <f t="shared" si="6"/>
        <v>1380.22</v>
      </c>
      <c r="U72" s="151">
        <v>4999</v>
      </c>
      <c r="V72" s="152">
        <v>399.92</v>
      </c>
      <c r="W72" s="152">
        <v>33.92</v>
      </c>
      <c r="X72" s="151">
        <v>4999</v>
      </c>
      <c r="Y72" s="152">
        <v>99.98</v>
      </c>
      <c r="Z72" s="153"/>
      <c r="AA72" s="151">
        <v>4999</v>
      </c>
      <c r="AB72" s="152">
        <v>25</v>
      </c>
      <c r="AC72" s="153"/>
      <c r="AD72" s="151">
        <v>4999</v>
      </c>
      <c r="AE72" s="152">
        <v>25</v>
      </c>
      <c r="AF72" s="152">
        <v>2.12</v>
      </c>
      <c r="AG72" s="153">
        <f t="shared" si="7"/>
        <v>585.94</v>
      </c>
      <c r="AH72" s="153">
        <f t="shared" si="8"/>
        <v>1966.16</v>
      </c>
      <c r="AI72" s="178"/>
    </row>
    <row r="73" s="133" customFormat="1" ht="35" customHeight="1" spans="1:35">
      <c r="A73" s="149">
        <v>71</v>
      </c>
      <c r="B73" s="150" t="s">
        <v>89</v>
      </c>
      <c r="C73" s="150" t="s">
        <v>248</v>
      </c>
      <c r="D73" s="149" t="s">
        <v>15</v>
      </c>
      <c r="E73" s="151">
        <v>4999</v>
      </c>
      <c r="F73" s="152">
        <v>799.84</v>
      </c>
      <c r="G73" s="152">
        <v>67.84</v>
      </c>
      <c r="H73" s="151">
        <v>4999</v>
      </c>
      <c r="I73" s="152">
        <v>409.92</v>
      </c>
      <c r="J73" s="153"/>
      <c r="K73" s="151">
        <v>4999</v>
      </c>
      <c r="L73" s="152">
        <v>5</v>
      </c>
      <c r="M73" s="153"/>
      <c r="N73" s="151">
        <v>4999</v>
      </c>
      <c r="O73" s="152">
        <v>64.99</v>
      </c>
      <c r="P73" s="152">
        <v>5.51</v>
      </c>
      <c r="Q73" s="151">
        <v>4999</v>
      </c>
      <c r="R73" s="152">
        <v>25</v>
      </c>
      <c r="S73" s="152">
        <v>2.12</v>
      </c>
      <c r="T73" s="153">
        <f t="shared" si="6"/>
        <v>1380.22</v>
      </c>
      <c r="U73" s="151">
        <v>4999</v>
      </c>
      <c r="V73" s="152">
        <v>399.92</v>
      </c>
      <c r="W73" s="152">
        <v>33.92</v>
      </c>
      <c r="X73" s="151">
        <v>4999</v>
      </c>
      <c r="Y73" s="152">
        <v>99.98</v>
      </c>
      <c r="Z73" s="153"/>
      <c r="AA73" s="151">
        <v>4999</v>
      </c>
      <c r="AB73" s="152">
        <v>25</v>
      </c>
      <c r="AC73" s="153"/>
      <c r="AD73" s="151">
        <v>4999</v>
      </c>
      <c r="AE73" s="152">
        <v>25</v>
      </c>
      <c r="AF73" s="152">
        <v>2.12</v>
      </c>
      <c r="AG73" s="153">
        <f t="shared" si="7"/>
        <v>585.94</v>
      </c>
      <c r="AH73" s="153">
        <f t="shared" si="8"/>
        <v>1966.16</v>
      </c>
      <c r="AI73" s="178"/>
    </row>
    <row r="74" s="133" customFormat="1" ht="35" customHeight="1" spans="1:35">
      <c r="A74" s="149">
        <v>72</v>
      </c>
      <c r="B74" s="150" t="s">
        <v>90</v>
      </c>
      <c r="C74" s="150" t="s">
        <v>249</v>
      </c>
      <c r="D74" s="149" t="s">
        <v>15</v>
      </c>
      <c r="E74" s="151">
        <v>4999</v>
      </c>
      <c r="F74" s="152">
        <v>799.84</v>
      </c>
      <c r="G74" s="152">
        <v>67.84</v>
      </c>
      <c r="H74" s="151">
        <v>4999</v>
      </c>
      <c r="I74" s="152">
        <v>409.92</v>
      </c>
      <c r="J74" s="153"/>
      <c r="K74" s="151">
        <v>4999</v>
      </c>
      <c r="L74" s="152">
        <v>5</v>
      </c>
      <c r="M74" s="153"/>
      <c r="N74" s="151">
        <v>4999</v>
      </c>
      <c r="O74" s="152">
        <v>64.99</v>
      </c>
      <c r="P74" s="152">
        <v>5.51</v>
      </c>
      <c r="Q74" s="151">
        <v>4999</v>
      </c>
      <c r="R74" s="152">
        <v>25</v>
      </c>
      <c r="S74" s="152">
        <v>2.12</v>
      </c>
      <c r="T74" s="153">
        <f t="shared" si="6"/>
        <v>1380.22</v>
      </c>
      <c r="U74" s="151">
        <v>4999</v>
      </c>
      <c r="V74" s="152">
        <v>399.92</v>
      </c>
      <c r="W74" s="152">
        <v>33.92</v>
      </c>
      <c r="X74" s="151">
        <v>4999</v>
      </c>
      <c r="Y74" s="152">
        <v>99.98</v>
      </c>
      <c r="Z74" s="153"/>
      <c r="AA74" s="151">
        <v>4999</v>
      </c>
      <c r="AB74" s="152">
        <v>25</v>
      </c>
      <c r="AC74" s="153"/>
      <c r="AD74" s="151">
        <v>4999</v>
      </c>
      <c r="AE74" s="152">
        <v>25</v>
      </c>
      <c r="AF74" s="152">
        <v>2.12</v>
      </c>
      <c r="AG74" s="153">
        <f t="shared" si="7"/>
        <v>585.94</v>
      </c>
      <c r="AH74" s="153">
        <f t="shared" si="8"/>
        <v>1966.16</v>
      </c>
      <c r="AI74" s="178"/>
    </row>
    <row r="75" s="133" customFormat="1" ht="35" customHeight="1" spans="1:35">
      <c r="A75" s="149">
        <v>73</v>
      </c>
      <c r="B75" s="150" t="s">
        <v>92</v>
      </c>
      <c r="C75" s="150" t="s">
        <v>251</v>
      </c>
      <c r="D75" s="149" t="s">
        <v>15</v>
      </c>
      <c r="E75" s="151">
        <v>4999</v>
      </c>
      <c r="F75" s="152">
        <v>799.84</v>
      </c>
      <c r="G75" s="152">
        <v>67.84</v>
      </c>
      <c r="H75" s="151">
        <v>4999</v>
      </c>
      <c r="I75" s="152">
        <v>409.92</v>
      </c>
      <c r="J75" s="153"/>
      <c r="K75" s="151">
        <v>4999</v>
      </c>
      <c r="L75" s="152">
        <v>5</v>
      </c>
      <c r="M75" s="153"/>
      <c r="N75" s="151">
        <v>4999</v>
      </c>
      <c r="O75" s="152">
        <v>64.99</v>
      </c>
      <c r="P75" s="152">
        <v>5.51</v>
      </c>
      <c r="Q75" s="151">
        <v>4999</v>
      </c>
      <c r="R75" s="152">
        <v>25</v>
      </c>
      <c r="S75" s="152">
        <v>2.12</v>
      </c>
      <c r="T75" s="153">
        <f t="shared" si="6"/>
        <v>1380.22</v>
      </c>
      <c r="U75" s="151">
        <v>4999</v>
      </c>
      <c r="V75" s="152">
        <v>399.92</v>
      </c>
      <c r="W75" s="152">
        <v>33.92</v>
      </c>
      <c r="X75" s="151">
        <v>4999</v>
      </c>
      <c r="Y75" s="152">
        <v>99.98</v>
      </c>
      <c r="Z75" s="114"/>
      <c r="AA75" s="151">
        <v>4999</v>
      </c>
      <c r="AB75" s="152">
        <v>25</v>
      </c>
      <c r="AC75" s="153"/>
      <c r="AD75" s="151">
        <v>4999</v>
      </c>
      <c r="AE75" s="152">
        <v>25</v>
      </c>
      <c r="AF75" s="152">
        <v>2.12</v>
      </c>
      <c r="AG75" s="153">
        <f t="shared" si="7"/>
        <v>585.94</v>
      </c>
      <c r="AH75" s="153">
        <f t="shared" si="8"/>
        <v>1966.16</v>
      </c>
      <c r="AI75" s="178"/>
    </row>
    <row r="76" s="133" customFormat="1" ht="35" customHeight="1" spans="1:35">
      <c r="A76" s="149">
        <v>74</v>
      </c>
      <c r="B76" s="150" t="s">
        <v>93</v>
      </c>
      <c r="C76" s="150" t="s">
        <v>252</v>
      </c>
      <c r="D76" s="149" t="s">
        <v>15</v>
      </c>
      <c r="E76" s="151">
        <v>4999</v>
      </c>
      <c r="F76" s="152">
        <v>799.84</v>
      </c>
      <c r="G76" s="152">
        <v>67.84</v>
      </c>
      <c r="H76" s="151">
        <v>4999</v>
      </c>
      <c r="I76" s="152">
        <v>409.92</v>
      </c>
      <c r="J76" s="153"/>
      <c r="K76" s="151">
        <v>4999</v>
      </c>
      <c r="L76" s="152">
        <v>5</v>
      </c>
      <c r="M76" s="153"/>
      <c r="N76" s="151">
        <v>4999</v>
      </c>
      <c r="O76" s="152">
        <v>64.99</v>
      </c>
      <c r="P76" s="152">
        <v>5.51</v>
      </c>
      <c r="Q76" s="151">
        <v>4999</v>
      </c>
      <c r="R76" s="152">
        <v>25</v>
      </c>
      <c r="S76" s="152">
        <v>2.12</v>
      </c>
      <c r="T76" s="153">
        <f t="shared" si="6"/>
        <v>1380.22</v>
      </c>
      <c r="U76" s="151">
        <v>4999</v>
      </c>
      <c r="V76" s="152">
        <v>399.92</v>
      </c>
      <c r="W76" s="152">
        <v>33.92</v>
      </c>
      <c r="X76" s="151">
        <v>4999</v>
      </c>
      <c r="Y76" s="152">
        <v>99.98</v>
      </c>
      <c r="Z76" s="114"/>
      <c r="AA76" s="151">
        <v>4999</v>
      </c>
      <c r="AB76" s="152">
        <v>25</v>
      </c>
      <c r="AC76" s="153"/>
      <c r="AD76" s="151">
        <v>4999</v>
      </c>
      <c r="AE76" s="152">
        <v>25</v>
      </c>
      <c r="AF76" s="152">
        <v>2.12</v>
      </c>
      <c r="AG76" s="153">
        <f t="shared" si="7"/>
        <v>585.94</v>
      </c>
      <c r="AH76" s="153">
        <f t="shared" si="8"/>
        <v>1966.16</v>
      </c>
      <c r="AI76" s="178"/>
    </row>
    <row r="77" s="133" customFormat="1" ht="35" customHeight="1" spans="1:35">
      <c r="A77" s="149">
        <v>75</v>
      </c>
      <c r="B77" s="150" t="s">
        <v>94</v>
      </c>
      <c r="C77" s="150" t="s">
        <v>253</v>
      </c>
      <c r="D77" s="149" t="s">
        <v>15</v>
      </c>
      <c r="E77" s="151">
        <v>4999</v>
      </c>
      <c r="F77" s="152">
        <v>799.84</v>
      </c>
      <c r="G77" s="152">
        <v>67.84</v>
      </c>
      <c r="H77" s="151">
        <v>4999</v>
      </c>
      <c r="I77" s="152">
        <v>409.92</v>
      </c>
      <c r="J77" s="153"/>
      <c r="K77" s="151">
        <v>4999</v>
      </c>
      <c r="L77" s="152">
        <v>5</v>
      </c>
      <c r="M77" s="153"/>
      <c r="N77" s="151">
        <v>4999</v>
      </c>
      <c r="O77" s="152">
        <v>64.99</v>
      </c>
      <c r="P77" s="152">
        <v>5.51</v>
      </c>
      <c r="Q77" s="151">
        <v>4999</v>
      </c>
      <c r="R77" s="152">
        <v>25</v>
      </c>
      <c r="S77" s="152">
        <v>2.12</v>
      </c>
      <c r="T77" s="153">
        <f t="shared" si="6"/>
        <v>1380.22</v>
      </c>
      <c r="U77" s="151">
        <v>4999</v>
      </c>
      <c r="V77" s="152">
        <v>399.92</v>
      </c>
      <c r="W77" s="152">
        <v>33.92</v>
      </c>
      <c r="X77" s="151">
        <v>4999</v>
      </c>
      <c r="Y77" s="152">
        <v>99.98</v>
      </c>
      <c r="Z77" s="114"/>
      <c r="AA77" s="151">
        <v>4999</v>
      </c>
      <c r="AB77" s="152">
        <v>25</v>
      </c>
      <c r="AC77" s="153"/>
      <c r="AD77" s="151">
        <v>4999</v>
      </c>
      <c r="AE77" s="152">
        <v>25</v>
      </c>
      <c r="AF77" s="152">
        <v>2.12</v>
      </c>
      <c r="AG77" s="153">
        <f t="shared" si="7"/>
        <v>585.94</v>
      </c>
      <c r="AH77" s="153">
        <f t="shared" si="8"/>
        <v>1966.16</v>
      </c>
      <c r="AI77" s="178"/>
    </row>
    <row r="78" s="133" customFormat="1" ht="35" customHeight="1" spans="1:35">
      <c r="A78" s="149">
        <v>76</v>
      </c>
      <c r="B78" s="150" t="s">
        <v>95</v>
      </c>
      <c r="C78" s="150" t="s">
        <v>254</v>
      </c>
      <c r="D78" s="149" t="s">
        <v>15</v>
      </c>
      <c r="E78" s="151">
        <v>4999</v>
      </c>
      <c r="F78" s="152">
        <v>799.84</v>
      </c>
      <c r="G78" s="152">
        <v>67.84</v>
      </c>
      <c r="H78" s="151">
        <v>4999</v>
      </c>
      <c r="I78" s="152">
        <v>409.92</v>
      </c>
      <c r="J78" s="153"/>
      <c r="K78" s="151">
        <v>4999</v>
      </c>
      <c r="L78" s="152">
        <v>5</v>
      </c>
      <c r="M78" s="153"/>
      <c r="N78" s="151">
        <v>4999</v>
      </c>
      <c r="O78" s="152">
        <v>64.99</v>
      </c>
      <c r="P78" s="152">
        <v>5.51</v>
      </c>
      <c r="Q78" s="151">
        <v>4999</v>
      </c>
      <c r="R78" s="152">
        <v>25</v>
      </c>
      <c r="S78" s="152">
        <v>2.12</v>
      </c>
      <c r="T78" s="153">
        <f t="shared" si="6"/>
        <v>1380.22</v>
      </c>
      <c r="U78" s="151">
        <v>4999</v>
      </c>
      <c r="V78" s="152">
        <v>399.92</v>
      </c>
      <c r="W78" s="152">
        <v>33.92</v>
      </c>
      <c r="X78" s="151">
        <v>4999</v>
      </c>
      <c r="Y78" s="152">
        <v>99.98</v>
      </c>
      <c r="Z78" s="153"/>
      <c r="AA78" s="151">
        <v>4999</v>
      </c>
      <c r="AB78" s="152">
        <v>25</v>
      </c>
      <c r="AC78" s="153"/>
      <c r="AD78" s="151">
        <v>4999</v>
      </c>
      <c r="AE78" s="152">
        <v>25</v>
      </c>
      <c r="AF78" s="152">
        <v>2.12</v>
      </c>
      <c r="AG78" s="153">
        <f t="shared" si="7"/>
        <v>585.94</v>
      </c>
      <c r="AH78" s="153">
        <f t="shared" si="8"/>
        <v>1966.16</v>
      </c>
      <c r="AI78" s="178"/>
    </row>
    <row r="79" s="133" customFormat="1" ht="35" customHeight="1" spans="1:35">
      <c r="A79" s="149">
        <v>77</v>
      </c>
      <c r="B79" s="193" t="s">
        <v>255</v>
      </c>
      <c r="C79" s="150" t="s">
        <v>256</v>
      </c>
      <c r="D79" s="149" t="s">
        <v>15</v>
      </c>
      <c r="E79" s="151">
        <v>4999</v>
      </c>
      <c r="F79" s="152">
        <v>799.84</v>
      </c>
      <c r="G79" s="152">
        <v>67.84</v>
      </c>
      <c r="H79" s="151">
        <v>4999</v>
      </c>
      <c r="I79" s="152">
        <v>409.92</v>
      </c>
      <c r="J79" s="153"/>
      <c r="K79" s="151">
        <v>4999</v>
      </c>
      <c r="L79" s="152">
        <v>5</v>
      </c>
      <c r="M79" s="153"/>
      <c r="N79" s="151">
        <v>4999</v>
      </c>
      <c r="O79" s="152">
        <v>64.99</v>
      </c>
      <c r="P79" s="152">
        <v>5.51</v>
      </c>
      <c r="Q79" s="151">
        <v>4999</v>
      </c>
      <c r="R79" s="152">
        <v>25</v>
      </c>
      <c r="S79" s="152">
        <v>2.12</v>
      </c>
      <c r="T79" s="153">
        <f t="shared" si="6"/>
        <v>1380.22</v>
      </c>
      <c r="U79" s="151">
        <v>4999</v>
      </c>
      <c r="V79" s="152">
        <v>399.92</v>
      </c>
      <c r="W79" s="152">
        <v>33.92</v>
      </c>
      <c r="X79" s="151">
        <v>4999</v>
      </c>
      <c r="Y79" s="152">
        <v>99.98</v>
      </c>
      <c r="Z79" s="153"/>
      <c r="AA79" s="151">
        <v>4999</v>
      </c>
      <c r="AB79" s="152">
        <v>25</v>
      </c>
      <c r="AC79" s="153"/>
      <c r="AD79" s="151">
        <v>4999</v>
      </c>
      <c r="AE79" s="152">
        <v>25</v>
      </c>
      <c r="AF79" s="152">
        <v>2.12</v>
      </c>
      <c r="AG79" s="153">
        <f t="shared" si="7"/>
        <v>585.94</v>
      </c>
      <c r="AH79" s="153">
        <f t="shared" si="8"/>
        <v>1966.16</v>
      </c>
      <c r="AI79" s="178"/>
    </row>
    <row r="80" s="133" customFormat="1" ht="35" customHeight="1" spans="1:35">
      <c r="A80" s="149">
        <v>78</v>
      </c>
      <c r="B80" s="150" t="s">
        <v>98</v>
      </c>
      <c r="C80" s="150" t="s">
        <v>259</v>
      </c>
      <c r="D80" s="149" t="s">
        <v>15</v>
      </c>
      <c r="E80" s="151">
        <v>4999</v>
      </c>
      <c r="F80" s="152">
        <v>799.84</v>
      </c>
      <c r="G80" s="152">
        <v>67.84</v>
      </c>
      <c r="H80" s="151">
        <v>4999</v>
      </c>
      <c r="I80" s="152">
        <v>409.92</v>
      </c>
      <c r="J80" s="153"/>
      <c r="K80" s="151">
        <v>4999</v>
      </c>
      <c r="L80" s="152">
        <v>5</v>
      </c>
      <c r="M80" s="153"/>
      <c r="N80" s="151">
        <v>4999</v>
      </c>
      <c r="O80" s="152">
        <v>64.99</v>
      </c>
      <c r="P80" s="152">
        <v>5.51</v>
      </c>
      <c r="Q80" s="151">
        <v>4999</v>
      </c>
      <c r="R80" s="152">
        <v>25</v>
      </c>
      <c r="S80" s="152">
        <v>2.12</v>
      </c>
      <c r="T80" s="153">
        <f t="shared" si="6"/>
        <v>1380.22</v>
      </c>
      <c r="U80" s="151">
        <v>4999</v>
      </c>
      <c r="V80" s="152">
        <v>399.92</v>
      </c>
      <c r="W80" s="152">
        <v>33.92</v>
      </c>
      <c r="X80" s="151">
        <v>4999</v>
      </c>
      <c r="Y80" s="152">
        <v>99.98</v>
      </c>
      <c r="Z80" s="153"/>
      <c r="AA80" s="151">
        <v>4999</v>
      </c>
      <c r="AB80" s="152">
        <v>25</v>
      </c>
      <c r="AC80" s="153"/>
      <c r="AD80" s="151">
        <v>4999</v>
      </c>
      <c r="AE80" s="152">
        <v>25</v>
      </c>
      <c r="AF80" s="152">
        <v>2.12</v>
      </c>
      <c r="AG80" s="153">
        <f t="shared" si="7"/>
        <v>585.94</v>
      </c>
      <c r="AH80" s="153">
        <f t="shared" si="8"/>
        <v>1966.16</v>
      </c>
      <c r="AI80" s="178"/>
    </row>
    <row r="81" s="133" customFormat="1" ht="35" customHeight="1" spans="1:38">
      <c r="A81" s="149">
        <v>79</v>
      </c>
      <c r="B81" s="193" t="s">
        <v>260</v>
      </c>
      <c r="C81" s="150" t="s">
        <v>261</v>
      </c>
      <c r="D81" s="149" t="s">
        <v>15</v>
      </c>
      <c r="E81" s="151">
        <v>4999</v>
      </c>
      <c r="F81" s="152">
        <v>799.84</v>
      </c>
      <c r="G81" s="152">
        <v>67.84</v>
      </c>
      <c r="H81" s="151">
        <v>4999</v>
      </c>
      <c r="I81" s="152">
        <v>409.92</v>
      </c>
      <c r="J81" s="153"/>
      <c r="K81" s="151">
        <v>4999</v>
      </c>
      <c r="L81" s="152">
        <v>5</v>
      </c>
      <c r="M81" s="153"/>
      <c r="N81" s="151">
        <v>4999</v>
      </c>
      <c r="O81" s="152">
        <v>64.99</v>
      </c>
      <c r="P81" s="152">
        <v>5.51</v>
      </c>
      <c r="Q81" s="151">
        <v>4999</v>
      </c>
      <c r="R81" s="152">
        <v>25</v>
      </c>
      <c r="S81" s="152">
        <v>2.12</v>
      </c>
      <c r="T81" s="153">
        <f t="shared" si="6"/>
        <v>1380.22</v>
      </c>
      <c r="U81" s="151">
        <v>4999</v>
      </c>
      <c r="V81" s="152">
        <v>399.92</v>
      </c>
      <c r="W81" s="152">
        <v>33.92</v>
      </c>
      <c r="X81" s="151">
        <v>4999</v>
      </c>
      <c r="Y81" s="152">
        <v>99.98</v>
      </c>
      <c r="Z81" s="114"/>
      <c r="AA81" s="151">
        <v>4999</v>
      </c>
      <c r="AB81" s="152">
        <v>25</v>
      </c>
      <c r="AC81" s="153"/>
      <c r="AD81" s="151">
        <v>4999</v>
      </c>
      <c r="AE81" s="152">
        <v>25</v>
      </c>
      <c r="AF81" s="152">
        <v>2.12</v>
      </c>
      <c r="AG81" s="153">
        <f t="shared" si="7"/>
        <v>585.94</v>
      </c>
      <c r="AH81" s="153">
        <f t="shared" si="8"/>
        <v>1966.16</v>
      </c>
      <c r="AI81" s="178"/>
      <c r="AJ81" s="201"/>
      <c r="AK81" s="201"/>
      <c r="AL81" s="201"/>
    </row>
    <row r="82" s="133" customFormat="1" ht="35" customHeight="1" spans="1:38">
      <c r="A82" s="149">
        <v>80</v>
      </c>
      <c r="B82" s="150" t="s">
        <v>262</v>
      </c>
      <c r="C82" s="150" t="s">
        <v>263</v>
      </c>
      <c r="D82" s="149" t="s">
        <v>15</v>
      </c>
      <c r="E82" s="151">
        <v>4999</v>
      </c>
      <c r="F82" s="152">
        <v>799.84</v>
      </c>
      <c r="G82" s="152">
        <v>67.84</v>
      </c>
      <c r="H82" s="151">
        <v>4999</v>
      </c>
      <c r="I82" s="152">
        <v>409.92</v>
      </c>
      <c r="J82" s="153"/>
      <c r="K82" s="151">
        <v>4999</v>
      </c>
      <c r="L82" s="152">
        <v>5</v>
      </c>
      <c r="M82" s="153"/>
      <c r="N82" s="151">
        <v>4999</v>
      </c>
      <c r="O82" s="152">
        <v>64.99</v>
      </c>
      <c r="P82" s="152">
        <v>5.51</v>
      </c>
      <c r="Q82" s="151">
        <v>4999</v>
      </c>
      <c r="R82" s="152">
        <v>25</v>
      </c>
      <c r="S82" s="152">
        <v>2.12</v>
      </c>
      <c r="T82" s="153">
        <f t="shared" si="6"/>
        <v>1380.22</v>
      </c>
      <c r="U82" s="151">
        <v>4999</v>
      </c>
      <c r="V82" s="152">
        <v>399.92</v>
      </c>
      <c r="W82" s="152">
        <v>33.92</v>
      </c>
      <c r="X82" s="151">
        <v>4999</v>
      </c>
      <c r="Y82" s="152">
        <v>99.98</v>
      </c>
      <c r="Z82" s="114"/>
      <c r="AA82" s="151">
        <v>4999</v>
      </c>
      <c r="AB82" s="152">
        <v>25</v>
      </c>
      <c r="AC82" s="153"/>
      <c r="AD82" s="151">
        <v>4999</v>
      </c>
      <c r="AE82" s="152">
        <v>25</v>
      </c>
      <c r="AF82" s="152">
        <v>2.12</v>
      </c>
      <c r="AG82" s="153">
        <f t="shared" si="7"/>
        <v>585.94</v>
      </c>
      <c r="AH82" s="153">
        <f t="shared" si="8"/>
        <v>1966.16</v>
      </c>
      <c r="AI82" s="178"/>
      <c r="AJ82" s="201"/>
      <c r="AK82" s="201"/>
      <c r="AL82" s="201"/>
    </row>
    <row r="83" s="133" customFormat="1" ht="35" customHeight="1" spans="1:38">
      <c r="A83" s="149">
        <v>81</v>
      </c>
      <c r="B83" s="150" t="s">
        <v>101</v>
      </c>
      <c r="C83" s="150" t="s">
        <v>264</v>
      </c>
      <c r="D83" s="149" t="s">
        <v>15</v>
      </c>
      <c r="E83" s="151">
        <v>4999</v>
      </c>
      <c r="F83" s="152">
        <v>799.84</v>
      </c>
      <c r="G83" s="152">
        <v>67.84</v>
      </c>
      <c r="H83" s="151">
        <v>4999</v>
      </c>
      <c r="I83" s="152">
        <v>409.92</v>
      </c>
      <c r="J83" s="153"/>
      <c r="K83" s="151">
        <v>4999</v>
      </c>
      <c r="L83" s="152">
        <v>5</v>
      </c>
      <c r="M83" s="153"/>
      <c r="N83" s="151">
        <v>4999</v>
      </c>
      <c r="O83" s="152">
        <v>64.99</v>
      </c>
      <c r="P83" s="152">
        <v>5.51</v>
      </c>
      <c r="Q83" s="151">
        <v>4999</v>
      </c>
      <c r="R83" s="152">
        <v>25</v>
      </c>
      <c r="S83" s="152">
        <v>2.12</v>
      </c>
      <c r="T83" s="153">
        <f t="shared" si="6"/>
        <v>1380.22</v>
      </c>
      <c r="U83" s="151">
        <v>4999</v>
      </c>
      <c r="V83" s="152">
        <v>399.92</v>
      </c>
      <c r="W83" s="152">
        <v>33.92</v>
      </c>
      <c r="X83" s="151">
        <v>4999</v>
      </c>
      <c r="Y83" s="152">
        <v>99.98</v>
      </c>
      <c r="Z83" s="114"/>
      <c r="AA83" s="151">
        <v>4999</v>
      </c>
      <c r="AB83" s="152">
        <v>25</v>
      </c>
      <c r="AC83" s="153"/>
      <c r="AD83" s="151">
        <v>4999</v>
      </c>
      <c r="AE83" s="152">
        <v>25</v>
      </c>
      <c r="AF83" s="152">
        <v>2.12</v>
      </c>
      <c r="AG83" s="153">
        <f t="shared" si="7"/>
        <v>585.94</v>
      </c>
      <c r="AH83" s="153">
        <f t="shared" si="8"/>
        <v>1966.16</v>
      </c>
      <c r="AI83" s="178"/>
      <c r="AJ83" s="201"/>
      <c r="AK83" s="201"/>
      <c r="AL83" s="201"/>
    </row>
    <row r="84" s="133" customFormat="1" ht="35" customHeight="1" spans="1:38">
      <c r="A84" s="149">
        <v>82</v>
      </c>
      <c r="B84" s="150" t="s">
        <v>265</v>
      </c>
      <c r="C84" s="150" t="s">
        <v>266</v>
      </c>
      <c r="D84" s="149" t="s">
        <v>15</v>
      </c>
      <c r="E84" s="151">
        <v>4999</v>
      </c>
      <c r="F84" s="152">
        <v>799.84</v>
      </c>
      <c r="G84" s="152">
        <v>67.84</v>
      </c>
      <c r="H84" s="151">
        <v>4999</v>
      </c>
      <c r="I84" s="152">
        <v>409.92</v>
      </c>
      <c r="J84" s="153"/>
      <c r="K84" s="151">
        <v>4999</v>
      </c>
      <c r="L84" s="152">
        <v>5</v>
      </c>
      <c r="M84" s="153"/>
      <c r="N84" s="151">
        <v>4999</v>
      </c>
      <c r="O84" s="152">
        <v>64.99</v>
      </c>
      <c r="P84" s="152">
        <v>5.51</v>
      </c>
      <c r="Q84" s="151">
        <v>4999</v>
      </c>
      <c r="R84" s="152">
        <v>25</v>
      </c>
      <c r="S84" s="152">
        <v>2.12</v>
      </c>
      <c r="T84" s="153">
        <f t="shared" si="6"/>
        <v>1380.22</v>
      </c>
      <c r="U84" s="151">
        <v>4999</v>
      </c>
      <c r="V84" s="152">
        <v>399.92</v>
      </c>
      <c r="W84" s="152">
        <v>33.92</v>
      </c>
      <c r="X84" s="151">
        <v>4999</v>
      </c>
      <c r="Y84" s="152">
        <v>99.98</v>
      </c>
      <c r="Z84" s="114"/>
      <c r="AA84" s="151">
        <v>4999</v>
      </c>
      <c r="AB84" s="152">
        <v>25</v>
      </c>
      <c r="AC84" s="153"/>
      <c r="AD84" s="151">
        <v>4999</v>
      </c>
      <c r="AE84" s="152">
        <v>25</v>
      </c>
      <c r="AF84" s="152">
        <v>2.12</v>
      </c>
      <c r="AG84" s="153">
        <f t="shared" si="7"/>
        <v>585.94</v>
      </c>
      <c r="AH84" s="153">
        <f t="shared" si="8"/>
        <v>1966.16</v>
      </c>
      <c r="AI84" s="178"/>
      <c r="AJ84" s="201"/>
      <c r="AK84" s="201"/>
      <c r="AL84" s="201"/>
    </row>
    <row r="85" s="133" customFormat="1" ht="35" customHeight="1" spans="1:38">
      <c r="A85" s="149">
        <v>83</v>
      </c>
      <c r="B85" s="150" t="s">
        <v>267</v>
      </c>
      <c r="C85" s="150" t="s">
        <v>268</v>
      </c>
      <c r="D85" s="149" t="s">
        <v>15</v>
      </c>
      <c r="E85" s="151">
        <v>4999</v>
      </c>
      <c r="F85" s="152">
        <v>799.84</v>
      </c>
      <c r="G85" s="152">
        <v>67.84</v>
      </c>
      <c r="H85" s="151">
        <v>4999</v>
      </c>
      <c r="I85" s="152">
        <v>409.92</v>
      </c>
      <c r="J85" s="153"/>
      <c r="K85" s="151">
        <v>4999</v>
      </c>
      <c r="L85" s="152">
        <v>5</v>
      </c>
      <c r="M85" s="153"/>
      <c r="N85" s="151">
        <v>4999</v>
      </c>
      <c r="O85" s="152">
        <v>64.99</v>
      </c>
      <c r="P85" s="152">
        <v>5.51</v>
      </c>
      <c r="Q85" s="151">
        <v>4999</v>
      </c>
      <c r="R85" s="152">
        <v>25</v>
      </c>
      <c r="S85" s="152">
        <v>2.12</v>
      </c>
      <c r="T85" s="153">
        <f t="shared" si="6"/>
        <v>1380.22</v>
      </c>
      <c r="U85" s="151">
        <v>4999</v>
      </c>
      <c r="V85" s="152">
        <v>399.92</v>
      </c>
      <c r="W85" s="152">
        <v>33.92</v>
      </c>
      <c r="X85" s="151">
        <v>4999</v>
      </c>
      <c r="Y85" s="152">
        <v>99.98</v>
      </c>
      <c r="Z85" s="114"/>
      <c r="AA85" s="151">
        <v>4999</v>
      </c>
      <c r="AB85" s="152">
        <v>25</v>
      </c>
      <c r="AC85" s="153"/>
      <c r="AD85" s="151">
        <v>4999</v>
      </c>
      <c r="AE85" s="152">
        <v>25</v>
      </c>
      <c r="AF85" s="152">
        <v>2.12</v>
      </c>
      <c r="AG85" s="153">
        <f t="shared" si="7"/>
        <v>585.94</v>
      </c>
      <c r="AH85" s="153">
        <f t="shared" si="8"/>
        <v>1966.16</v>
      </c>
      <c r="AI85" s="178"/>
      <c r="AJ85" s="201"/>
      <c r="AK85" s="201"/>
      <c r="AL85" s="201"/>
    </row>
    <row r="86" s="133" customFormat="1" ht="35" customHeight="1" spans="1:38">
      <c r="A86" s="149">
        <v>84</v>
      </c>
      <c r="B86" s="150" t="s">
        <v>269</v>
      </c>
      <c r="C86" s="150" t="s">
        <v>270</v>
      </c>
      <c r="D86" s="149" t="s">
        <v>15</v>
      </c>
      <c r="E86" s="151">
        <v>4999</v>
      </c>
      <c r="F86" s="152">
        <v>799.84</v>
      </c>
      <c r="G86" s="152">
        <v>67.84</v>
      </c>
      <c r="H86" s="151">
        <v>4999</v>
      </c>
      <c r="I86" s="152">
        <v>409.92</v>
      </c>
      <c r="J86" s="153"/>
      <c r="K86" s="151">
        <v>4999</v>
      </c>
      <c r="L86" s="152">
        <v>5</v>
      </c>
      <c r="M86" s="153"/>
      <c r="N86" s="151">
        <v>4999</v>
      </c>
      <c r="O86" s="152">
        <v>64.99</v>
      </c>
      <c r="P86" s="152">
        <v>5.51</v>
      </c>
      <c r="Q86" s="151">
        <v>4999</v>
      </c>
      <c r="R86" s="152">
        <v>25</v>
      </c>
      <c r="S86" s="152">
        <v>2.12</v>
      </c>
      <c r="T86" s="153">
        <f t="shared" si="6"/>
        <v>1380.22</v>
      </c>
      <c r="U86" s="151">
        <v>4999</v>
      </c>
      <c r="V86" s="152">
        <v>399.92</v>
      </c>
      <c r="W86" s="152">
        <v>33.92</v>
      </c>
      <c r="X86" s="151">
        <v>4999</v>
      </c>
      <c r="Y86" s="152">
        <v>99.98</v>
      </c>
      <c r="Z86" s="114"/>
      <c r="AA86" s="151">
        <v>4999</v>
      </c>
      <c r="AB86" s="152">
        <v>25</v>
      </c>
      <c r="AC86" s="153"/>
      <c r="AD86" s="151">
        <v>4999</v>
      </c>
      <c r="AE86" s="152">
        <v>25</v>
      </c>
      <c r="AF86" s="152">
        <v>2.12</v>
      </c>
      <c r="AG86" s="153">
        <f t="shared" si="7"/>
        <v>585.94</v>
      </c>
      <c r="AH86" s="153">
        <f t="shared" si="8"/>
        <v>1966.16</v>
      </c>
      <c r="AI86" s="178"/>
      <c r="AJ86" s="201"/>
      <c r="AK86" s="201"/>
      <c r="AL86" s="201"/>
    </row>
    <row r="87" s="133" customFormat="1" ht="35" customHeight="1" spans="1:35">
      <c r="A87" s="149">
        <v>85</v>
      </c>
      <c r="B87" s="150" t="s">
        <v>105</v>
      </c>
      <c r="C87" s="150" t="s">
        <v>271</v>
      </c>
      <c r="D87" s="149" t="s">
        <v>15</v>
      </c>
      <c r="E87" s="151">
        <v>4999</v>
      </c>
      <c r="F87" s="152">
        <v>799.84</v>
      </c>
      <c r="G87" s="152">
        <v>67.84</v>
      </c>
      <c r="H87" s="151">
        <v>4999</v>
      </c>
      <c r="I87" s="152">
        <v>409.92</v>
      </c>
      <c r="J87" s="153"/>
      <c r="K87" s="151">
        <v>4999</v>
      </c>
      <c r="L87" s="152">
        <v>5</v>
      </c>
      <c r="M87" s="153"/>
      <c r="N87" s="151">
        <v>4999</v>
      </c>
      <c r="O87" s="152">
        <v>64.99</v>
      </c>
      <c r="P87" s="152">
        <v>5.51</v>
      </c>
      <c r="Q87" s="151">
        <v>4999</v>
      </c>
      <c r="R87" s="152">
        <v>25</v>
      </c>
      <c r="S87" s="152">
        <v>2.12</v>
      </c>
      <c r="T87" s="153">
        <f t="shared" si="6"/>
        <v>1380.22</v>
      </c>
      <c r="U87" s="151">
        <v>4999</v>
      </c>
      <c r="V87" s="152">
        <v>399.92</v>
      </c>
      <c r="W87" s="152">
        <v>33.92</v>
      </c>
      <c r="X87" s="151">
        <v>4999</v>
      </c>
      <c r="Y87" s="152">
        <v>99.98</v>
      </c>
      <c r="Z87" s="153"/>
      <c r="AA87" s="151">
        <v>4999</v>
      </c>
      <c r="AB87" s="152">
        <v>25</v>
      </c>
      <c r="AC87" s="153"/>
      <c r="AD87" s="151">
        <v>4999</v>
      </c>
      <c r="AE87" s="152">
        <v>25</v>
      </c>
      <c r="AF87" s="152">
        <v>2.12</v>
      </c>
      <c r="AG87" s="153">
        <f t="shared" si="7"/>
        <v>585.94</v>
      </c>
      <c r="AH87" s="153">
        <f t="shared" si="8"/>
        <v>1966.16</v>
      </c>
      <c r="AI87" s="178"/>
    </row>
    <row r="88" s="133" customFormat="1" ht="35" customHeight="1" spans="1:35">
      <c r="A88" s="149">
        <v>86</v>
      </c>
      <c r="B88" s="150" t="s">
        <v>106</v>
      </c>
      <c r="C88" s="150" t="s">
        <v>272</v>
      </c>
      <c r="D88" s="149" t="s">
        <v>15</v>
      </c>
      <c r="E88" s="151">
        <v>4999</v>
      </c>
      <c r="F88" s="152">
        <v>799.84</v>
      </c>
      <c r="G88" s="152">
        <v>67.84</v>
      </c>
      <c r="H88" s="151">
        <v>4999</v>
      </c>
      <c r="I88" s="152">
        <v>409.92</v>
      </c>
      <c r="J88" s="153"/>
      <c r="K88" s="151">
        <v>4999</v>
      </c>
      <c r="L88" s="152">
        <v>5</v>
      </c>
      <c r="M88" s="153"/>
      <c r="N88" s="151">
        <v>4999</v>
      </c>
      <c r="O88" s="152">
        <v>64.99</v>
      </c>
      <c r="P88" s="152">
        <v>5.51</v>
      </c>
      <c r="Q88" s="151">
        <v>4999</v>
      </c>
      <c r="R88" s="152">
        <v>25</v>
      </c>
      <c r="S88" s="152">
        <v>2.12</v>
      </c>
      <c r="T88" s="153">
        <f t="shared" si="6"/>
        <v>1380.22</v>
      </c>
      <c r="U88" s="151">
        <v>4999</v>
      </c>
      <c r="V88" s="152">
        <v>399.92</v>
      </c>
      <c r="W88" s="152">
        <v>33.92</v>
      </c>
      <c r="X88" s="151">
        <v>4999</v>
      </c>
      <c r="Y88" s="152">
        <v>99.98</v>
      </c>
      <c r="Z88" s="153"/>
      <c r="AA88" s="151">
        <v>4999</v>
      </c>
      <c r="AB88" s="152">
        <v>25</v>
      </c>
      <c r="AC88" s="153"/>
      <c r="AD88" s="151">
        <v>4999</v>
      </c>
      <c r="AE88" s="152">
        <v>25</v>
      </c>
      <c r="AF88" s="152">
        <v>2.12</v>
      </c>
      <c r="AG88" s="153">
        <f t="shared" si="7"/>
        <v>585.94</v>
      </c>
      <c r="AH88" s="153">
        <f t="shared" si="8"/>
        <v>1966.16</v>
      </c>
      <c r="AI88" s="178"/>
    </row>
    <row r="89" s="133" customFormat="1" ht="35" customHeight="1" spans="1:35">
      <c r="A89" s="149">
        <v>87</v>
      </c>
      <c r="B89" s="150" t="s">
        <v>107</v>
      </c>
      <c r="C89" s="150" t="s">
        <v>273</v>
      </c>
      <c r="D89" s="149" t="s">
        <v>15</v>
      </c>
      <c r="E89" s="151">
        <v>4999</v>
      </c>
      <c r="F89" s="152">
        <v>799.84</v>
      </c>
      <c r="G89" s="152">
        <v>67.84</v>
      </c>
      <c r="H89" s="151">
        <v>4999</v>
      </c>
      <c r="I89" s="152">
        <v>409.92</v>
      </c>
      <c r="J89" s="153"/>
      <c r="K89" s="151">
        <v>4999</v>
      </c>
      <c r="L89" s="152">
        <v>5</v>
      </c>
      <c r="M89" s="153"/>
      <c r="N89" s="151">
        <v>4999</v>
      </c>
      <c r="O89" s="152">
        <v>64.99</v>
      </c>
      <c r="P89" s="152">
        <v>5.51</v>
      </c>
      <c r="Q89" s="151">
        <v>4999</v>
      </c>
      <c r="R89" s="152">
        <v>25</v>
      </c>
      <c r="S89" s="152">
        <v>2.12</v>
      </c>
      <c r="T89" s="153">
        <f t="shared" si="6"/>
        <v>1380.22</v>
      </c>
      <c r="U89" s="151">
        <v>4999</v>
      </c>
      <c r="V89" s="152">
        <v>399.92</v>
      </c>
      <c r="W89" s="152">
        <v>33.92</v>
      </c>
      <c r="X89" s="151">
        <v>4999</v>
      </c>
      <c r="Y89" s="152">
        <v>99.98</v>
      </c>
      <c r="Z89" s="153"/>
      <c r="AA89" s="151">
        <v>4999</v>
      </c>
      <c r="AB89" s="152">
        <v>25</v>
      </c>
      <c r="AC89" s="153"/>
      <c r="AD89" s="151">
        <v>4999</v>
      </c>
      <c r="AE89" s="152">
        <v>25</v>
      </c>
      <c r="AF89" s="152">
        <v>2.12</v>
      </c>
      <c r="AG89" s="153">
        <f t="shared" si="7"/>
        <v>585.94</v>
      </c>
      <c r="AH89" s="153">
        <f t="shared" si="8"/>
        <v>1966.16</v>
      </c>
      <c r="AI89" s="178"/>
    </row>
    <row r="90" s="133" customFormat="1" ht="35" customHeight="1" spans="1:38">
      <c r="A90" s="149">
        <v>88</v>
      </c>
      <c r="B90" s="150" t="s">
        <v>108</v>
      </c>
      <c r="C90" s="150" t="s">
        <v>274</v>
      </c>
      <c r="D90" s="149" t="s">
        <v>15</v>
      </c>
      <c r="E90" s="151">
        <v>4999</v>
      </c>
      <c r="F90" s="152">
        <v>799.84</v>
      </c>
      <c r="G90" s="152">
        <v>67.84</v>
      </c>
      <c r="H90" s="151">
        <v>4999</v>
      </c>
      <c r="I90" s="152">
        <v>409.92</v>
      </c>
      <c r="J90" s="153"/>
      <c r="K90" s="151">
        <v>4999</v>
      </c>
      <c r="L90" s="152">
        <v>5</v>
      </c>
      <c r="M90" s="153"/>
      <c r="N90" s="151">
        <v>4999</v>
      </c>
      <c r="O90" s="152">
        <v>64.99</v>
      </c>
      <c r="P90" s="152">
        <v>5.51</v>
      </c>
      <c r="Q90" s="151">
        <v>4999</v>
      </c>
      <c r="R90" s="152">
        <v>25</v>
      </c>
      <c r="S90" s="152">
        <v>2.12</v>
      </c>
      <c r="T90" s="153">
        <f t="shared" si="6"/>
        <v>1380.22</v>
      </c>
      <c r="U90" s="151">
        <v>4999</v>
      </c>
      <c r="V90" s="152">
        <v>399.92</v>
      </c>
      <c r="W90" s="152">
        <v>33.92</v>
      </c>
      <c r="X90" s="151">
        <v>4999</v>
      </c>
      <c r="Y90" s="152">
        <v>99.98</v>
      </c>
      <c r="Z90" s="114"/>
      <c r="AA90" s="151">
        <v>4999</v>
      </c>
      <c r="AB90" s="152">
        <v>25</v>
      </c>
      <c r="AC90" s="153"/>
      <c r="AD90" s="151">
        <v>4999</v>
      </c>
      <c r="AE90" s="152">
        <v>25</v>
      </c>
      <c r="AF90" s="152">
        <v>2.12</v>
      </c>
      <c r="AG90" s="153">
        <f t="shared" si="7"/>
        <v>585.94</v>
      </c>
      <c r="AH90" s="153">
        <f t="shared" si="8"/>
        <v>1966.16</v>
      </c>
      <c r="AI90" s="178"/>
      <c r="AJ90" s="201"/>
      <c r="AK90" s="201"/>
      <c r="AL90" s="201"/>
    </row>
    <row r="91" s="133" customFormat="1" ht="35" customHeight="1" spans="1:38">
      <c r="A91" s="149">
        <v>89</v>
      </c>
      <c r="B91" s="150" t="s">
        <v>109</v>
      </c>
      <c r="C91" s="150" t="s">
        <v>275</v>
      </c>
      <c r="D91" s="149" t="s">
        <v>15</v>
      </c>
      <c r="E91" s="151">
        <v>4999</v>
      </c>
      <c r="F91" s="152">
        <v>799.84</v>
      </c>
      <c r="G91" s="152">
        <v>67.84</v>
      </c>
      <c r="H91" s="151">
        <v>4999</v>
      </c>
      <c r="I91" s="152">
        <v>409.92</v>
      </c>
      <c r="J91" s="153"/>
      <c r="K91" s="151">
        <v>4999</v>
      </c>
      <c r="L91" s="152">
        <v>5</v>
      </c>
      <c r="M91" s="153"/>
      <c r="N91" s="151">
        <v>4999</v>
      </c>
      <c r="O91" s="152">
        <v>64.99</v>
      </c>
      <c r="P91" s="152">
        <v>5.51</v>
      </c>
      <c r="Q91" s="151">
        <v>4999</v>
      </c>
      <c r="R91" s="152">
        <v>25</v>
      </c>
      <c r="S91" s="152">
        <v>2.12</v>
      </c>
      <c r="T91" s="153">
        <f t="shared" si="6"/>
        <v>1380.22</v>
      </c>
      <c r="U91" s="151">
        <v>4999</v>
      </c>
      <c r="V91" s="152">
        <v>399.92</v>
      </c>
      <c r="W91" s="152">
        <v>33.92</v>
      </c>
      <c r="X91" s="151">
        <v>4999</v>
      </c>
      <c r="Y91" s="152">
        <v>99.98</v>
      </c>
      <c r="Z91" s="114"/>
      <c r="AA91" s="151">
        <v>4999</v>
      </c>
      <c r="AB91" s="152">
        <v>25</v>
      </c>
      <c r="AC91" s="153"/>
      <c r="AD91" s="151">
        <v>4999</v>
      </c>
      <c r="AE91" s="152">
        <v>25</v>
      </c>
      <c r="AF91" s="152">
        <v>2.12</v>
      </c>
      <c r="AG91" s="153">
        <f t="shared" si="7"/>
        <v>585.94</v>
      </c>
      <c r="AH91" s="153">
        <f t="shared" si="8"/>
        <v>1966.16</v>
      </c>
      <c r="AI91" s="178"/>
      <c r="AJ91" s="201"/>
      <c r="AK91" s="201"/>
      <c r="AL91" s="201"/>
    </row>
    <row r="92" s="133" customFormat="1" ht="35" customHeight="1" spans="1:38">
      <c r="A92" s="149">
        <v>90</v>
      </c>
      <c r="B92" s="150" t="s">
        <v>276</v>
      </c>
      <c r="C92" s="150" t="s">
        <v>277</v>
      </c>
      <c r="D92" s="149" t="s">
        <v>15</v>
      </c>
      <c r="E92" s="151">
        <v>4999</v>
      </c>
      <c r="F92" s="152">
        <v>799.84</v>
      </c>
      <c r="G92" s="152">
        <v>67.84</v>
      </c>
      <c r="H92" s="151">
        <v>4999</v>
      </c>
      <c r="I92" s="152">
        <v>409.92</v>
      </c>
      <c r="J92" s="153"/>
      <c r="K92" s="151">
        <v>4999</v>
      </c>
      <c r="L92" s="152">
        <v>5</v>
      </c>
      <c r="M92" s="153"/>
      <c r="N92" s="151">
        <v>4999</v>
      </c>
      <c r="O92" s="152">
        <v>64.99</v>
      </c>
      <c r="P92" s="152">
        <v>5.51</v>
      </c>
      <c r="Q92" s="151">
        <v>4999</v>
      </c>
      <c r="R92" s="152">
        <v>25</v>
      </c>
      <c r="S92" s="152">
        <v>2.12</v>
      </c>
      <c r="T92" s="153">
        <f t="shared" si="6"/>
        <v>1380.22</v>
      </c>
      <c r="U92" s="151">
        <v>4999</v>
      </c>
      <c r="V92" s="152">
        <v>399.92</v>
      </c>
      <c r="W92" s="152">
        <v>33.92</v>
      </c>
      <c r="X92" s="151">
        <v>4999</v>
      </c>
      <c r="Y92" s="152">
        <v>99.98</v>
      </c>
      <c r="Z92" s="114"/>
      <c r="AA92" s="151">
        <v>4999</v>
      </c>
      <c r="AB92" s="152">
        <v>25</v>
      </c>
      <c r="AC92" s="153"/>
      <c r="AD92" s="151">
        <v>4999</v>
      </c>
      <c r="AE92" s="152">
        <v>25</v>
      </c>
      <c r="AF92" s="152">
        <v>2.12</v>
      </c>
      <c r="AG92" s="153">
        <f t="shared" si="7"/>
        <v>585.94</v>
      </c>
      <c r="AH92" s="153">
        <f t="shared" si="8"/>
        <v>1966.16</v>
      </c>
      <c r="AI92" s="178"/>
      <c r="AJ92" s="201"/>
      <c r="AK92" s="201"/>
      <c r="AL92" s="201"/>
    </row>
    <row r="93" s="133" customFormat="1" ht="35" customHeight="1" spans="1:38">
      <c r="A93" s="149">
        <v>91</v>
      </c>
      <c r="B93" s="150" t="s">
        <v>278</v>
      </c>
      <c r="C93" s="150" t="s">
        <v>279</v>
      </c>
      <c r="D93" s="149" t="s">
        <v>15</v>
      </c>
      <c r="E93" s="151">
        <v>4999</v>
      </c>
      <c r="F93" s="152">
        <v>799.84</v>
      </c>
      <c r="G93" s="152">
        <v>67.84</v>
      </c>
      <c r="H93" s="151">
        <v>4999</v>
      </c>
      <c r="I93" s="152">
        <v>409.92</v>
      </c>
      <c r="J93" s="153"/>
      <c r="K93" s="151">
        <v>4999</v>
      </c>
      <c r="L93" s="152">
        <v>5</v>
      </c>
      <c r="M93" s="153"/>
      <c r="N93" s="151">
        <v>4999</v>
      </c>
      <c r="O93" s="152">
        <v>64.99</v>
      </c>
      <c r="P93" s="152">
        <v>5.51</v>
      </c>
      <c r="Q93" s="151">
        <v>4999</v>
      </c>
      <c r="R93" s="152">
        <v>25</v>
      </c>
      <c r="S93" s="152">
        <v>2.12</v>
      </c>
      <c r="T93" s="153">
        <f t="shared" si="6"/>
        <v>1380.22</v>
      </c>
      <c r="U93" s="151">
        <v>4999</v>
      </c>
      <c r="V93" s="152">
        <v>399.92</v>
      </c>
      <c r="W93" s="152">
        <v>33.92</v>
      </c>
      <c r="X93" s="151">
        <v>4999</v>
      </c>
      <c r="Y93" s="152">
        <v>99.98</v>
      </c>
      <c r="Z93" s="114"/>
      <c r="AA93" s="151">
        <v>4999</v>
      </c>
      <c r="AB93" s="152">
        <v>25</v>
      </c>
      <c r="AC93" s="153"/>
      <c r="AD93" s="151">
        <v>4999</v>
      </c>
      <c r="AE93" s="152">
        <v>25</v>
      </c>
      <c r="AF93" s="152">
        <v>2.12</v>
      </c>
      <c r="AG93" s="153">
        <f t="shared" si="7"/>
        <v>585.94</v>
      </c>
      <c r="AH93" s="153">
        <f t="shared" si="8"/>
        <v>1966.16</v>
      </c>
      <c r="AI93" s="178"/>
      <c r="AJ93" s="201"/>
      <c r="AK93" s="201"/>
      <c r="AL93" s="201"/>
    </row>
    <row r="94" s="133" customFormat="1" ht="35" customHeight="1" spans="1:38">
      <c r="A94" s="149">
        <v>92</v>
      </c>
      <c r="B94" s="150" t="s">
        <v>112</v>
      </c>
      <c r="C94" s="150" t="s">
        <v>280</v>
      </c>
      <c r="D94" s="149" t="s">
        <v>15</v>
      </c>
      <c r="E94" s="151">
        <v>4999</v>
      </c>
      <c r="F94" s="152">
        <v>799.84</v>
      </c>
      <c r="G94" s="152">
        <v>67.84</v>
      </c>
      <c r="H94" s="151">
        <v>4999</v>
      </c>
      <c r="I94" s="152">
        <v>409.92</v>
      </c>
      <c r="J94" s="153"/>
      <c r="K94" s="151">
        <v>4999</v>
      </c>
      <c r="L94" s="152">
        <v>5</v>
      </c>
      <c r="M94" s="153"/>
      <c r="N94" s="151">
        <v>4999</v>
      </c>
      <c r="O94" s="152">
        <v>64.99</v>
      </c>
      <c r="P94" s="152">
        <v>5.51</v>
      </c>
      <c r="Q94" s="151">
        <v>4999</v>
      </c>
      <c r="R94" s="152">
        <v>25</v>
      </c>
      <c r="S94" s="152">
        <v>2.12</v>
      </c>
      <c r="T94" s="153">
        <f t="shared" si="6"/>
        <v>1380.22</v>
      </c>
      <c r="U94" s="151">
        <v>4999</v>
      </c>
      <c r="V94" s="152">
        <v>399.92</v>
      </c>
      <c r="W94" s="152">
        <v>33.92</v>
      </c>
      <c r="X94" s="151">
        <v>4999</v>
      </c>
      <c r="Y94" s="152">
        <v>99.98</v>
      </c>
      <c r="Z94" s="114"/>
      <c r="AA94" s="151">
        <v>4999</v>
      </c>
      <c r="AB94" s="152">
        <v>25</v>
      </c>
      <c r="AC94" s="153"/>
      <c r="AD94" s="151">
        <v>4999</v>
      </c>
      <c r="AE94" s="152">
        <v>25</v>
      </c>
      <c r="AF94" s="152">
        <v>2.12</v>
      </c>
      <c r="AG94" s="153">
        <f t="shared" si="7"/>
        <v>585.94</v>
      </c>
      <c r="AH94" s="153">
        <f t="shared" si="8"/>
        <v>1966.16</v>
      </c>
      <c r="AI94" s="178"/>
      <c r="AJ94" s="201"/>
      <c r="AK94" s="201"/>
      <c r="AL94" s="201"/>
    </row>
    <row r="95" s="133" customFormat="1" ht="35" customHeight="1" spans="1:38">
      <c r="A95" s="149">
        <v>93</v>
      </c>
      <c r="B95" s="150" t="s">
        <v>113</v>
      </c>
      <c r="C95" s="150" t="s">
        <v>281</v>
      </c>
      <c r="D95" s="149" t="s">
        <v>15</v>
      </c>
      <c r="E95" s="151">
        <v>4999</v>
      </c>
      <c r="F95" s="152">
        <v>799.84</v>
      </c>
      <c r="G95" s="152">
        <v>67.84</v>
      </c>
      <c r="H95" s="151">
        <v>4999</v>
      </c>
      <c r="I95" s="152">
        <v>409.92</v>
      </c>
      <c r="J95" s="153"/>
      <c r="K95" s="151">
        <v>4999</v>
      </c>
      <c r="L95" s="152">
        <v>5</v>
      </c>
      <c r="M95" s="153"/>
      <c r="N95" s="151">
        <v>4999</v>
      </c>
      <c r="O95" s="152">
        <v>64.99</v>
      </c>
      <c r="P95" s="152">
        <v>5.51</v>
      </c>
      <c r="Q95" s="151">
        <v>4999</v>
      </c>
      <c r="R95" s="152">
        <v>25</v>
      </c>
      <c r="S95" s="152">
        <v>2.12</v>
      </c>
      <c r="T95" s="153">
        <f t="shared" si="6"/>
        <v>1380.22</v>
      </c>
      <c r="U95" s="151">
        <v>4999</v>
      </c>
      <c r="V95" s="152">
        <v>399.92</v>
      </c>
      <c r="W95" s="152">
        <v>33.92</v>
      </c>
      <c r="X95" s="151">
        <v>4999</v>
      </c>
      <c r="Y95" s="152">
        <v>99.98</v>
      </c>
      <c r="Z95" s="114"/>
      <c r="AA95" s="151">
        <v>4999</v>
      </c>
      <c r="AB95" s="152">
        <v>25</v>
      </c>
      <c r="AC95" s="153"/>
      <c r="AD95" s="151">
        <v>4999</v>
      </c>
      <c r="AE95" s="152">
        <v>25</v>
      </c>
      <c r="AF95" s="152">
        <v>2.12</v>
      </c>
      <c r="AG95" s="153">
        <f t="shared" si="7"/>
        <v>585.94</v>
      </c>
      <c r="AH95" s="153">
        <f t="shared" si="8"/>
        <v>1966.16</v>
      </c>
      <c r="AI95" s="178"/>
      <c r="AJ95" s="201"/>
      <c r="AK95" s="201"/>
      <c r="AL95" s="201"/>
    </row>
    <row r="96" s="133" customFormat="1" ht="35" customHeight="1" spans="1:38">
      <c r="A96" s="149">
        <v>94</v>
      </c>
      <c r="B96" s="150" t="s">
        <v>282</v>
      </c>
      <c r="C96" s="150" t="s">
        <v>283</v>
      </c>
      <c r="D96" s="149" t="s">
        <v>15</v>
      </c>
      <c r="E96" s="151">
        <v>4999</v>
      </c>
      <c r="F96" s="152">
        <v>799.84</v>
      </c>
      <c r="G96" s="152">
        <v>67.84</v>
      </c>
      <c r="H96" s="151">
        <v>4999</v>
      </c>
      <c r="I96" s="152">
        <v>409.92</v>
      </c>
      <c r="J96" s="153"/>
      <c r="K96" s="151">
        <v>4999</v>
      </c>
      <c r="L96" s="152">
        <v>5</v>
      </c>
      <c r="M96" s="153"/>
      <c r="N96" s="151">
        <v>4999</v>
      </c>
      <c r="O96" s="152">
        <v>64.99</v>
      </c>
      <c r="P96" s="152">
        <v>5.51</v>
      </c>
      <c r="Q96" s="151">
        <v>4999</v>
      </c>
      <c r="R96" s="152">
        <v>25</v>
      </c>
      <c r="S96" s="152">
        <v>2.12</v>
      </c>
      <c r="T96" s="153">
        <f t="shared" si="6"/>
        <v>1380.22</v>
      </c>
      <c r="U96" s="151">
        <v>4999</v>
      </c>
      <c r="V96" s="152">
        <v>399.92</v>
      </c>
      <c r="W96" s="152">
        <v>33.92</v>
      </c>
      <c r="X96" s="151">
        <v>4999</v>
      </c>
      <c r="Y96" s="152">
        <v>99.98</v>
      </c>
      <c r="Z96" s="114"/>
      <c r="AA96" s="151">
        <v>4999</v>
      </c>
      <c r="AB96" s="152">
        <v>25</v>
      </c>
      <c r="AC96" s="153"/>
      <c r="AD96" s="151">
        <v>4999</v>
      </c>
      <c r="AE96" s="152">
        <v>25</v>
      </c>
      <c r="AF96" s="152">
        <v>2.12</v>
      </c>
      <c r="AG96" s="153">
        <f t="shared" si="7"/>
        <v>585.94</v>
      </c>
      <c r="AH96" s="153">
        <f t="shared" si="8"/>
        <v>1966.16</v>
      </c>
      <c r="AI96" s="178"/>
      <c r="AJ96" s="201"/>
      <c r="AK96" s="201"/>
      <c r="AL96" s="201"/>
    </row>
    <row r="97" s="133" customFormat="1" ht="35" customHeight="1" spans="1:38">
      <c r="A97" s="149">
        <v>95</v>
      </c>
      <c r="B97" s="150" t="s">
        <v>115</v>
      </c>
      <c r="C97" s="150" t="s">
        <v>284</v>
      </c>
      <c r="D97" s="149" t="s">
        <v>15</v>
      </c>
      <c r="E97" s="151">
        <v>4999</v>
      </c>
      <c r="F97" s="152">
        <v>799.84</v>
      </c>
      <c r="G97" s="152">
        <v>67.84</v>
      </c>
      <c r="H97" s="151">
        <v>4999</v>
      </c>
      <c r="I97" s="152">
        <v>409.92</v>
      </c>
      <c r="J97" s="153"/>
      <c r="K97" s="151">
        <v>4999</v>
      </c>
      <c r="L97" s="152">
        <v>5</v>
      </c>
      <c r="M97" s="153"/>
      <c r="N97" s="151">
        <v>4999</v>
      </c>
      <c r="O97" s="152">
        <v>64.99</v>
      </c>
      <c r="P97" s="152">
        <v>5.51</v>
      </c>
      <c r="Q97" s="151">
        <v>4999</v>
      </c>
      <c r="R97" s="152">
        <v>25</v>
      </c>
      <c r="S97" s="152">
        <v>2.12</v>
      </c>
      <c r="T97" s="153">
        <f t="shared" si="6"/>
        <v>1380.22</v>
      </c>
      <c r="U97" s="151">
        <v>4999</v>
      </c>
      <c r="V97" s="152">
        <v>399.92</v>
      </c>
      <c r="W97" s="152">
        <v>33.92</v>
      </c>
      <c r="X97" s="151">
        <v>4999</v>
      </c>
      <c r="Y97" s="152">
        <v>99.98</v>
      </c>
      <c r="Z97" s="114"/>
      <c r="AA97" s="151">
        <v>4999</v>
      </c>
      <c r="AB97" s="152">
        <v>25</v>
      </c>
      <c r="AC97" s="153"/>
      <c r="AD97" s="151">
        <v>4999</v>
      </c>
      <c r="AE97" s="152">
        <v>25</v>
      </c>
      <c r="AF97" s="152">
        <v>2.12</v>
      </c>
      <c r="AG97" s="153">
        <f t="shared" si="7"/>
        <v>585.94</v>
      </c>
      <c r="AH97" s="153">
        <f t="shared" si="8"/>
        <v>1966.16</v>
      </c>
      <c r="AI97" s="178"/>
      <c r="AJ97" s="201"/>
      <c r="AK97" s="201"/>
      <c r="AL97" s="201"/>
    </row>
    <row r="98" s="133" customFormat="1" ht="35" customHeight="1" spans="1:38">
      <c r="A98" s="149">
        <v>96</v>
      </c>
      <c r="B98" s="193" t="s">
        <v>285</v>
      </c>
      <c r="C98" s="150" t="s">
        <v>286</v>
      </c>
      <c r="D98" s="149" t="s">
        <v>15</v>
      </c>
      <c r="E98" s="151">
        <v>4999</v>
      </c>
      <c r="F98" s="152">
        <v>799.84</v>
      </c>
      <c r="G98" s="152">
        <v>67.84</v>
      </c>
      <c r="H98" s="151">
        <v>4999</v>
      </c>
      <c r="I98" s="152">
        <v>409.92</v>
      </c>
      <c r="J98" s="153"/>
      <c r="K98" s="151">
        <v>4999</v>
      </c>
      <c r="L98" s="152">
        <v>5</v>
      </c>
      <c r="M98" s="153"/>
      <c r="N98" s="151">
        <v>4999</v>
      </c>
      <c r="O98" s="152">
        <v>64.99</v>
      </c>
      <c r="P98" s="152">
        <v>5.51</v>
      </c>
      <c r="Q98" s="151">
        <v>4999</v>
      </c>
      <c r="R98" s="152">
        <v>25</v>
      </c>
      <c r="S98" s="152">
        <v>2.12</v>
      </c>
      <c r="T98" s="153">
        <f t="shared" si="6"/>
        <v>1380.22</v>
      </c>
      <c r="U98" s="151">
        <v>4999</v>
      </c>
      <c r="V98" s="152">
        <v>399.92</v>
      </c>
      <c r="W98" s="152">
        <v>33.92</v>
      </c>
      <c r="X98" s="151">
        <v>4999</v>
      </c>
      <c r="Y98" s="152">
        <v>99.98</v>
      </c>
      <c r="Z98" s="114"/>
      <c r="AA98" s="151">
        <v>4999</v>
      </c>
      <c r="AB98" s="152">
        <v>25</v>
      </c>
      <c r="AC98" s="153"/>
      <c r="AD98" s="151">
        <v>4999</v>
      </c>
      <c r="AE98" s="152">
        <v>25</v>
      </c>
      <c r="AF98" s="152">
        <v>2.12</v>
      </c>
      <c r="AG98" s="153">
        <f t="shared" si="7"/>
        <v>585.94</v>
      </c>
      <c r="AH98" s="153">
        <f t="shared" si="8"/>
        <v>1966.16</v>
      </c>
      <c r="AI98" s="178"/>
      <c r="AJ98" s="201"/>
      <c r="AK98" s="201"/>
      <c r="AL98" s="201"/>
    </row>
    <row r="99" s="133" customFormat="1" ht="35" customHeight="1" spans="1:38">
      <c r="A99" s="149">
        <v>97</v>
      </c>
      <c r="B99" s="150" t="s">
        <v>287</v>
      </c>
      <c r="C99" s="150" t="s">
        <v>288</v>
      </c>
      <c r="D99" s="149" t="s">
        <v>15</v>
      </c>
      <c r="E99" s="151">
        <v>4999</v>
      </c>
      <c r="F99" s="152">
        <v>799.84</v>
      </c>
      <c r="G99" s="152">
        <v>67.84</v>
      </c>
      <c r="H99" s="151">
        <v>4999</v>
      </c>
      <c r="I99" s="152">
        <v>409.92</v>
      </c>
      <c r="J99" s="153"/>
      <c r="K99" s="151">
        <v>4999</v>
      </c>
      <c r="L99" s="152">
        <v>5</v>
      </c>
      <c r="M99" s="153"/>
      <c r="N99" s="151">
        <v>4999</v>
      </c>
      <c r="O99" s="152">
        <v>64.99</v>
      </c>
      <c r="P99" s="152">
        <v>5.51</v>
      </c>
      <c r="Q99" s="151">
        <v>4999</v>
      </c>
      <c r="R99" s="152">
        <v>25</v>
      </c>
      <c r="S99" s="152">
        <v>2.12</v>
      </c>
      <c r="T99" s="153">
        <f t="shared" si="6"/>
        <v>1380.22</v>
      </c>
      <c r="U99" s="151">
        <v>4999</v>
      </c>
      <c r="V99" s="152">
        <v>399.92</v>
      </c>
      <c r="W99" s="152">
        <v>33.92</v>
      </c>
      <c r="X99" s="151">
        <v>4999</v>
      </c>
      <c r="Y99" s="152">
        <v>99.98</v>
      </c>
      <c r="Z99" s="114"/>
      <c r="AA99" s="151">
        <v>4999</v>
      </c>
      <c r="AB99" s="152">
        <v>25</v>
      </c>
      <c r="AC99" s="153"/>
      <c r="AD99" s="151">
        <v>4999</v>
      </c>
      <c r="AE99" s="152">
        <v>25</v>
      </c>
      <c r="AF99" s="152">
        <v>2.12</v>
      </c>
      <c r="AG99" s="153">
        <f t="shared" si="7"/>
        <v>585.94</v>
      </c>
      <c r="AH99" s="153">
        <f t="shared" si="8"/>
        <v>1966.16</v>
      </c>
      <c r="AI99" s="178"/>
      <c r="AJ99" s="201"/>
      <c r="AK99" s="201"/>
      <c r="AL99" s="201"/>
    </row>
    <row r="100" s="133" customFormat="1" ht="35" customHeight="1" spans="1:38">
      <c r="A100" s="149">
        <v>98</v>
      </c>
      <c r="B100" s="150" t="s">
        <v>289</v>
      </c>
      <c r="C100" s="150" t="s">
        <v>290</v>
      </c>
      <c r="D100" s="149" t="s">
        <v>15</v>
      </c>
      <c r="E100" s="151">
        <v>4999</v>
      </c>
      <c r="F100" s="152">
        <v>799.84</v>
      </c>
      <c r="G100" s="152">
        <v>67.84</v>
      </c>
      <c r="H100" s="151">
        <v>4999</v>
      </c>
      <c r="I100" s="152">
        <v>409.92</v>
      </c>
      <c r="J100" s="153"/>
      <c r="K100" s="151">
        <v>4999</v>
      </c>
      <c r="L100" s="152">
        <v>5</v>
      </c>
      <c r="M100" s="153"/>
      <c r="N100" s="151">
        <v>4999</v>
      </c>
      <c r="O100" s="152">
        <v>64.99</v>
      </c>
      <c r="P100" s="152">
        <v>5.51</v>
      </c>
      <c r="Q100" s="151">
        <v>4999</v>
      </c>
      <c r="R100" s="152">
        <v>25</v>
      </c>
      <c r="S100" s="152">
        <v>2.12</v>
      </c>
      <c r="T100" s="153">
        <f t="shared" si="6"/>
        <v>1380.22</v>
      </c>
      <c r="U100" s="151">
        <v>4999</v>
      </c>
      <c r="V100" s="152">
        <v>399.92</v>
      </c>
      <c r="W100" s="152">
        <v>33.92</v>
      </c>
      <c r="X100" s="151">
        <v>4999</v>
      </c>
      <c r="Y100" s="152">
        <v>99.98</v>
      </c>
      <c r="Z100" s="114"/>
      <c r="AA100" s="151">
        <v>4999</v>
      </c>
      <c r="AB100" s="152">
        <v>25</v>
      </c>
      <c r="AC100" s="153"/>
      <c r="AD100" s="151">
        <v>4999</v>
      </c>
      <c r="AE100" s="152">
        <v>25</v>
      </c>
      <c r="AF100" s="152">
        <v>2.12</v>
      </c>
      <c r="AG100" s="153">
        <f t="shared" si="7"/>
        <v>585.94</v>
      </c>
      <c r="AH100" s="153">
        <f t="shared" si="8"/>
        <v>1966.16</v>
      </c>
      <c r="AI100" s="178"/>
      <c r="AJ100" s="201"/>
      <c r="AK100" s="201"/>
      <c r="AL100" s="201"/>
    </row>
    <row r="101" s="133" customFormat="1" ht="35" customHeight="1" spans="1:38">
      <c r="A101" s="149">
        <v>99</v>
      </c>
      <c r="B101" s="150" t="s">
        <v>291</v>
      </c>
      <c r="C101" s="150" t="s">
        <v>292</v>
      </c>
      <c r="D101" s="149" t="s">
        <v>15</v>
      </c>
      <c r="E101" s="151">
        <v>4999</v>
      </c>
      <c r="F101" s="152">
        <v>799.84</v>
      </c>
      <c r="G101" s="152">
        <v>67.84</v>
      </c>
      <c r="H101" s="151">
        <v>4999</v>
      </c>
      <c r="I101" s="152">
        <v>409.92</v>
      </c>
      <c r="J101" s="153"/>
      <c r="K101" s="151">
        <v>4999</v>
      </c>
      <c r="L101" s="152">
        <v>5</v>
      </c>
      <c r="M101" s="153"/>
      <c r="N101" s="151">
        <v>4999</v>
      </c>
      <c r="O101" s="152">
        <v>64.99</v>
      </c>
      <c r="P101" s="152">
        <v>5.51</v>
      </c>
      <c r="Q101" s="151">
        <v>4999</v>
      </c>
      <c r="R101" s="152">
        <v>25</v>
      </c>
      <c r="S101" s="152">
        <v>2.12</v>
      </c>
      <c r="T101" s="153">
        <f t="shared" si="6"/>
        <v>1380.22</v>
      </c>
      <c r="U101" s="151">
        <v>4999</v>
      </c>
      <c r="V101" s="152">
        <v>399.92</v>
      </c>
      <c r="W101" s="152">
        <v>33.92</v>
      </c>
      <c r="X101" s="151">
        <v>4999</v>
      </c>
      <c r="Y101" s="152">
        <v>99.98</v>
      </c>
      <c r="Z101" s="114"/>
      <c r="AA101" s="151">
        <v>4999</v>
      </c>
      <c r="AB101" s="152">
        <v>25</v>
      </c>
      <c r="AC101" s="153"/>
      <c r="AD101" s="151">
        <v>4999</v>
      </c>
      <c r="AE101" s="152">
        <v>25</v>
      </c>
      <c r="AF101" s="152">
        <v>2.12</v>
      </c>
      <c r="AG101" s="153">
        <f t="shared" si="7"/>
        <v>585.94</v>
      </c>
      <c r="AH101" s="153">
        <f t="shared" si="8"/>
        <v>1966.16</v>
      </c>
      <c r="AI101" s="178"/>
      <c r="AJ101" s="201"/>
      <c r="AK101" s="201"/>
      <c r="AL101" s="201"/>
    </row>
    <row r="102" s="133" customFormat="1" ht="35" customHeight="1" spans="1:38">
      <c r="A102" s="149">
        <v>100</v>
      </c>
      <c r="B102" s="150" t="s">
        <v>293</v>
      </c>
      <c r="C102" s="150" t="s">
        <v>294</v>
      </c>
      <c r="D102" s="149" t="s">
        <v>15</v>
      </c>
      <c r="E102" s="151">
        <v>4999</v>
      </c>
      <c r="F102" s="152">
        <v>799.84</v>
      </c>
      <c r="G102" s="152">
        <v>67.84</v>
      </c>
      <c r="H102" s="151">
        <v>4999</v>
      </c>
      <c r="I102" s="152">
        <v>409.92</v>
      </c>
      <c r="J102" s="153"/>
      <c r="K102" s="151">
        <v>4999</v>
      </c>
      <c r="L102" s="152">
        <v>5</v>
      </c>
      <c r="M102" s="153"/>
      <c r="N102" s="151">
        <v>4999</v>
      </c>
      <c r="O102" s="152">
        <v>64.99</v>
      </c>
      <c r="P102" s="152">
        <v>5.51</v>
      </c>
      <c r="Q102" s="151">
        <v>4999</v>
      </c>
      <c r="R102" s="152">
        <v>25</v>
      </c>
      <c r="S102" s="152">
        <v>2.12</v>
      </c>
      <c r="T102" s="153">
        <f t="shared" si="6"/>
        <v>1380.22</v>
      </c>
      <c r="U102" s="151">
        <v>4999</v>
      </c>
      <c r="V102" s="152">
        <v>399.92</v>
      </c>
      <c r="W102" s="152">
        <v>33.92</v>
      </c>
      <c r="X102" s="151">
        <v>4999</v>
      </c>
      <c r="Y102" s="152">
        <v>99.98</v>
      </c>
      <c r="Z102" s="114"/>
      <c r="AA102" s="151">
        <v>4999</v>
      </c>
      <c r="AB102" s="152">
        <v>25</v>
      </c>
      <c r="AC102" s="153"/>
      <c r="AD102" s="151">
        <v>4999</v>
      </c>
      <c r="AE102" s="152">
        <v>25</v>
      </c>
      <c r="AF102" s="152">
        <v>2.12</v>
      </c>
      <c r="AG102" s="153">
        <f t="shared" si="7"/>
        <v>585.94</v>
      </c>
      <c r="AH102" s="153">
        <f t="shared" si="8"/>
        <v>1966.16</v>
      </c>
      <c r="AI102" s="178"/>
      <c r="AJ102" s="201"/>
      <c r="AK102" s="201"/>
      <c r="AL102" s="201"/>
    </row>
    <row r="103" s="133" customFormat="1" ht="35" customHeight="1" spans="1:38">
      <c r="A103" s="149">
        <v>101</v>
      </c>
      <c r="B103" s="150" t="s">
        <v>295</v>
      </c>
      <c r="C103" s="150" t="s">
        <v>296</v>
      </c>
      <c r="D103" s="149" t="s">
        <v>15</v>
      </c>
      <c r="E103" s="151">
        <v>4999</v>
      </c>
      <c r="F103" s="152">
        <v>799.84</v>
      </c>
      <c r="G103" s="152">
        <v>67.84</v>
      </c>
      <c r="H103" s="151">
        <v>4999</v>
      </c>
      <c r="I103" s="152">
        <v>409.92</v>
      </c>
      <c r="J103" s="153"/>
      <c r="K103" s="151">
        <v>4999</v>
      </c>
      <c r="L103" s="152">
        <v>5</v>
      </c>
      <c r="M103" s="153"/>
      <c r="N103" s="151">
        <v>4999</v>
      </c>
      <c r="O103" s="152">
        <v>64.99</v>
      </c>
      <c r="P103" s="152">
        <v>5.51</v>
      </c>
      <c r="Q103" s="151">
        <v>4999</v>
      </c>
      <c r="R103" s="152">
        <v>25</v>
      </c>
      <c r="S103" s="152">
        <v>2.12</v>
      </c>
      <c r="T103" s="153">
        <f t="shared" si="6"/>
        <v>1380.22</v>
      </c>
      <c r="U103" s="151">
        <v>4999</v>
      </c>
      <c r="V103" s="152">
        <v>399.92</v>
      </c>
      <c r="W103" s="152">
        <v>33.92</v>
      </c>
      <c r="X103" s="151">
        <v>4999</v>
      </c>
      <c r="Y103" s="152">
        <v>99.98</v>
      </c>
      <c r="Z103" s="114"/>
      <c r="AA103" s="151">
        <v>4999</v>
      </c>
      <c r="AB103" s="152">
        <v>25</v>
      </c>
      <c r="AC103" s="153"/>
      <c r="AD103" s="151">
        <v>4999</v>
      </c>
      <c r="AE103" s="152">
        <v>25</v>
      </c>
      <c r="AF103" s="152">
        <v>2.12</v>
      </c>
      <c r="AG103" s="153">
        <f t="shared" si="7"/>
        <v>585.94</v>
      </c>
      <c r="AH103" s="153">
        <f t="shared" si="8"/>
        <v>1966.16</v>
      </c>
      <c r="AI103" s="178"/>
      <c r="AJ103" s="201"/>
      <c r="AK103" s="201"/>
      <c r="AL103" s="201"/>
    </row>
    <row r="104" s="133" customFormat="1" ht="35" customHeight="1" spans="1:38">
      <c r="A104" s="149">
        <v>102</v>
      </c>
      <c r="B104" s="150" t="s">
        <v>297</v>
      </c>
      <c r="C104" s="150" t="s">
        <v>298</v>
      </c>
      <c r="D104" s="149" t="s">
        <v>15</v>
      </c>
      <c r="E104" s="151">
        <v>4999</v>
      </c>
      <c r="F104" s="152">
        <v>799.84</v>
      </c>
      <c r="G104" s="152">
        <v>67.84</v>
      </c>
      <c r="H104" s="151">
        <v>4999</v>
      </c>
      <c r="I104" s="152">
        <v>409.92</v>
      </c>
      <c r="J104" s="153"/>
      <c r="K104" s="151">
        <v>4999</v>
      </c>
      <c r="L104" s="152">
        <v>5</v>
      </c>
      <c r="M104" s="153"/>
      <c r="N104" s="151">
        <v>4999</v>
      </c>
      <c r="O104" s="152">
        <v>64.99</v>
      </c>
      <c r="P104" s="152">
        <v>5.51</v>
      </c>
      <c r="Q104" s="151">
        <v>4999</v>
      </c>
      <c r="R104" s="152">
        <v>25</v>
      </c>
      <c r="S104" s="152">
        <v>2.12</v>
      </c>
      <c r="T104" s="153">
        <f t="shared" si="6"/>
        <v>1380.22</v>
      </c>
      <c r="U104" s="151">
        <v>4999</v>
      </c>
      <c r="V104" s="152">
        <v>399.92</v>
      </c>
      <c r="W104" s="152">
        <v>33.92</v>
      </c>
      <c r="X104" s="151">
        <v>4999</v>
      </c>
      <c r="Y104" s="152">
        <v>99.98</v>
      </c>
      <c r="Z104" s="114"/>
      <c r="AA104" s="151">
        <v>4999</v>
      </c>
      <c r="AB104" s="152">
        <v>25</v>
      </c>
      <c r="AC104" s="153"/>
      <c r="AD104" s="151">
        <v>4999</v>
      </c>
      <c r="AE104" s="152">
        <v>25</v>
      </c>
      <c r="AF104" s="152">
        <v>2.12</v>
      </c>
      <c r="AG104" s="153">
        <f t="shared" si="7"/>
        <v>585.94</v>
      </c>
      <c r="AH104" s="153">
        <f t="shared" si="8"/>
        <v>1966.16</v>
      </c>
      <c r="AI104" s="178"/>
      <c r="AJ104" s="201"/>
      <c r="AK104" s="201"/>
      <c r="AL104" s="201"/>
    </row>
    <row r="105" s="133" customFormat="1" ht="35" customHeight="1" spans="1:38">
      <c r="A105" s="149">
        <v>103</v>
      </c>
      <c r="B105" s="150" t="s">
        <v>299</v>
      </c>
      <c r="C105" s="150" t="s">
        <v>300</v>
      </c>
      <c r="D105" s="149" t="s">
        <v>15</v>
      </c>
      <c r="E105" s="151">
        <v>4999</v>
      </c>
      <c r="F105" s="152">
        <v>799.84</v>
      </c>
      <c r="G105" s="152">
        <v>67.84</v>
      </c>
      <c r="H105" s="151">
        <v>4999</v>
      </c>
      <c r="I105" s="152">
        <v>409.92</v>
      </c>
      <c r="J105" s="153"/>
      <c r="K105" s="151">
        <v>4999</v>
      </c>
      <c r="L105" s="152">
        <v>5</v>
      </c>
      <c r="M105" s="153"/>
      <c r="N105" s="151">
        <v>4999</v>
      </c>
      <c r="O105" s="152">
        <v>64.99</v>
      </c>
      <c r="P105" s="152">
        <v>5.51</v>
      </c>
      <c r="Q105" s="151">
        <v>4999</v>
      </c>
      <c r="R105" s="152">
        <v>25</v>
      </c>
      <c r="S105" s="152">
        <v>2.12</v>
      </c>
      <c r="T105" s="153">
        <f t="shared" si="6"/>
        <v>1380.22</v>
      </c>
      <c r="U105" s="151">
        <v>4999</v>
      </c>
      <c r="V105" s="152">
        <v>399.92</v>
      </c>
      <c r="W105" s="152">
        <v>33.92</v>
      </c>
      <c r="X105" s="151">
        <v>4999</v>
      </c>
      <c r="Y105" s="152">
        <v>99.98</v>
      </c>
      <c r="Z105" s="114"/>
      <c r="AA105" s="151">
        <v>4999</v>
      </c>
      <c r="AB105" s="152">
        <v>25</v>
      </c>
      <c r="AC105" s="153"/>
      <c r="AD105" s="151">
        <v>4999</v>
      </c>
      <c r="AE105" s="152">
        <v>25</v>
      </c>
      <c r="AF105" s="152">
        <v>2.12</v>
      </c>
      <c r="AG105" s="153">
        <f t="shared" si="7"/>
        <v>585.94</v>
      </c>
      <c r="AH105" s="153">
        <f t="shared" si="8"/>
        <v>1966.16</v>
      </c>
      <c r="AI105" s="178"/>
      <c r="AJ105" s="201"/>
      <c r="AK105" s="201"/>
      <c r="AL105" s="201"/>
    </row>
    <row r="106" s="133" customFormat="1" ht="35" customHeight="1" spans="1:38">
      <c r="A106" s="149">
        <v>104</v>
      </c>
      <c r="B106" s="150" t="s">
        <v>124</v>
      </c>
      <c r="C106" s="150" t="s">
        <v>301</v>
      </c>
      <c r="D106" s="149" t="s">
        <v>15</v>
      </c>
      <c r="E106" s="151">
        <v>4999</v>
      </c>
      <c r="F106" s="152">
        <v>799.84</v>
      </c>
      <c r="G106" s="152">
        <v>67.84</v>
      </c>
      <c r="H106" s="151">
        <v>4999</v>
      </c>
      <c r="I106" s="152">
        <v>409.92</v>
      </c>
      <c r="J106" s="153"/>
      <c r="K106" s="151">
        <v>4999</v>
      </c>
      <c r="L106" s="152">
        <v>5</v>
      </c>
      <c r="M106" s="153"/>
      <c r="N106" s="151">
        <v>4999</v>
      </c>
      <c r="O106" s="152">
        <v>64.99</v>
      </c>
      <c r="P106" s="152">
        <v>5.51</v>
      </c>
      <c r="Q106" s="151">
        <v>4999</v>
      </c>
      <c r="R106" s="152">
        <v>25</v>
      </c>
      <c r="S106" s="152">
        <v>2.12</v>
      </c>
      <c r="T106" s="153">
        <f t="shared" si="6"/>
        <v>1380.22</v>
      </c>
      <c r="U106" s="151">
        <v>4999</v>
      </c>
      <c r="V106" s="152">
        <v>399.92</v>
      </c>
      <c r="W106" s="152">
        <v>33.92</v>
      </c>
      <c r="X106" s="151">
        <v>4999</v>
      </c>
      <c r="Y106" s="152">
        <v>99.98</v>
      </c>
      <c r="Z106" s="114"/>
      <c r="AA106" s="151">
        <v>4999</v>
      </c>
      <c r="AB106" s="152">
        <v>25</v>
      </c>
      <c r="AC106" s="153"/>
      <c r="AD106" s="151">
        <v>4999</v>
      </c>
      <c r="AE106" s="152">
        <v>25</v>
      </c>
      <c r="AF106" s="152">
        <v>2.12</v>
      </c>
      <c r="AG106" s="153">
        <f t="shared" si="7"/>
        <v>585.94</v>
      </c>
      <c r="AH106" s="153">
        <f t="shared" si="8"/>
        <v>1966.16</v>
      </c>
      <c r="AI106" s="178"/>
      <c r="AJ106" s="201"/>
      <c r="AK106" s="201"/>
      <c r="AL106" s="201"/>
    </row>
    <row r="107" s="133" customFormat="1" ht="35" customHeight="1" spans="1:38">
      <c r="A107" s="149">
        <v>105</v>
      </c>
      <c r="B107" s="150" t="s">
        <v>302</v>
      </c>
      <c r="C107" s="150" t="s">
        <v>303</v>
      </c>
      <c r="D107" s="149" t="s">
        <v>15</v>
      </c>
      <c r="E107" s="151">
        <v>4999</v>
      </c>
      <c r="F107" s="152">
        <v>799.84</v>
      </c>
      <c r="G107" s="152">
        <v>67.84</v>
      </c>
      <c r="H107" s="151">
        <v>4999</v>
      </c>
      <c r="I107" s="152">
        <v>409.92</v>
      </c>
      <c r="J107" s="153"/>
      <c r="K107" s="151">
        <v>4999</v>
      </c>
      <c r="L107" s="152">
        <v>5</v>
      </c>
      <c r="M107" s="153"/>
      <c r="N107" s="151">
        <v>4999</v>
      </c>
      <c r="O107" s="152">
        <v>64.99</v>
      </c>
      <c r="P107" s="152">
        <v>5.51</v>
      </c>
      <c r="Q107" s="151">
        <v>4999</v>
      </c>
      <c r="R107" s="152">
        <v>25</v>
      </c>
      <c r="S107" s="152">
        <v>2.12</v>
      </c>
      <c r="T107" s="153">
        <f t="shared" si="6"/>
        <v>1380.22</v>
      </c>
      <c r="U107" s="151">
        <v>4999</v>
      </c>
      <c r="V107" s="152">
        <v>399.92</v>
      </c>
      <c r="W107" s="152">
        <v>33.92</v>
      </c>
      <c r="X107" s="151">
        <v>4999</v>
      </c>
      <c r="Y107" s="152">
        <v>99.98</v>
      </c>
      <c r="Z107" s="114"/>
      <c r="AA107" s="151">
        <v>4999</v>
      </c>
      <c r="AB107" s="152">
        <v>25</v>
      </c>
      <c r="AC107" s="153"/>
      <c r="AD107" s="151">
        <v>4999</v>
      </c>
      <c r="AE107" s="152">
        <v>25</v>
      </c>
      <c r="AF107" s="152">
        <v>2.12</v>
      </c>
      <c r="AG107" s="153">
        <f t="shared" si="7"/>
        <v>585.94</v>
      </c>
      <c r="AH107" s="153">
        <f t="shared" si="8"/>
        <v>1966.16</v>
      </c>
      <c r="AI107" s="178"/>
      <c r="AJ107" s="201"/>
      <c r="AK107" s="201"/>
      <c r="AL107" s="201"/>
    </row>
    <row r="108" s="133" customFormat="1" ht="35" customHeight="1" spans="1:38">
      <c r="A108" s="149">
        <v>106</v>
      </c>
      <c r="B108" s="150" t="s">
        <v>126</v>
      </c>
      <c r="C108" s="150" t="s">
        <v>304</v>
      </c>
      <c r="D108" s="149" t="s">
        <v>15</v>
      </c>
      <c r="E108" s="151">
        <v>4999</v>
      </c>
      <c r="F108" s="152">
        <v>799.84</v>
      </c>
      <c r="G108" s="152">
        <v>67.84</v>
      </c>
      <c r="H108" s="151">
        <v>4999</v>
      </c>
      <c r="I108" s="152">
        <v>409.92</v>
      </c>
      <c r="J108" s="153"/>
      <c r="K108" s="151">
        <v>4999</v>
      </c>
      <c r="L108" s="152">
        <v>5</v>
      </c>
      <c r="M108" s="153"/>
      <c r="N108" s="151">
        <v>4999</v>
      </c>
      <c r="O108" s="152">
        <v>64.99</v>
      </c>
      <c r="P108" s="152">
        <v>5.51</v>
      </c>
      <c r="Q108" s="151">
        <v>4999</v>
      </c>
      <c r="R108" s="152">
        <v>25</v>
      </c>
      <c r="S108" s="152">
        <v>2.12</v>
      </c>
      <c r="T108" s="153">
        <f t="shared" si="6"/>
        <v>1380.22</v>
      </c>
      <c r="U108" s="151">
        <v>4999</v>
      </c>
      <c r="V108" s="152">
        <v>399.92</v>
      </c>
      <c r="W108" s="152">
        <v>33.92</v>
      </c>
      <c r="X108" s="151">
        <v>4999</v>
      </c>
      <c r="Y108" s="152">
        <v>99.98</v>
      </c>
      <c r="Z108" s="114"/>
      <c r="AA108" s="151">
        <v>4999</v>
      </c>
      <c r="AB108" s="152">
        <v>25</v>
      </c>
      <c r="AC108" s="153"/>
      <c r="AD108" s="151">
        <v>4999</v>
      </c>
      <c r="AE108" s="152">
        <v>25</v>
      </c>
      <c r="AF108" s="152">
        <v>2.12</v>
      </c>
      <c r="AG108" s="153">
        <f t="shared" si="7"/>
        <v>585.94</v>
      </c>
      <c r="AH108" s="153">
        <f t="shared" si="8"/>
        <v>1966.16</v>
      </c>
      <c r="AI108" s="178"/>
      <c r="AJ108" s="201"/>
      <c r="AK108" s="201"/>
      <c r="AL108" s="201"/>
    </row>
    <row r="109" s="133" customFormat="1" ht="35" customHeight="1" spans="1:38">
      <c r="A109" s="149">
        <v>107</v>
      </c>
      <c r="B109" s="150" t="s">
        <v>127</v>
      </c>
      <c r="C109" s="150" t="s">
        <v>305</v>
      </c>
      <c r="D109" s="149" t="s">
        <v>15</v>
      </c>
      <c r="E109" s="151">
        <v>4999</v>
      </c>
      <c r="F109" s="152">
        <v>799.84</v>
      </c>
      <c r="G109" s="152">
        <v>67.84</v>
      </c>
      <c r="H109" s="151">
        <v>4999</v>
      </c>
      <c r="I109" s="152">
        <v>409.92</v>
      </c>
      <c r="J109" s="153"/>
      <c r="K109" s="151">
        <v>4999</v>
      </c>
      <c r="L109" s="152">
        <v>5</v>
      </c>
      <c r="M109" s="153"/>
      <c r="N109" s="151">
        <v>4999</v>
      </c>
      <c r="O109" s="152">
        <v>64.99</v>
      </c>
      <c r="P109" s="152">
        <v>5.51</v>
      </c>
      <c r="Q109" s="151">
        <v>4999</v>
      </c>
      <c r="R109" s="152">
        <v>25</v>
      </c>
      <c r="S109" s="152">
        <v>2.12</v>
      </c>
      <c r="T109" s="153">
        <f t="shared" si="6"/>
        <v>1380.22</v>
      </c>
      <c r="U109" s="151">
        <v>4999</v>
      </c>
      <c r="V109" s="152">
        <v>399.92</v>
      </c>
      <c r="W109" s="152">
        <v>33.92</v>
      </c>
      <c r="X109" s="151">
        <v>4999</v>
      </c>
      <c r="Y109" s="152">
        <v>99.98</v>
      </c>
      <c r="Z109" s="114"/>
      <c r="AA109" s="151">
        <v>4999</v>
      </c>
      <c r="AB109" s="152">
        <v>25</v>
      </c>
      <c r="AC109" s="153"/>
      <c r="AD109" s="151">
        <v>4999</v>
      </c>
      <c r="AE109" s="152">
        <v>25</v>
      </c>
      <c r="AF109" s="152">
        <v>2.12</v>
      </c>
      <c r="AG109" s="153">
        <f t="shared" si="7"/>
        <v>585.94</v>
      </c>
      <c r="AH109" s="153">
        <f t="shared" si="8"/>
        <v>1966.16</v>
      </c>
      <c r="AI109" s="178"/>
      <c r="AJ109" s="201"/>
      <c r="AK109" s="201"/>
      <c r="AL109" s="201"/>
    </row>
    <row r="110" s="133" customFormat="1" ht="35" customHeight="1" spans="1:38">
      <c r="A110" s="149">
        <v>108</v>
      </c>
      <c r="B110" s="150" t="s">
        <v>128</v>
      </c>
      <c r="C110" s="150" t="s">
        <v>306</v>
      </c>
      <c r="D110" s="149" t="s">
        <v>15</v>
      </c>
      <c r="E110" s="151">
        <v>4999</v>
      </c>
      <c r="F110" s="152">
        <v>799.84</v>
      </c>
      <c r="G110" s="152">
        <v>67.84</v>
      </c>
      <c r="H110" s="151">
        <v>4999</v>
      </c>
      <c r="I110" s="152">
        <v>409.92</v>
      </c>
      <c r="J110" s="153"/>
      <c r="K110" s="151">
        <v>4999</v>
      </c>
      <c r="L110" s="152">
        <v>5</v>
      </c>
      <c r="M110" s="153"/>
      <c r="N110" s="151">
        <v>4999</v>
      </c>
      <c r="O110" s="152">
        <v>64.99</v>
      </c>
      <c r="P110" s="152">
        <v>5.51</v>
      </c>
      <c r="Q110" s="151">
        <v>4999</v>
      </c>
      <c r="R110" s="152">
        <v>25</v>
      </c>
      <c r="S110" s="152">
        <v>2.12</v>
      </c>
      <c r="T110" s="153">
        <f t="shared" si="6"/>
        <v>1380.22</v>
      </c>
      <c r="U110" s="151">
        <v>4999</v>
      </c>
      <c r="V110" s="152">
        <v>399.92</v>
      </c>
      <c r="W110" s="152">
        <v>33.92</v>
      </c>
      <c r="X110" s="151">
        <v>4999</v>
      </c>
      <c r="Y110" s="152">
        <v>99.98</v>
      </c>
      <c r="Z110" s="114"/>
      <c r="AA110" s="151">
        <v>4999</v>
      </c>
      <c r="AB110" s="152">
        <v>25</v>
      </c>
      <c r="AC110" s="153"/>
      <c r="AD110" s="151">
        <v>4999</v>
      </c>
      <c r="AE110" s="152">
        <v>25</v>
      </c>
      <c r="AF110" s="152">
        <v>2.12</v>
      </c>
      <c r="AG110" s="153">
        <f t="shared" si="7"/>
        <v>585.94</v>
      </c>
      <c r="AH110" s="153">
        <f t="shared" si="8"/>
        <v>1966.16</v>
      </c>
      <c r="AI110" s="178"/>
      <c r="AJ110" s="201"/>
      <c r="AK110" s="201"/>
      <c r="AL110" s="201"/>
    </row>
    <row r="111" s="133" customFormat="1" ht="35" customHeight="1" spans="1:38">
      <c r="A111" s="149">
        <v>109</v>
      </c>
      <c r="B111" s="150" t="s">
        <v>307</v>
      </c>
      <c r="C111" s="150" t="s">
        <v>308</v>
      </c>
      <c r="D111" s="149" t="s">
        <v>15</v>
      </c>
      <c r="E111" s="151">
        <v>4999</v>
      </c>
      <c r="F111" s="152">
        <v>799.84</v>
      </c>
      <c r="G111" s="152">
        <v>67.84</v>
      </c>
      <c r="H111" s="151">
        <v>4999</v>
      </c>
      <c r="I111" s="152">
        <v>409.92</v>
      </c>
      <c r="J111" s="153"/>
      <c r="K111" s="151">
        <v>4999</v>
      </c>
      <c r="L111" s="152">
        <v>5</v>
      </c>
      <c r="M111" s="153"/>
      <c r="N111" s="151">
        <v>4999</v>
      </c>
      <c r="O111" s="152">
        <v>64.99</v>
      </c>
      <c r="P111" s="152">
        <v>5.51</v>
      </c>
      <c r="Q111" s="151">
        <v>4999</v>
      </c>
      <c r="R111" s="152">
        <v>25</v>
      </c>
      <c r="S111" s="152">
        <v>2.12</v>
      </c>
      <c r="T111" s="153">
        <f t="shared" si="6"/>
        <v>1380.22</v>
      </c>
      <c r="U111" s="151">
        <v>4999</v>
      </c>
      <c r="V111" s="152">
        <v>399.92</v>
      </c>
      <c r="W111" s="152">
        <v>33.92</v>
      </c>
      <c r="X111" s="151">
        <v>4999</v>
      </c>
      <c r="Y111" s="152">
        <v>99.98</v>
      </c>
      <c r="Z111" s="114"/>
      <c r="AA111" s="151">
        <v>4999</v>
      </c>
      <c r="AB111" s="152">
        <v>25</v>
      </c>
      <c r="AC111" s="153"/>
      <c r="AD111" s="151">
        <v>4999</v>
      </c>
      <c r="AE111" s="152">
        <v>25</v>
      </c>
      <c r="AF111" s="152">
        <v>2.12</v>
      </c>
      <c r="AG111" s="153">
        <f t="shared" si="7"/>
        <v>585.94</v>
      </c>
      <c r="AH111" s="153">
        <f t="shared" si="8"/>
        <v>1966.16</v>
      </c>
      <c r="AI111" s="178"/>
      <c r="AJ111" s="201"/>
      <c r="AK111" s="201"/>
      <c r="AL111" s="201"/>
    </row>
    <row r="112" s="133" customFormat="1" ht="35" customHeight="1" spans="1:38">
      <c r="A112" s="149">
        <v>110</v>
      </c>
      <c r="B112" s="150" t="s">
        <v>309</v>
      </c>
      <c r="C112" s="150" t="s">
        <v>310</v>
      </c>
      <c r="D112" s="149" t="s">
        <v>15</v>
      </c>
      <c r="E112" s="151">
        <v>4999</v>
      </c>
      <c r="F112" s="152">
        <v>799.84</v>
      </c>
      <c r="G112" s="152">
        <v>67.84</v>
      </c>
      <c r="H112" s="151">
        <v>4999</v>
      </c>
      <c r="I112" s="152">
        <v>409.92</v>
      </c>
      <c r="J112" s="153"/>
      <c r="K112" s="151">
        <v>4999</v>
      </c>
      <c r="L112" s="152">
        <v>5</v>
      </c>
      <c r="M112" s="153"/>
      <c r="N112" s="151">
        <v>4999</v>
      </c>
      <c r="O112" s="152">
        <v>64.99</v>
      </c>
      <c r="P112" s="152">
        <v>5.51</v>
      </c>
      <c r="Q112" s="151">
        <v>4999</v>
      </c>
      <c r="R112" s="152">
        <v>25</v>
      </c>
      <c r="S112" s="152">
        <v>2.12</v>
      </c>
      <c r="T112" s="153">
        <f t="shared" si="6"/>
        <v>1380.22</v>
      </c>
      <c r="U112" s="151">
        <v>4999</v>
      </c>
      <c r="V112" s="152">
        <v>399.92</v>
      </c>
      <c r="W112" s="152">
        <v>33.92</v>
      </c>
      <c r="X112" s="151">
        <v>4999</v>
      </c>
      <c r="Y112" s="152">
        <v>99.98</v>
      </c>
      <c r="Z112" s="114"/>
      <c r="AA112" s="151">
        <v>4999</v>
      </c>
      <c r="AB112" s="152">
        <v>25</v>
      </c>
      <c r="AC112" s="153"/>
      <c r="AD112" s="151">
        <v>4999</v>
      </c>
      <c r="AE112" s="152">
        <v>25</v>
      </c>
      <c r="AF112" s="152">
        <v>2.12</v>
      </c>
      <c r="AG112" s="153">
        <f t="shared" si="7"/>
        <v>585.94</v>
      </c>
      <c r="AH112" s="153">
        <f t="shared" si="8"/>
        <v>1966.16</v>
      </c>
      <c r="AI112" s="178"/>
      <c r="AJ112" s="201"/>
      <c r="AK112" s="201"/>
      <c r="AL112" s="201"/>
    </row>
    <row r="113" s="133" customFormat="1" ht="35" customHeight="1" spans="1:38">
      <c r="A113" s="149">
        <v>111</v>
      </c>
      <c r="B113" s="150" t="s">
        <v>311</v>
      </c>
      <c r="C113" s="150" t="s">
        <v>312</v>
      </c>
      <c r="D113" s="149" t="s">
        <v>15</v>
      </c>
      <c r="E113" s="151">
        <v>4999</v>
      </c>
      <c r="F113" s="152">
        <v>799.84</v>
      </c>
      <c r="G113" s="152">
        <v>67.84</v>
      </c>
      <c r="H113" s="151">
        <v>4999</v>
      </c>
      <c r="I113" s="152">
        <v>409.92</v>
      </c>
      <c r="J113" s="153"/>
      <c r="K113" s="151">
        <v>4999</v>
      </c>
      <c r="L113" s="152">
        <v>5</v>
      </c>
      <c r="M113" s="153"/>
      <c r="N113" s="151">
        <v>4999</v>
      </c>
      <c r="O113" s="152">
        <v>64.99</v>
      </c>
      <c r="P113" s="152">
        <v>5.51</v>
      </c>
      <c r="Q113" s="151">
        <v>4999</v>
      </c>
      <c r="R113" s="152">
        <v>25</v>
      </c>
      <c r="S113" s="152">
        <v>2.12</v>
      </c>
      <c r="T113" s="153">
        <f t="shared" si="6"/>
        <v>1380.22</v>
      </c>
      <c r="U113" s="151">
        <v>4999</v>
      </c>
      <c r="V113" s="152">
        <v>399.92</v>
      </c>
      <c r="W113" s="152">
        <v>33.92</v>
      </c>
      <c r="X113" s="151">
        <v>4999</v>
      </c>
      <c r="Y113" s="152">
        <v>99.98</v>
      </c>
      <c r="Z113" s="114"/>
      <c r="AA113" s="151">
        <v>4999</v>
      </c>
      <c r="AB113" s="152">
        <v>25</v>
      </c>
      <c r="AC113" s="153"/>
      <c r="AD113" s="151">
        <v>4999</v>
      </c>
      <c r="AE113" s="152">
        <v>25</v>
      </c>
      <c r="AF113" s="152">
        <v>2.12</v>
      </c>
      <c r="AG113" s="153">
        <f t="shared" si="7"/>
        <v>585.94</v>
      </c>
      <c r="AH113" s="153">
        <f t="shared" si="8"/>
        <v>1966.16</v>
      </c>
      <c r="AI113" s="178"/>
      <c r="AJ113" s="201"/>
      <c r="AK113" s="201"/>
      <c r="AL113" s="201"/>
    </row>
    <row r="114" s="133" customFormat="1" ht="35" customHeight="1" spans="1:38">
      <c r="A114" s="149">
        <v>112</v>
      </c>
      <c r="B114" s="150" t="s">
        <v>132</v>
      </c>
      <c r="C114" s="150" t="s">
        <v>313</v>
      </c>
      <c r="D114" s="149" t="s">
        <v>15</v>
      </c>
      <c r="E114" s="151">
        <v>4999</v>
      </c>
      <c r="F114" s="152">
        <v>799.84</v>
      </c>
      <c r="G114" s="152">
        <v>67.84</v>
      </c>
      <c r="H114" s="151">
        <v>4999</v>
      </c>
      <c r="I114" s="152">
        <v>409.92</v>
      </c>
      <c r="J114" s="153"/>
      <c r="K114" s="151">
        <v>4999</v>
      </c>
      <c r="L114" s="152">
        <v>5</v>
      </c>
      <c r="M114" s="153"/>
      <c r="N114" s="151">
        <v>4999</v>
      </c>
      <c r="O114" s="152">
        <v>64.99</v>
      </c>
      <c r="P114" s="152">
        <v>5.51</v>
      </c>
      <c r="Q114" s="151">
        <v>4999</v>
      </c>
      <c r="R114" s="152">
        <v>25</v>
      </c>
      <c r="S114" s="152">
        <v>2.12</v>
      </c>
      <c r="T114" s="153">
        <f t="shared" si="6"/>
        <v>1380.22</v>
      </c>
      <c r="U114" s="151">
        <v>4999</v>
      </c>
      <c r="V114" s="152">
        <v>399.92</v>
      </c>
      <c r="W114" s="152">
        <v>33.92</v>
      </c>
      <c r="X114" s="151">
        <v>4999</v>
      </c>
      <c r="Y114" s="152">
        <v>99.98</v>
      </c>
      <c r="Z114" s="114"/>
      <c r="AA114" s="151">
        <v>4999</v>
      </c>
      <c r="AB114" s="152">
        <v>25</v>
      </c>
      <c r="AC114" s="153"/>
      <c r="AD114" s="151">
        <v>4999</v>
      </c>
      <c r="AE114" s="152">
        <v>25</v>
      </c>
      <c r="AF114" s="152">
        <v>2.12</v>
      </c>
      <c r="AG114" s="153">
        <f t="shared" si="7"/>
        <v>585.94</v>
      </c>
      <c r="AH114" s="153">
        <f t="shared" si="8"/>
        <v>1966.16</v>
      </c>
      <c r="AI114" s="178"/>
      <c r="AJ114" s="201"/>
      <c r="AK114" s="201"/>
      <c r="AL114" s="201"/>
    </row>
    <row r="115" s="133" customFormat="1" ht="35" customHeight="1" spans="1:38">
      <c r="A115" s="149">
        <v>113</v>
      </c>
      <c r="B115" s="150" t="s">
        <v>133</v>
      </c>
      <c r="C115" s="150" t="s">
        <v>314</v>
      </c>
      <c r="D115" s="149" t="s">
        <v>15</v>
      </c>
      <c r="E115" s="151">
        <v>5000</v>
      </c>
      <c r="F115" s="152">
        <v>800</v>
      </c>
      <c r="G115" s="153">
        <v>0.16</v>
      </c>
      <c r="H115" s="151">
        <v>5000</v>
      </c>
      <c r="I115" s="152">
        <v>410</v>
      </c>
      <c r="J115" s="153">
        <v>34.85</v>
      </c>
      <c r="K115" s="151">
        <v>5000</v>
      </c>
      <c r="L115" s="152">
        <v>5</v>
      </c>
      <c r="M115" s="153">
        <v>0.43</v>
      </c>
      <c r="N115" s="151">
        <v>5000</v>
      </c>
      <c r="O115" s="152">
        <v>65</v>
      </c>
      <c r="P115" s="153">
        <v>0.01</v>
      </c>
      <c r="Q115" s="151">
        <v>5000</v>
      </c>
      <c r="R115" s="152">
        <v>25.01</v>
      </c>
      <c r="S115" s="153">
        <v>0.01</v>
      </c>
      <c r="T115" s="153">
        <f t="shared" si="6"/>
        <v>1340.47</v>
      </c>
      <c r="U115" s="151">
        <v>5000</v>
      </c>
      <c r="V115" s="152">
        <v>400</v>
      </c>
      <c r="W115" s="153">
        <v>0.08</v>
      </c>
      <c r="X115" s="151">
        <v>5000</v>
      </c>
      <c r="Y115" s="152">
        <v>100</v>
      </c>
      <c r="Z115" s="114">
        <v>8.5</v>
      </c>
      <c r="AA115" s="151">
        <v>5000</v>
      </c>
      <c r="AB115" s="152">
        <v>25.01</v>
      </c>
      <c r="AC115" s="153">
        <v>2.13</v>
      </c>
      <c r="AD115" s="151">
        <v>5000</v>
      </c>
      <c r="AE115" s="152">
        <v>25.01</v>
      </c>
      <c r="AF115" s="153">
        <v>0.01</v>
      </c>
      <c r="AG115" s="153">
        <f t="shared" si="7"/>
        <v>560.74</v>
      </c>
      <c r="AH115" s="153">
        <f t="shared" si="8"/>
        <v>1901.21</v>
      </c>
      <c r="AI115" s="178"/>
      <c r="AJ115" s="201"/>
      <c r="AK115" s="201"/>
      <c r="AL115" s="201"/>
    </row>
    <row r="116" s="133" customFormat="1" ht="35" customHeight="1" spans="1:38">
      <c r="A116" s="149">
        <v>114</v>
      </c>
      <c r="B116" s="150" t="s">
        <v>134</v>
      </c>
      <c r="C116" s="150" t="s">
        <v>315</v>
      </c>
      <c r="D116" s="149" t="s">
        <v>15</v>
      </c>
      <c r="E116" s="151">
        <v>4999</v>
      </c>
      <c r="F116" s="152">
        <v>799.84</v>
      </c>
      <c r="G116" s="152">
        <v>67.84</v>
      </c>
      <c r="H116" s="151">
        <v>4999</v>
      </c>
      <c r="I116" s="152">
        <v>409.92</v>
      </c>
      <c r="J116" s="153"/>
      <c r="K116" s="151">
        <v>4999</v>
      </c>
      <c r="L116" s="152">
        <v>5</v>
      </c>
      <c r="M116" s="153"/>
      <c r="N116" s="151">
        <v>4999</v>
      </c>
      <c r="O116" s="152">
        <v>64.99</v>
      </c>
      <c r="P116" s="152">
        <v>5.51</v>
      </c>
      <c r="Q116" s="151">
        <v>4999</v>
      </c>
      <c r="R116" s="152">
        <v>25</v>
      </c>
      <c r="S116" s="152">
        <v>2.12</v>
      </c>
      <c r="T116" s="153">
        <f t="shared" si="6"/>
        <v>1380.22</v>
      </c>
      <c r="U116" s="151">
        <v>4999</v>
      </c>
      <c r="V116" s="152">
        <v>399.92</v>
      </c>
      <c r="W116" s="152">
        <v>33.92</v>
      </c>
      <c r="X116" s="151">
        <v>4999</v>
      </c>
      <c r="Y116" s="152">
        <v>99.98</v>
      </c>
      <c r="Z116" s="114"/>
      <c r="AA116" s="151">
        <v>4999</v>
      </c>
      <c r="AB116" s="152">
        <v>25</v>
      </c>
      <c r="AC116" s="153"/>
      <c r="AD116" s="151">
        <v>4999</v>
      </c>
      <c r="AE116" s="152">
        <v>25</v>
      </c>
      <c r="AF116" s="152">
        <v>2.12</v>
      </c>
      <c r="AG116" s="153">
        <f t="shared" si="7"/>
        <v>585.94</v>
      </c>
      <c r="AH116" s="153">
        <f t="shared" si="8"/>
        <v>1966.16</v>
      </c>
      <c r="AI116" s="178"/>
      <c r="AJ116" s="201"/>
      <c r="AK116" s="201"/>
      <c r="AL116" s="201"/>
    </row>
    <row r="117" s="133" customFormat="1" ht="35" customHeight="1" spans="1:38">
      <c r="A117" s="149">
        <v>115</v>
      </c>
      <c r="B117" s="150" t="s">
        <v>316</v>
      </c>
      <c r="C117" s="150" t="s">
        <v>317</v>
      </c>
      <c r="D117" s="149" t="s">
        <v>15</v>
      </c>
      <c r="E117" s="151">
        <v>4999</v>
      </c>
      <c r="F117" s="152">
        <v>799.84</v>
      </c>
      <c r="G117" s="152">
        <v>67.84</v>
      </c>
      <c r="H117" s="151">
        <v>4999</v>
      </c>
      <c r="I117" s="152">
        <v>409.92</v>
      </c>
      <c r="J117" s="153"/>
      <c r="K117" s="151">
        <v>4999</v>
      </c>
      <c r="L117" s="152">
        <v>5</v>
      </c>
      <c r="M117" s="153"/>
      <c r="N117" s="151">
        <v>4999</v>
      </c>
      <c r="O117" s="152">
        <v>64.99</v>
      </c>
      <c r="P117" s="152">
        <v>5.51</v>
      </c>
      <c r="Q117" s="151">
        <v>4999</v>
      </c>
      <c r="R117" s="152">
        <v>25</v>
      </c>
      <c r="S117" s="152">
        <v>2.12</v>
      </c>
      <c r="T117" s="153">
        <f t="shared" si="6"/>
        <v>1380.22</v>
      </c>
      <c r="U117" s="151">
        <v>4999</v>
      </c>
      <c r="V117" s="152">
        <v>399.92</v>
      </c>
      <c r="W117" s="152">
        <v>33.92</v>
      </c>
      <c r="X117" s="151">
        <v>4999</v>
      </c>
      <c r="Y117" s="152">
        <v>99.98</v>
      </c>
      <c r="Z117" s="114"/>
      <c r="AA117" s="151">
        <v>4999</v>
      </c>
      <c r="AB117" s="152">
        <v>25</v>
      </c>
      <c r="AC117" s="153"/>
      <c r="AD117" s="151">
        <v>4999</v>
      </c>
      <c r="AE117" s="152">
        <v>25</v>
      </c>
      <c r="AF117" s="152">
        <v>2.12</v>
      </c>
      <c r="AG117" s="153">
        <f t="shared" si="7"/>
        <v>585.94</v>
      </c>
      <c r="AH117" s="153">
        <f t="shared" si="8"/>
        <v>1966.16</v>
      </c>
      <c r="AI117" s="178"/>
      <c r="AJ117" s="201"/>
      <c r="AK117" s="201"/>
      <c r="AL117" s="201"/>
    </row>
    <row r="118" s="133" customFormat="1" ht="35" customHeight="1" spans="1:38">
      <c r="A118" s="149">
        <v>116</v>
      </c>
      <c r="B118" s="150" t="s">
        <v>136</v>
      </c>
      <c r="C118" s="150" t="s">
        <v>318</v>
      </c>
      <c r="D118" s="149" t="s">
        <v>15</v>
      </c>
      <c r="E118" s="151">
        <v>4999</v>
      </c>
      <c r="F118" s="152">
        <v>799.84</v>
      </c>
      <c r="G118" s="152">
        <v>67.84</v>
      </c>
      <c r="H118" s="151">
        <v>4999</v>
      </c>
      <c r="I118" s="152">
        <v>409.92</v>
      </c>
      <c r="J118" s="153"/>
      <c r="K118" s="151">
        <v>4999</v>
      </c>
      <c r="L118" s="152">
        <v>5</v>
      </c>
      <c r="M118" s="153"/>
      <c r="N118" s="151">
        <v>4999</v>
      </c>
      <c r="O118" s="152">
        <v>64.99</v>
      </c>
      <c r="P118" s="152">
        <v>5.51</v>
      </c>
      <c r="Q118" s="151">
        <v>4999</v>
      </c>
      <c r="R118" s="152">
        <v>25</v>
      </c>
      <c r="S118" s="152">
        <v>2.12</v>
      </c>
      <c r="T118" s="153">
        <f t="shared" si="6"/>
        <v>1380.22</v>
      </c>
      <c r="U118" s="151">
        <v>4999</v>
      </c>
      <c r="V118" s="152">
        <v>399.92</v>
      </c>
      <c r="W118" s="152">
        <v>33.92</v>
      </c>
      <c r="X118" s="151">
        <v>4999</v>
      </c>
      <c r="Y118" s="152">
        <v>99.98</v>
      </c>
      <c r="Z118" s="114"/>
      <c r="AA118" s="151">
        <v>4999</v>
      </c>
      <c r="AB118" s="152">
        <v>25</v>
      </c>
      <c r="AC118" s="153"/>
      <c r="AD118" s="151">
        <v>4999</v>
      </c>
      <c r="AE118" s="152">
        <v>25</v>
      </c>
      <c r="AF118" s="152">
        <v>2.12</v>
      </c>
      <c r="AG118" s="153">
        <f t="shared" si="7"/>
        <v>585.94</v>
      </c>
      <c r="AH118" s="153">
        <f t="shared" si="8"/>
        <v>1966.16</v>
      </c>
      <c r="AI118" s="178"/>
      <c r="AJ118" s="201"/>
      <c r="AK118" s="201"/>
      <c r="AL118" s="201"/>
    </row>
    <row r="119" s="133" customFormat="1" ht="35" customHeight="1" spans="1:38">
      <c r="A119" s="149">
        <v>117</v>
      </c>
      <c r="B119" s="150" t="s">
        <v>137</v>
      </c>
      <c r="C119" s="150" t="s">
        <v>319</v>
      </c>
      <c r="D119" s="149" t="s">
        <v>15</v>
      </c>
      <c r="E119" s="151">
        <v>4999</v>
      </c>
      <c r="F119" s="152">
        <v>799.84</v>
      </c>
      <c r="G119" s="152">
        <v>67.84</v>
      </c>
      <c r="H119" s="151">
        <v>4999</v>
      </c>
      <c r="I119" s="152">
        <v>409.92</v>
      </c>
      <c r="J119" s="153"/>
      <c r="K119" s="151">
        <v>4999</v>
      </c>
      <c r="L119" s="152">
        <v>5</v>
      </c>
      <c r="M119" s="153"/>
      <c r="N119" s="151">
        <v>4999</v>
      </c>
      <c r="O119" s="152">
        <v>64.99</v>
      </c>
      <c r="P119" s="152">
        <v>5.51</v>
      </c>
      <c r="Q119" s="151">
        <v>4999</v>
      </c>
      <c r="R119" s="152">
        <v>25</v>
      </c>
      <c r="S119" s="152">
        <v>2.12</v>
      </c>
      <c r="T119" s="153">
        <f t="shared" si="6"/>
        <v>1380.22</v>
      </c>
      <c r="U119" s="151">
        <v>4999</v>
      </c>
      <c r="V119" s="152">
        <v>399.92</v>
      </c>
      <c r="W119" s="152">
        <v>33.92</v>
      </c>
      <c r="X119" s="151">
        <v>4999</v>
      </c>
      <c r="Y119" s="152">
        <v>99.98</v>
      </c>
      <c r="Z119" s="114"/>
      <c r="AA119" s="151">
        <v>4999</v>
      </c>
      <c r="AB119" s="152">
        <v>25</v>
      </c>
      <c r="AC119" s="153"/>
      <c r="AD119" s="151">
        <v>4999</v>
      </c>
      <c r="AE119" s="152">
        <v>25</v>
      </c>
      <c r="AF119" s="152">
        <v>2.12</v>
      </c>
      <c r="AG119" s="153">
        <f t="shared" si="7"/>
        <v>585.94</v>
      </c>
      <c r="AH119" s="153">
        <f t="shared" si="8"/>
        <v>1966.16</v>
      </c>
      <c r="AI119" s="178"/>
      <c r="AJ119" s="201"/>
      <c r="AK119" s="201"/>
      <c r="AL119" s="201"/>
    </row>
    <row r="120" s="133" customFormat="1" ht="35" customHeight="1" spans="1:38">
      <c r="A120" s="149">
        <v>118</v>
      </c>
      <c r="B120" s="150" t="s">
        <v>138</v>
      </c>
      <c r="C120" s="150" t="s">
        <v>320</v>
      </c>
      <c r="D120" s="149" t="s">
        <v>15</v>
      </c>
      <c r="E120" s="151">
        <v>4999</v>
      </c>
      <c r="F120" s="152">
        <v>799.84</v>
      </c>
      <c r="G120" s="152">
        <v>67.84</v>
      </c>
      <c r="H120" s="151">
        <v>4999</v>
      </c>
      <c r="I120" s="152">
        <v>409.92</v>
      </c>
      <c r="J120" s="153"/>
      <c r="K120" s="151">
        <v>4999</v>
      </c>
      <c r="L120" s="152">
        <v>5</v>
      </c>
      <c r="M120" s="153"/>
      <c r="N120" s="151">
        <v>4999</v>
      </c>
      <c r="O120" s="152">
        <v>64.99</v>
      </c>
      <c r="P120" s="152">
        <v>5.51</v>
      </c>
      <c r="Q120" s="151">
        <v>4999</v>
      </c>
      <c r="R120" s="152">
        <v>25</v>
      </c>
      <c r="S120" s="152">
        <v>2.12</v>
      </c>
      <c r="T120" s="153">
        <f t="shared" si="6"/>
        <v>1380.22</v>
      </c>
      <c r="U120" s="151">
        <v>4999</v>
      </c>
      <c r="V120" s="152">
        <v>399.92</v>
      </c>
      <c r="W120" s="152">
        <v>33.92</v>
      </c>
      <c r="X120" s="151">
        <v>4999</v>
      </c>
      <c r="Y120" s="152">
        <v>99.98</v>
      </c>
      <c r="Z120" s="114"/>
      <c r="AA120" s="151">
        <v>4999</v>
      </c>
      <c r="AB120" s="152">
        <v>25</v>
      </c>
      <c r="AC120" s="153"/>
      <c r="AD120" s="151">
        <v>4999</v>
      </c>
      <c r="AE120" s="152">
        <v>25</v>
      </c>
      <c r="AF120" s="152">
        <v>2.12</v>
      </c>
      <c r="AG120" s="153">
        <f t="shared" si="7"/>
        <v>585.94</v>
      </c>
      <c r="AH120" s="153">
        <f t="shared" si="8"/>
        <v>1966.16</v>
      </c>
      <c r="AI120" s="178"/>
      <c r="AJ120" s="201"/>
      <c r="AK120" s="201"/>
      <c r="AL120" s="201"/>
    </row>
    <row r="121" s="133" customFormat="1" ht="35" customHeight="1" spans="1:38">
      <c r="A121" s="149">
        <v>119</v>
      </c>
      <c r="B121" s="193" t="s">
        <v>321</v>
      </c>
      <c r="C121" s="150" t="s">
        <v>322</v>
      </c>
      <c r="D121" s="149" t="s">
        <v>15</v>
      </c>
      <c r="E121" s="151">
        <v>4999</v>
      </c>
      <c r="F121" s="152">
        <v>799.84</v>
      </c>
      <c r="G121" s="152">
        <v>67.84</v>
      </c>
      <c r="H121" s="151">
        <v>4999</v>
      </c>
      <c r="I121" s="152">
        <v>409.92</v>
      </c>
      <c r="J121" s="153"/>
      <c r="K121" s="151">
        <v>4999</v>
      </c>
      <c r="L121" s="152">
        <v>5</v>
      </c>
      <c r="M121" s="153"/>
      <c r="N121" s="151">
        <v>4999</v>
      </c>
      <c r="O121" s="152">
        <v>64.99</v>
      </c>
      <c r="P121" s="152">
        <v>5.51</v>
      </c>
      <c r="Q121" s="151">
        <v>4999</v>
      </c>
      <c r="R121" s="152">
        <v>25</v>
      </c>
      <c r="S121" s="152">
        <v>2.12</v>
      </c>
      <c r="T121" s="153">
        <f t="shared" si="6"/>
        <v>1380.22</v>
      </c>
      <c r="U121" s="151">
        <v>4999</v>
      </c>
      <c r="V121" s="152">
        <v>399.92</v>
      </c>
      <c r="W121" s="152">
        <v>33.92</v>
      </c>
      <c r="X121" s="151">
        <v>4999</v>
      </c>
      <c r="Y121" s="152">
        <v>99.98</v>
      </c>
      <c r="Z121" s="114"/>
      <c r="AA121" s="151">
        <v>4999</v>
      </c>
      <c r="AB121" s="152">
        <v>25</v>
      </c>
      <c r="AC121" s="153"/>
      <c r="AD121" s="151">
        <v>4999</v>
      </c>
      <c r="AE121" s="152">
        <v>25</v>
      </c>
      <c r="AF121" s="152">
        <v>2.12</v>
      </c>
      <c r="AG121" s="153">
        <f t="shared" si="7"/>
        <v>585.94</v>
      </c>
      <c r="AH121" s="153">
        <f t="shared" si="8"/>
        <v>1966.16</v>
      </c>
      <c r="AI121" s="178"/>
      <c r="AJ121" s="201"/>
      <c r="AK121" s="201"/>
      <c r="AL121" s="201"/>
    </row>
    <row r="122" s="133" customFormat="1" ht="35" customHeight="1" spans="1:38">
      <c r="A122" s="149">
        <v>120</v>
      </c>
      <c r="B122" s="150" t="s">
        <v>141</v>
      </c>
      <c r="C122" s="150" t="s">
        <v>323</v>
      </c>
      <c r="D122" s="149" t="s">
        <v>15</v>
      </c>
      <c r="E122" s="151">
        <v>4999</v>
      </c>
      <c r="F122" s="152">
        <v>799.84</v>
      </c>
      <c r="G122" s="152">
        <v>67.84</v>
      </c>
      <c r="H122" s="151">
        <v>4999</v>
      </c>
      <c r="I122" s="152">
        <v>409.92</v>
      </c>
      <c r="J122" s="153"/>
      <c r="K122" s="151">
        <v>4999</v>
      </c>
      <c r="L122" s="152">
        <v>5</v>
      </c>
      <c r="M122" s="153"/>
      <c r="N122" s="151">
        <v>4999</v>
      </c>
      <c r="O122" s="152">
        <v>64.99</v>
      </c>
      <c r="P122" s="152">
        <v>5.51</v>
      </c>
      <c r="Q122" s="151">
        <v>4999</v>
      </c>
      <c r="R122" s="152">
        <v>25</v>
      </c>
      <c r="S122" s="152">
        <v>2.12</v>
      </c>
      <c r="T122" s="153">
        <f t="shared" si="6"/>
        <v>1380.22</v>
      </c>
      <c r="U122" s="151">
        <v>4999</v>
      </c>
      <c r="V122" s="152">
        <v>399.92</v>
      </c>
      <c r="W122" s="152">
        <v>33.92</v>
      </c>
      <c r="X122" s="151">
        <v>4999</v>
      </c>
      <c r="Y122" s="152">
        <v>99.98</v>
      </c>
      <c r="Z122" s="114"/>
      <c r="AA122" s="151">
        <v>4999</v>
      </c>
      <c r="AB122" s="152">
        <v>25</v>
      </c>
      <c r="AC122" s="153"/>
      <c r="AD122" s="151">
        <v>4999</v>
      </c>
      <c r="AE122" s="152">
        <v>25</v>
      </c>
      <c r="AF122" s="152">
        <v>2.12</v>
      </c>
      <c r="AG122" s="153">
        <f t="shared" si="7"/>
        <v>585.94</v>
      </c>
      <c r="AH122" s="153">
        <f t="shared" si="8"/>
        <v>1966.16</v>
      </c>
      <c r="AI122" s="178"/>
      <c r="AJ122" s="201"/>
      <c r="AK122" s="201"/>
      <c r="AL122" s="201"/>
    </row>
    <row r="123" s="133" customFormat="1" ht="35" customHeight="1" spans="1:38">
      <c r="A123" s="149">
        <v>121</v>
      </c>
      <c r="B123" s="150" t="s">
        <v>142</v>
      </c>
      <c r="C123" s="150" t="s">
        <v>324</v>
      </c>
      <c r="D123" s="149" t="s">
        <v>15</v>
      </c>
      <c r="E123" s="151">
        <v>4999</v>
      </c>
      <c r="F123" s="152">
        <v>799.84</v>
      </c>
      <c r="G123" s="152">
        <v>67.84</v>
      </c>
      <c r="H123" s="151">
        <v>4999</v>
      </c>
      <c r="I123" s="152">
        <v>409.92</v>
      </c>
      <c r="J123" s="153"/>
      <c r="K123" s="151">
        <v>4999</v>
      </c>
      <c r="L123" s="152">
        <v>5</v>
      </c>
      <c r="M123" s="153"/>
      <c r="N123" s="151">
        <v>4999</v>
      </c>
      <c r="O123" s="152">
        <v>64.99</v>
      </c>
      <c r="P123" s="152">
        <v>5.51</v>
      </c>
      <c r="Q123" s="151">
        <v>4999</v>
      </c>
      <c r="R123" s="152">
        <v>25</v>
      </c>
      <c r="S123" s="152">
        <v>2.12</v>
      </c>
      <c r="T123" s="153">
        <f t="shared" si="6"/>
        <v>1380.22</v>
      </c>
      <c r="U123" s="151">
        <v>4999</v>
      </c>
      <c r="V123" s="152">
        <v>399.92</v>
      </c>
      <c r="W123" s="152">
        <v>33.92</v>
      </c>
      <c r="X123" s="151">
        <v>4999</v>
      </c>
      <c r="Y123" s="152">
        <v>99.98</v>
      </c>
      <c r="Z123" s="114"/>
      <c r="AA123" s="151">
        <v>4999</v>
      </c>
      <c r="AB123" s="152">
        <v>25</v>
      </c>
      <c r="AC123" s="153"/>
      <c r="AD123" s="151">
        <v>4999</v>
      </c>
      <c r="AE123" s="152">
        <v>25</v>
      </c>
      <c r="AF123" s="152">
        <v>2.12</v>
      </c>
      <c r="AG123" s="153">
        <f t="shared" si="7"/>
        <v>585.94</v>
      </c>
      <c r="AH123" s="153">
        <f t="shared" si="8"/>
        <v>1966.16</v>
      </c>
      <c r="AI123" s="178"/>
      <c r="AJ123" s="201"/>
      <c r="AK123" s="201"/>
      <c r="AL123" s="201"/>
    </row>
    <row r="124" s="133" customFormat="1" ht="35" customHeight="1" spans="1:38">
      <c r="A124" s="149">
        <v>122</v>
      </c>
      <c r="B124" s="202" t="s">
        <v>329</v>
      </c>
      <c r="C124" s="202" t="s">
        <v>330</v>
      </c>
      <c r="D124" s="149" t="s">
        <v>15</v>
      </c>
      <c r="E124" s="151">
        <v>4999</v>
      </c>
      <c r="F124" s="152">
        <v>799.84</v>
      </c>
      <c r="G124" s="152">
        <v>799.84</v>
      </c>
      <c r="H124" s="151">
        <v>4999</v>
      </c>
      <c r="I124" s="152">
        <v>409.92</v>
      </c>
      <c r="J124" s="152">
        <v>409.92</v>
      </c>
      <c r="K124" s="151">
        <v>4999</v>
      </c>
      <c r="L124" s="152">
        <v>5</v>
      </c>
      <c r="M124" s="152">
        <v>5</v>
      </c>
      <c r="N124" s="151">
        <v>4999</v>
      </c>
      <c r="O124" s="152">
        <v>64.99</v>
      </c>
      <c r="P124" s="152">
        <v>64.99</v>
      </c>
      <c r="Q124" s="151">
        <v>4999</v>
      </c>
      <c r="R124" s="152">
        <v>25</v>
      </c>
      <c r="S124" s="152">
        <v>25</v>
      </c>
      <c r="T124" s="153">
        <f t="shared" si="6"/>
        <v>2609.5</v>
      </c>
      <c r="U124" s="151">
        <v>4999</v>
      </c>
      <c r="V124" s="152">
        <v>399.92</v>
      </c>
      <c r="W124" s="152">
        <v>399.92</v>
      </c>
      <c r="X124" s="151">
        <v>4999</v>
      </c>
      <c r="Y124" s="152">
        <v>99.98</v>
      </c>
      <c r="Z124" s="152">
        <v>99.98</v>
      </c>
      <c r="AA124" s="151">
        <v>4999</v>
      </c>
      <c r="AB124" s="152">
        <v>25</v>
      </c>
      <c r="AC124" s="152">
        <v>25</v>
      </c>
      <c r="AD124" s="151">
        <v>4999</v>
      </c>
      <c r="AE124" s="152">
        <v>25</v>
      </c>
      <c r="AF124" s="152">
        <v>25</v>
      </c>
      <c r="AG124" s="153">
        <f t="shared" si="7"/>
        <v>1099.8</v>
      </c>
      <c r="AH124" s="153">
        <f t="shared" si="8"/>
        <v>3709.3</v>
      </c>
      <c r="AI124" s="178"/>
      <c r="AJ124" s="201"/>
      <c r="AK124" s="201"/>
      <c r="AL124" s="201"/>
    </row>
    <row r="125" s="133" customFormat="1" ht="35" customHeight="1" spans="1:38">
      <c r="A125" s="149">
        <v>123</v>
      </c>
      <c r="B125" s="202" t="s">
        <v>331</v>
      </c>
      <c r="C125" s="202" t="s">
        <v>332</v>
      </c>
      <c r="D125" s="149" t="s">
        <v>15</v>
      </c>
      <c r="E125" s="151">
        <v>4999</v>
      </c>
      <c r="F125" s="152">
        <v>799.84</v>
      </c>
      <c r="G125" s="152">
        <v>799.84</v>
      </c>
      <c r="H125" s="151">
        <v>4999</v>
      </c>
      <c r="I125" s="152">
        <v>409.92</v>
      </c>
      <c r="J125" s="152">
        <v>409.92</v>
      </c>
      <c r="K125" s="151">
        <v>4999</v>
      </c>
      <c r="L125" s="152">
        <v>5</v>
      </c>
      <c r="M125" s="152">
        <v>5</v>
      </c>
      <c r="N125" s="151">
        <v>4999</v>
      </c>
      <c r="O125" s="152">
        <v>64.99</v>
      </c>
      <c r="P125" s="152">
        <v>64.99</v>
      </c>
      <c r="Q125" s="151">
        <v>4999</v>
      </c>
      <c r="R125" s="152">
        <v>25</v>
      </c>
      <c r="S125" s="152">
        <v>25</v>
      </c>
      <c r="T125" s="153">
        <f t="shared" si="6"/>
        <v>2609.5</v>
      </c>
      <c r="U125" s="151">
        <v>4999</v>
      </c>
      <c r="V125" s="152">
        <v>399.92</v>
      </c>
      <c r="W125" s="152">
        <v>399.92</v>
      </c>
      <c r="X125" s="151">
        <v>4999</v>
      </c>
      <c r="Y125" s="152">
        <v>99.98</v>
      </c>
      <c r="Z125" s="152">
        <v>99.98</v>
      </c>
      <c r="AA125" s="151">
        <v>4999</v>
      </c>
      <c r="AB125" s="152">
        <v>25</v>
      </c>
      <c r="AC125" s="152">
        <v>25</v>
      </c>
      <c r="AD125" s="151">
        <v>4999</v>
      </c>
      <c r="AE125" s="152">
        <v>25</v>
      </c>
      <c r="AF125" s="152">
        <v>25</v>
      </c>
      <c r="AG125" s="153">
        <f t="shared" si="7"/>
        <v>1099.8</v>
      </c>
      <c r="AH125" s="153">
        <f t="shared" si="8"/>
        <v>3709.3</v>
      </c>
      <c r="AI125" s="178"/>
      <c r="AJ125" s="201"/>
      <c r="AK125" s="201"/>
      <c r="AL125" s="201"/>
    </row>
    <row r="126" s="133" customFormat="1" ht="35" customHeight="1" spans="1:38">
      <c r="A126" s="149">
        <v>124</v>
      </c>
      <c r="B126" s="202" t="s">
        <v>333</v>
      </c>
      <c r="C126" s="202" t="s">
        <v>334</v>
      </c>
      <c r="D126" s="149" t="s">
        <v>15</v>
      </c>
      <c r="E126" s="151">
        <v>4999</v>
      </c>
      <c r="F126" s="152">
        <v>799.84</v>
      </c>
      <c r="G126" s="152">
        <v>799.84</v>
      </c>
      <c r="H126" s="151">
        <v>4999</v>
      </c>
      <c r="I126" s="152">
        <v>409.92</v>
      </c>
      <c r="J126" s="152">
        <v>409.92</v>
      </c>
      <c r="K126" s="151">
        <v>4999</v>
      </c>
      <c r="L126" s="152">
        <v>5</v>
      </c>
      <c r="M126" s="152">
        <v>5</v>
      </c>
      <c r="N126" s="151">
        <v>4999</v>
      </c>
      <c r="O126" s="152">
        <v>64.99</v>
      </c>
      <c r="P126" s="152">
        <v>64.99</v>
      </c>
      <c r="Q126" s="151">
        <v>4999</v>
      </c>
      <c r="R126" s="152">
        <v>25</v>
      </c>
      <c r="S126" s="152">
        <v>25</v>
      </c>
      <c r="T126" s="153">
        <f t="shared" si="6"/>
        <v>2609.5</v>
      </c>
      <c r="U126" s="151">
        <v>4999</v>
      </c>
      <c r="V126" s="152">
        <v>399.92</v>
      </c>
      <c r="W126" s="152">
        <v>399.92</v>
      </c>
      <c r="X126" s="151">
        <v>4999</v>
      </c>
      <c r="Y126" s="152">
        <v>99.98</v>
      </c>
      <c r="Z126" s="152">
        <v>99.98</v>
      </c>
      <c r="AA126" s="151">
        <v>4999</v>
      </c>
      <c r="AB126" s="152">
        <v>25</v>
      </c>
      <c r="AC126" s="152">
        <v>25</v>
      </c>
      <c r="AD126" s="151">
        <v>4999</v>
      </c>
      <c r="AE126" s="152">
        <v>25</v>
      </c>
      <c r="AF126" s="152">
        <v>25</v>
      </c>
      <c r="AG126" s="153">
        <f t="shared" si="7"/>
        <v>1099.8</v>
      </c>
      <c r="AH126" s="153">
        <f t="shared" si="8"/>
        <v>3709.3</v>
      </c>
      <c r="AI126" s="178"/>
      <c r="AJ126" s="201"/>
      <c r="AK126" s="201"/>
      <c r="AL126" s="201"/>
    </row>
    <row r="127" s="133" customFormat="1" ht="35" customHeight="1" spans="1:38">
      <c r="A127" s="149">
        <v>125</v>
      </c>
      <c r="B127" s="202" t="s">
        <v>335</v>
      </c>
      <c r="C127" s="202" t="s">
        <v>336</v>
      </c>
      <c r="D127" s="149" t="s">
        <v>15</v>
      </c>
      <c r="E127" s="151">
        <v>4999</v>
      </c>
      <c r="F127" s="152">
        <v>799.84</v>
      </c>
      <c r="G127" s="152">
        <v>799.84</v>
      </c>
      <c r="H127" s="151">
        <v>4999</v>
      </c>
      <c r="I127" s="152">
        <v>409.92</v>
      </c>
      <c r="J127" s="152">
        <v>409.92</v>
      </c>
      <c r="K127" s="151">
        <v>4999</v>
      </c>
      <c r="L127" s="152">
        <v>5</v>
      </c>
      <c r="M127" s="152">
        <v>5</v>
      </c>
      <c r="N127" s="151">
        <v>4999</v>
      </c>
      <c r="O127" s="152">
        <v>64.99</v>
      </c>
      <c r="P127" s="152">
        <v>64.99</v>
      </c>
      <c r="Q127" s="151">
        <v>4999</v>
      </c>
      <c r="R127" s="152">
        <v>25</v>
      </c>
      <c r="S127" s="152">
        <v>25</v>
      </c>
      <c r="T127" s="153">
        <f t="shared" si="6"/>
        <v>2609.5</v>
      </c>
      <c r="U127" s="151">
        <v>4999</v>
      </c>
      <c r="V127" s="152">
        <v>399.92</v>
      </c>
      <c r="W127" s="152">
        <v>399.92</v>
      </c>
      <c r="X127" s="151">
        <v>4999</v>
      </c>
      <c r="Y127" s="152">
        <v>99.98</v>
      </c>
      <c r="Z127" s="152">
        <v>99.98</v>
      </c>
      <c r="AA127" s="151">
        <v>4999</v>
      </c>
      <c r="AB127" s="152">
        <v>25</v>
      </c>
      <c r="AC127" s="152">
        <v>25</v>
      </c>
      <c r="AD127" s="151">
        <v>4999</v>
      </c>
      <c r="AE127" s="152">
        <v>25</v>
      </c>
      <c r="AF127" s="152">
        <v>25</v>
      </c>
      <c r="AG127" s="153">
        <f t="shared" si="7"/>
        <v>1099.8</v>
      </c>
      <c r="AH127" s="153">
        <f t="shared" si="8"/>
        <v>3709.3</v>
      </c>
      <c r="AI127" s="178"/>
      <c r="AJ127" s="201"/>
      <c r="AK127" s="201"/>
      <c r="AL127" s="201"/>
    </row>
    <row r="128" s="133" customFormat="1" ht="35" customHeight="1" spans="1:38">
      <c r="A128" s="149">
        <v>126</v>
      </c>
      <c r="B128" s="202" t="s">
        <v>337</v>
      </c>
      <c r="C128" s="202" t="s">
        <v>338</v>
      </c>
      <c r="D128" s="149" t="s">
        <v>15</v>
      </c>
      <c r="E128" s="151">
        <v>4999</v>
      </c>
      <c r="F128" s="152">
        <v>799.84</v>
      </c>
      <c r="G128" s="153"/>
      <c r="H128" s="151">
        <v>4999</v>
      </c>
      <c r="I128" s="152">
        <v>409.92</v>
      </c>
      <c r="J128" s="153"/>
      <c r="K128" s="151">
        <v>4999</v>
      </c>
      <c r="L128" s="152">
        <v>5</v>
      </c>
      <c r="M128" s="153"/>
      <c r="N128" s="151">
        <v>4999</v>
      </c>
      <c r="O128" s="152">
        <v>64.99</v>
      </c>
      <c r="P128" s="153"/>
      <c r="Q128" s="151">
        <v>4999</v>
      </c>
      <c r="R128" s="152">
        <v>25</v>
      </c>
      <c r="S128" s="153"/>
      <c r="T128" s="153">
        <f t="shared" si="6"/>
        <v>1304.75</v>
      </c>
      <c r="U128" s="151">
        <v>4999</v>
      </c>
      <c r="V128" s="152">
        <v>399.92</v>
      </c>
      <c r="W128" s="153"/>
      <c r="X128" s="151">
        <v>4999</v>
      </c>
      <c r="Y128" s="152">
        <v>99.98</v>
      </c>
      <c r="Z128" s="114"/>
      <c r="AA128" s="151">
        <v>4999</v>
      </c>
      <c r="AB128" s="152">
        <v>25</v>
      </c>
      <c r="AC128" s="153"/>
      <c r="AD128" s="151">
        <v>4999</v>
      </c>
      <c r="AE128" s="152">
        <v>25</v>
      </c>
      <c r="AF128" s="153"/>
      <c r="AG128" s="153">
        <f t="shared" si="7"/>
        <v>549.9</v>
      </c>
      <c r="AH128" s="153">
        <f t="shared" si="8"/>
        <v>1854.65</v>
      </c>
      <c r="AI128" s="178"/>
      <c r="AJ128" s="201"/>
      <c r="AK128" s="201"/>
      <c r="AL128" s="201"/>
    </row>
    <row r="129" s="133" customFormat="1" ht="40" customHeight="1" spans="1:34">
      <c r="A129" s="149">
        <v>127</v>
      </c>
      <c r="B129" s="150" t="s">
        <v>153</v>
      </c>
      <c r="C129" s="150" t="s">
        <v>154</v>
      </c>
      <c r="D129" s="149" t="s">
        <v>350</v>
      </c>
      <c r="E129" s="151">
        <v>4999</v>
      </c>
      <c r="F129" s="149">
        <v>799.84</v>
      </c>
      <c r="G129" s="153"/>
      <c r="H129" s="203">
        <v>4999</v>
      </c>
      <c r="I129" s="207">
        <v>409.92</v>
      </c>
      <c r="J129" s="153"/>
      <c r="K129" s="203">
        <v>4999</v>
      </c>
      <c r="L129" s="152">
        <v>5</v>
      </c>
      <c r="M129" s="153"/>
      <c r="N129" s="151">
        <v>4999</v>
      </c>
      <c r="O129" s="208">
        <v>20</v>
      </c>
      <c r="P129" s="208"/>
      <c r="Q129" s="151">
        <v>4999</v>
      </c>
      <c r="R129" s="152">
        <v>25</v>
      </c>
      <c r="S129" s="210"/>
      <c r="T129" s="153">
        <f t="shared" si="6"/>
        <v>1259.76</v>
      </c>
      <c r="U129" s="151">
        <v>4999</v>
      </c>
      <c r="V129" s="208">
        <v>399.92</v>
      </c>
      <c r="W129" s="152"/>
      <c r="X129" s="151">
        <v>4999</v>
      </c>
      <c r="Y129" s="207">
        <v>99.98</v>
      </c>
      <c r="Z129" s="207"/>
      <c r="AA129" s="151">
        <v>4999</v>
      </c>
      <c r="AB129" s="152">
        <v>25</v>
      </c>
      <c r="AC129" s="153"/>
      <c r="AD129" s="151">
        <v>4999</v>
      </c>
      <c r="AE129" s="152">
        <v>25</v>
      </c>
      <c r="AF129" s="153"/>
      <c r="AG129" s="153">
        <f t="shared" si="7"/>
        <v>549.9</v>
      </c>
      <c r="AH129" s="153">
        <f t="shared" si="8"/>
        <v>1809.66</v>
      </c>
    </row>
    <row r="130" s="133" customFormat="1" ht="40" customHeight="1" spans="1:34">
      <c r="A130" s="149">
        <v>128</v>
      </c>
      <c r="B130" s="150" t="s">
        <v>91</v>
      </c>
      <c r="C130" s="150" t="s">
        <v>250</v>
      </c>
      <c r="D130" s="149" t="s">
        <v>350</v>
      </c>
      <c r="E130" s="151">
        <v>5700</v>
      </c>
      <c r="F130" s="149">
        <v>912</v>
      </c>
      <c r="G130" s="153"/>
      <c r="H130" s="151">
        <v>5700</v>
      </c>
      <c r="I130" s="153">
        <v>467.4</v>
      </c>
      <c r="J130" s="153"/>
      <c r="K130" s="151">
        <v>5700</v>
      </c>
      <c r="L130" s="152">
        <v>5.7</v>
      </c>
      <c r="M130" s="153"/>
      <c r="N130" s="151">
        <v>5700</v>
      </c>
      <c r="O130" s="208">
        <v>22.8</v>
      </c>
      <c r="P130" s="208"/>
      <c r="Q130" s="151">
        <v>5700</v>
      </c>
      <c r="R130" s="152">
        <v>28.5</v>
      </c>
      <c r="S130" s="210"/>
      <c r="T130" s="153">
        <f t="shared" si="6"/>
        <v>1436.4</v>
      </c>
      <c r="U130" s="151">
        <v>5700</v>
      </c>
      <c r="V130" s="208">
        <v>456</v>
      </c>
      <c r="W130" s="152"/>
      <c r="X130" s="151">
        <v>5700</v>
      </c>
      <c r="Y130" s="152">
        <v>114</v>
      </c>
      <c r="Z130" s="207"/>
      <c r="AA130" s="151">
        <v>5700</v>
      </c>
      <c r="AB130" s="152">
        <v>28.5</v>
      </c>
      <c r="AC130" s="153"/>
      <c r="AD130" s="151">
        <v>5700</v>
      </c>
      <c r="AE130" s="152">
        <v>28.5</v>
      </c>
      <c r="AF130" s="153"/>
      <c r="AG130" s="153">
        <f t="shared" si="7"/>
        <v>627</v>
      </c>
      <c r="AH130" s="153">
        <f t="shared" si="8"/>
        <v>2063.4</v>
      </c>
    </row>
    <row r="131" s="133" customFormat="1" ht="40" customHeight="1" spans="1:34">
      <c r="A131" s="149">
        <v>129</v>
      </c>
      <c r="B131" s="193" t="s">
        <v>257</v>
      </c>
      <c r="C131" s="150" t="s">
        <v>258</v>
      </c>
      <c r="D131" s="149" t="s">
        <v>350</v>
      </c>
      <c r="E131" s="151">
        <v>4999</v>
      </c>
      <c r="F131" s="149">
        <v>799.84</v>
      </c>
      <c r="G131" s="153"/>
      <c r="H131" s="203">
        <v>4999</v>
      </c>
      <c r="I131" s="207">
        <v>409.92</v>
      </c>
      <c r="J131" s="153"/>
      <c r="K131" s="203">
        <v>4999</v>
      </c>
      <c r="L131" s="152">
        <v>5</v>
      </c>
      <c r="M131" s="153"/>
      <c r="N131" s="151">
        <v>4999</v>
      </c>
      <c r="O131" s="208">
        <v>20</v>
      </c>
      <c r="P131" s="208"/>
      <c r="Q131" s="151">
        <v>4999</v>
      </c>
      <c r="R131" s="152">
        <v>25</v>
      </c>
      <c r="S131" s="210"/>
      <c r="T131" s="153">
        <f>F131+G131+I131+J131+L131+M131+O131+P131+R131+S131</f>
        <v>1259.76</v>
      </c>
      <c r="U131" s="151">
        <v>4999</v>
      </c>
      <c r="V131" s="208">
        <v>399.92</v>
      </c>
      <c r="W131" s="152"/>
      <c r="X131" s="151">
        <v>4999</v>
      </c>
      <c r="Y131" s="207">
        <v>99.98</v>
      </c>
      <c r="Z131" s="207"/>
      <c r="AA131" s="151">
        <v>4999</v>
      </c>
      <c r="AB131" s="152">
        <v>25</v>
      </c>
      <c r="AC131" s="153"/>
      <c r="AD131" s="151">
        <v>4999</v>
      </c>
      <c r="AE131" s="152">
        <v>25</v>
      </c>
      <c r="AF131" s="153"/>
      <c r="AG131" s="153">
        <f>V131+W131+Y131+Z131+AB131+AC131+AE131+AF131</f>
        <v>549.9</v>
      </c>
      <c r="AH131" s="153">
        <f>T131+AG131</f>
        <v>1809.66</v>
      </c>
    </row>
    <row r="132" s="133" customFormat="1" ht="35" customHeight="1" spans="1:38">
      <c r="A132" s="149">
        <v>130</v>
      </c>
      <c r="B132" s="202" t="s">
        <v>339</v>
      </c>
      <c r="C132" s="202" t="s">
        <v>340</v>
      </c>
      <c r="D132" s="149" t="s">
        <v>15</v>
      </c>
      <c r="E132" s="151">
        <v>4999</v>
      </c>
      <c r="F132" s="152">
        <v>799.84</v>
      </c>
      <c r="G132" s="153"/>
      <c r="H132" s="151">
        <v>4999</v>
      </c>
      <c r="I132" s="152">
        <v>409.92</v>
      </c>
      <c r="J132" s="153"/>
      <c r="K132" s="151">
        <v>4999</v>
      </c>
      <c r="L132" s="152">
        <v>5</v>
      </c>
      <c r="M132" s="153"/>
      <c r="N132" s="151">
        <v>4999</v>
      </c>
      <c r="O132" s="152">
        <v>64.99</v>
      </c>
      <c r="P132" s="153"/>
      <c r="Q132" s="151">
        <v>4999</v>
      </c>
      <c r="R132" s="152">
        <v>25</v>
      </c>
      <c r="S132" s="153"/>
      <c r="T132" s="153">
        <f>F132+G132+I132+J132+L132+M132+O132+P132+R132+S132</f>
        <v>1304.75</v>
      </c>
      <c r="U132" s="151">
        <v>4999</v>
      </c>
      <c r="V132" s="152">
        <v>399.92</v>
      </c>
      <c r="W132" s="153"/>
      <c r="X132" s="151">
        <v>4999</v>
      </c>
      <c r="Y132" s="152">
        <v>99.98</v>
      </c>
      <c r="Z132" s="114"/>
      <c r="AA132" s="151">
        <v>4999</v>
      </c>
      <c r="AB132" s="152">
        <v>25</v>
      </c>
      <c r="AC132" s="153"/>
      <c r="AD132" s="151">
        <v>4999</v>
      </c>
      <c r="AE132" s="152">
        <v>25</v>
      </c>
      <c r="AF132" s="153"/>
      <c r="AG132" s="153">
        <f>V132+W132+Y132+Z132+AB132+AC132+AE132+AF132</f>
        <v>549.9</v>
      </c>
      <c r="AH132" s="153">
        <f>T132+AG132</f>
        <v>1854.65</v>
      </c>
      <c r="AI132" s="178"/>
      <c r="AJ132" s="201"/>
      <c r="AK132" s="201"/>
      <c r="AL132" s="201"/>
    </row>
    <row r="133" s="179" customFormat="1" ht="45" customHeight="1" spans="1:35">
      <c r="A133" s="149" t="s">
        <v>144</v>
      </c>
      <c r="B133" s="149"/>
      <c r="C133" s="149"/>
      <c r="D133" s="149"/>
      <c r="E133" s="151">
        <f>SUM(E4:E123)</f>
        <v>600040</v>
      </c>
      <c r="F133" s="204">
        <f>SUM(F4:F132)</f>
        <v>103317.12</v>
      </c>
      <c r="G133" s="204">
        <f>SUM(G4:G132)</f>
        <v>11116.64</v>
      </c>
      <c r="H133" s="151">
        <f>SUM(H4:H123)</f>
        <v>600040</v>
      </c>
      <c r="I133" s="204">
        <f>SUM(I4:I132)</f>
        <v>52540.3599999999</v>
      </c>
      <c r="J133" s="204">
        <f>SUM(J4:J132)</f>
        <v>1870.77</v>
      </c>
      <c r="K133" s="151">
        <f>SUM(K4:K123)</f>
        <v>600040</v>
      </c>
      <c r="L133" s="204">
        <f>SUM(L4:L132)</f>
        <v>640.86</v>
      </c>
      <c r="M133" s="204">
        <f>SUM(M4:M132)</f>
        <v>22.82</v>
      </c>
      <c r="N133" s="151">
        <f>SUM(N4:N123)</f>
        <v>600040</v>
      </c>
      <c r="O133" s="204">
        <f>SUM(O4:O132)</f>
        <v>8253.61999999998</v>
      </c>
      <c r="P133" s="204">
        <f>SUM(P4:P132)</f>
        <v>903.019999999999</v>
      </c>
      <c r="Q133" s="151">
        <f>SUM(Q4:Q123)</f>
        <v>600040</v>
      </c>
      <c r="R133" s="204">
        <f>SUM(R4:R132)</f>
        <v>3229.31</v>
      </c>
      <c r="S133" s="204">
        <f>SUM(S4:S132)</f>
        <v>347.44</v>
      </c>
      <c r="T133" s="204">
        <f>SUM(T4:T132)</f>
        <v>182241.96</v>
      </c>
      <c r="U133" s="151">
        <f>SUM(U4:U123)</f>
        <v>600040</v>
      </c>
      <c r="V133" s="204">
        <f>SUM(V4:V132)</f>
        <v>51658.5599999999</v>
      </c>
      <c r="W133" s="204">
        <f>SUM(W4:W132)</f>
        <v>5558.32000000001</v>
      </c>
      <c r="X133" s="151">
        <f>SUM(X4:X123)</f>
        <v>600040</v>
      </c>
      <c r="Y133" s="204">
        <f>SUM(Y4:Y132)</f>
        <v>12814.66</v>
      </c>
      <c r="Z133" s="204">
        <f>SUM(Z4:Z132)</f>
        <v>456.28</v>
      </c>
      <c r="AA133" s="151">
        <f>SUM(AA4:AA123)</f>
        <v>600040</v>
      </c>
      <c r="AB133" s="204">
        <f t="shared" ref="AB133:AH133" si="9">SUM(AB4:AB132)</f>
        <v>3204.31</v>
      </c>
      <c r="AC133" s="204">
        <f t="shared" si="9"/>
        <v>114.11</v>
      </c>
      <c r="AD133" s="151">
        <f>SUM(AD4:AD123)</f>
        <v>600040</v>
      </c>
      <c r="AE133" s="204">
        <f t="shared" si="9"/>
        <v>3229.31</v>
      </c>
      <c r="AF133" s="204">
        <f t="shared" si="9"/>
        <v>347.44</v>
      </c>
      <c r="AG133" s="204">
        <f t="shared" si="9"/>
        <v>77382.9900000001</v>
      </c>
      <c r="AH133" s="204">
        <f t="shared" si="9"/>
        <v>259624.95</v>
      </c>
      <c r="AI133" s="178"/>
    </row>
    <row r="138" spans="5:13">
      <c r="E138" s="182" t="s">
        <v>341</v>
      </c>
      <c r="F138" s="182" t="s">
        <v>342</v>
      </c>
      <c r="G138" t="s">
        <v>343</v>
      </c>
      <c r="H138" s="182" t="s">
        <v>344</v>
      </c>
      <c r="I138" t="s">
        <v>345</v>
      </c>
      <c r="J138" t="s">
        <v>346</v>
      </c>
      <c r="K138" s="182" t="s">
        <v>347</v>
      </c>
      <c r="L138" t="s">
        <v>348</v>
      </c>
      <c r="M138" t="s">
        <v>349</v>
      </c>
    </row>
    <row r="139" spans="5:26">
      <c r="E139" s="205">
        <v>7959.52</v>
      </c>
      <c r="F139" s="205">
        <v>3979.76</v>
      </c>
      <c r="G139" s="205">
        <v>248.75</v>
      </c>
      <c r="H139" s="205">
        <v>248.75</v>
      </c>
      <c r="I139" s="205">
        <v>0.89</v>
      </c>
      <c r="J139" s="205">
        <v>72.82</v>
      </c>
      <c r="K139" s="205">
        <v>17.76</v>
      </c>
      <c r="L139" s="205">
        <v>4.45</v>
      </c>
      <c r="M139" s="205">
        <v>646.49</v>
      </c>
      <c r="U139" s="205"/>
      <c r="V139" s="205"/>
      <c r="W139" s="205"/>
      <c r="X139" s="205"/>
      <c r="Y139" s="205"/>
      <c r="Z139" s="205"/>
    </row>
    <row r="140" spans="5:26">
      <c r="E140" s="205">
        <v>25.6</v>
      </c>
      <c r="F140" s="205">
        <v>1599.68</v>
      </c>
      <c r="G140" s="205">
        <v>100</v>
      </c>
      <c r="H140" s="205">
        <v>100</v>
      </c>
      <c r="I140" s="205">
        <v>1.93</v>
      </c>
      <c r="J140" s="205">
        <v>1639.68</v>
      </c>
      <c r="K140" s="205">
        <v>38.6</v>
      </c>
      <c r="L140" s="205">
        <v>9.66</v>
      </c>
      <c r="M140" s="205">
        <v>259.96</v>
      </c>
      <c r="U140" s="205"/>
      <c r="V140" s="205"/>
      <c r="W140" s="205"/>
      <c r="X140" s="205"/>
      <c r="Y140" s="205"/>
      <c r="Z140" s="205"/>
    </row>
    <row r="141" spans="5:26">
      <c r="E141" s="205">
        <v>3199.36</v>
      </c>
      <c r="F141" s="205">
        <v>12.8</v>
      </c>
      <c r="G141" s="205">
        <v>0.81</v>
      </c>
      <c r="H141" s="205">
        <v>0.81</v>
      </c>
      <c r="I141" s="205">
        <v>20</v>
      </c>
      <c r="J141" s="205">
        <v>158.27</v>
      </c>
      <c r="K141" s="205">
        <v>399.92</v>
      </c>
      <c r="L141" s="205">
        <v>100</v>
      </c>
      <c r="M141" s="205">
        <v>2.08</v>
      </c>
      <c r="U141" s="205"/>
      <c r="V141" s="205"/>
      <c r="W141" s="205"/>
      <c r="X141" s="205"/>
      <c r="Y141" s="205"/>
      <c r="Z141" s="205"/>
    </row>
    <row r="142" spans="5:26">
      <c r="E142" s="205">
        <v>25.6</v>
      </c>
      <c r="F142" s="205">
        <v>49990</v>
      </c>
      <c r="G142" s="205">
        <v>50</v>
      </c>
      <c r="H142" s="205">
        <v>3125</v>
      </c>
      <c r="I142" s="205">
        <v>0.16</v>
      </c>
      <c r="J142" s="205">
        <v>50830.08</v>
      </c>
      <c r="K142" s="205">
        <v>199.96</v>
      </c>
      <c r="L142" s="205">
        <v>50</v>
      </c>
      <c r="M142" s="205">
        <v>129.98</v>
      </c>
      <c r="U142" s="205"/>
      <c r="V142" s="205"/>
      <c r="W142" s="205"/>
      <c r="X142" s="205"/>
      <c r="Y142" s="205"/>
      <c r="Z142" s="205"/>
    </row>
    <row r="143" spans="5:26">
      <c r="E143" s="205">
        <v>99980</v>
      </c>
      <c r="F143" s="205">
        <v>799.84</v>
      </c>
      <c r="G143" s="205">
        <v>0.81</v>
      </c>
      <c r="H143" s="205">
        <v>0.81</v>
      </c>
      <c r="I143" s="205">
        <v>620</v>
      </c>
      <c r="J143" s="205">
        <v>13.12</v>
      </c>
      <c r="K143" s="205">
        <v>3.2</v>
      </c>
      <c r="L143" s="205">
        <v>0.81</v>
      </c>
      <c r="M143" s="205">
        <v>8123.75</v>
      </c>
      <c r="U143" s="205"/>
      <c r="V143" s="205"/>
      <c r="W143" s="205"/>
      <c r="X143" s="205"/>
      <c r="Y143" s="205"/>
      <c r="Z143" s="205"/>
    </row>
    <row r="144" spans="5:26">
      <c r="E144" s="205">
        <v>1599.68</v>
      </c>
      <c r="F144" s="205">
        <v>12.8</v>
      </c>
      <c r="G144" s="205">
        <v>3125</v>
      </c>
      <c r="H144" s="205">
        <v>50</v>
      </c>
      <c r="I144" s="205">
        <v>10</v>
      </c>
      <c r="J144" s="205">
        <v>819.84</v>
      </c>
      <c r="K144" s="205">
        <v>12397.52</v>
      </c>
      <c r="L144" s="205">
        <v>3100</v>
      </c>
      <c r="M144" s="205">
        <v>2.08</v>
      </c>
      <c r="U144" s="205"/>
      <c r="V144" s="205"/>
      <c r="W144" s="205"/>
      <c r="X144" s="205"/>
      <c r="Y144" s="205"/>
      <c r="Z144" s="205"/>
    </row>
    <row r="145" spans="5:26">
      <c r="E145" s="205"/>
      <c r="F145" s="205"/>
      <c r="G145" s="205"/>
      <c r="H145" s="205"/>
      <c r="I145" s="205"/>
      <c r="J145" s="205"/>
      <c r="K145" s="205"/>
      <c r="L145" s="205"/>
      <c r="M145" s="205"/>
      <c r="N145" s="209"/>
      <c r="O145" s="209"/>
      <c r="P145" s="209"/>
      <c r="Q145" s="209"/>
      <c r="R145" s="205"/>
      <c r="S145" s="205"/>
      <c r="T145" s="205"/>
      <c r="U145" s="205"/>
      <c r="V145" s="205"/>
      <c r="W145" s="205"/>
      <c r="X145" s="205"/>
      <c r="Y145" s="205"/>
      <c r="Z145" s="205"/>
    </row>
    <row r="146" spans="5:26">
      <c r="E146" s="206">
        <f t="shared" ref="E146:M146" si="10">E139+E140+E141+E142+E143+E144+E145</f>
        <v>112789.76</v>
      </c>
      <c r="F146" s="206">
        <f t="shared" si="10"/>
        <v>56394.88</v>
      </c>
      <c r="G146" s="206">
        <f t="shared" si="10"/>
        <v>3525.37</v>
      </c>
      <c r="H146" s="206">
        <f t="shared" si="10"/>
        <v>3525.37</v>
      </c>
      <c r="I146" s="206">
        <f t="shared" si="10"/>
        <v>652.98</v>
      </c>
      <c r="J146" s="206">
        <f t="shared" si="10"/>
        <v>53533.81</v>
      </c>
      <c r="K146" s="205">
        <f t="shared" si="10"/>
        <v>13056.96</v>
      </c>
      <c r="L146" s="205">
        <f t="shared" si="10"/>
        <v>3264.92</v>
      </c>
      <c r="M146" s="206">
        <f t="shared" si="10"/>
        <v>9164.34</v>
      </c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</row>
    <row r="147" spans="5:26">
      <c r="E147" s="205"/>
      <c r="F147" s="205"/>
      <c r="G147" s="205"/>
      <c r="H147" s="205"/>
      <c r="I147" s="205"/>
      <c r="J147" s="205"/>
      <c r="K147" s="205"/>
      <c r="L147" s="205"/>
      <c r="M147" s="205"/>
      <c r="N147" s="209"/>
      <c r="O147" s="209"/>
      <c r="P147" s="209"/>
      <c r="Q147" s="209"/>
      <c r="R147" s="205"/>
      <c r="S147" s="205"/>
      <c r="T147" s="205"/>
      <c r="U147" s="205"/>
      <c r="V147" s="205"/>
      <c r="W147" s="205"/>
      <c r="X147" s="205"/>
      <c r="Y147" s="205"/>
      <c r="Z147" s="205"/>
    </row>
  </sheetData>
  <autoFilter xmlns:etc="http://www.wps.cn/officeDocument/2017/etCustomData" ref="A3:AM133" etc:filterBottomFollowUsedRange="0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5" outlineLevelRow="6"/>
  <cols>
    <col min="2" max="2" width="20.375" customWidth="1"/>
    <col min="3" max="3" width="18.25" customWidth="1"/>
  </cols>
  <sheetData>
    <row r="1" spans="1:35">
      <c r="A1" s="134" t="s">
        <v>145</v>
      </c>
      <c r="B1" s="135"/>
      <c r="C1" s="134" t="s">
        <v>146</v>
      </c>
      <c r="D1" s="136"/>
      <c r="E1" s="137" t="s">
        <v>147</v>
      </c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59"/>
      <c r="U1" s="160" t="s">
        <v>1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72"/>
      <c r="AH1" s="160"/>
      <c r="AI1" s="173" t="s">
        <v>2</v>
      </c>
    </row>
    <row r="2" ht="29" customHeight="1" spans="1:35">
      <c r="A2" s="138"/>
      <c r="B2" s="139"/>
      <c r="C2" s="138"/>
      <c r="D2" s="140" t="s">
        <v>3</v>
      </c>
      <c r="E2" s="141" t="s">
        <v>4</v>
      </c>
      <c r="F2" s="142" t="s">
        <v>5</v>
      </c>
      <c r="G2" s="143" t="s">
        <v>6</v>
      </c>
      <c r="H2" s="141" t="s">
        <v>7</v>
      </c>
      <c r="I2" s="143" t="s">
        <v>5</v>
      </c>
      <c r="J2" s="140" t="s">
        <v>6</v>
      </c>
      <c r="K2" s="141" t="s">
        <v>8</v>
      </c>
      <c r="L2" s="143" t="s">
        <v>5</v>
      </c>
      <c r="M2" s="143" t="s">
        <v>6</v>
      </c>
      <c r="N2" s="146" t="s">
        <v>9</v>
      </c>
      <c r="O2" s="146" t="s">
        <v>10</v>
      </c>
      <c r="P2" s="146" t="s">
        <v>6</v>
      </c>
      <c r="Q2" s="146" t="s">
        <v>11</v>
      </c>
      <c r="R2" s="161" t="s">
        <v>10</v>
      </c>
      <c r="S2" s="162" t="s">
        <v>6</v>
      </c>
      <c r="T2" s="140" t="s">
        <v>12</v>
      </c>
      <c r="U2" s="163" t="s">
        <v>4</v>
      </c>
      <c r="V2" s="164" t="s">
        <v>10</v>
      </c>
      <c r="W2" s="164" t="s">
        <v>6</v>
      </c>
      <c r="X2" s="163" t="s">
        <v>7</v>
      </c>
      <c r="Y2" s="164" t="s">
        <v>5</v>
      </c>
      <c r="Z2" s="164" t="s">
        <v>6</v>
      </c>
      <c r="AA2" s="156" t="s">
        <v>13</v>
      </c>
      <c r="AB2" s="164" t="s">
        <v>10</v>
      </c>
      <c r="AC2" s="168" t="s">
        <v>6</v>
      </c>
      <c r="AD2" s="164"/>
      <c r="AE2" s="156" t="s">
        <v>11</v>
      </c>
      <c r="AF2" s="164" t="s">
        <v>10</v>
      </c>
      <c r="AG2" s="168" t="s">
        <v>6</v>
      </c>
      <c r="AH2" s="174" t="s">
        <v>12</v>
      </c>
      <c r="AI2" s="175"/>
    </row>
    <row r="3" spans="1:35">
      <c r="A3" s="144"/>
      <c r="B3" s="145"/>
      <c r="C3" s="144"/>
      <c r="D3" s="143"/>
      <c r="E3" s="146"/>
      <c r="F3" s="147">
        <v>0.16</v>
      </c>
      <c r="G3" s="148"/>
      <c r="H3" s="146"/>
      <c r="I3" s="154">
        <v>0.082</v>
      </c>
      <c r="J3" s="155"/>
      <c r="K3" s="146"/>
      <c r="L3" s="154">
        <v>0.0005</v>
      </c>
      <c r="M3" s="154"/>
      <c r="N3" s="156"/>
      <c r="O3" s="157">
        <v>0.004</v>
      </c>
      <c r="P3" s="158"/>
      <c r="Q3" s="156"/>
      <c r="R3" s="165">
        <v>0.005</v>
      </c>
      <c r="S3" s="166"/>
      <c r="T3" s="143"/>
      <c r="U3" s="146"/>
      <c r="V3" s="167">
        <v>0.08</v>
      </c>
      <c r="W3" s="148"/>
      <c r="X3" s="146"/>
      <c r="Y3" s="169">
        <v>0.02</v>
      </c>
      <c r="Z3" s="169"/>
      <c r="AA3" s="170"/>
      <c r="AB3" s="171">
        <v>0.005</v>
      </c>
      <c r="AC3" s="170"/>
      <c r="AD3" s="169"/>
      <c r="AE3" s="156"/>
      <c r="AF3" s="165">
        <v>0.005</v>
      </c>
      <c r="AG3" s="176"/>
      <c r="AH3" s="143"/>
      <c r="AI3" s="177"/>
    </row>
    <row r="4" s="133" customFormat="1" ht="35" customHeight="1" spans="1:35">
      <c r="A4" s="149">
        <v>5</v>
      </c>
      <c r="B4" s="150" t="s">
        <v>153</v>
      </c>
      <c r="C4" s="150" t="s">
        <v>154</v>
      </c>
      <c r="D4" s="149" t="s">
        <v>15</v>
      </c>
      <c r="E4" s="151">
        <v>4999</v>
      </c>
      <c r="F4" s="152"/>
      <c r="G4" s="153"/>
      <c r="H4" s="151">
        <v>4999</v>
      </c>
      <c r="I4" s="152"/>
      <c r="J4" s="153"/>
      <c r="K4" s="151">
        <v>4999</v>
      </c>
      <c r="L4" s="152"/>
      <c r="M4" s="153"/>
      <c r="N4" s="151">
        <v>4999</v>
      </c>
      <c r="O4" s="152"/>
      <c r="P4" s="153"/>
      <c r="Q4" s="151">
        <v>4999</v>
      </c>
      <c r="R4" s="152"/>
      <c r="S4" s="153"/>
      <c r="T4" s="153">
        <f t="shared" ref="T4:T7" si="0">F4+I4+L4+O4+R4</f>
        <v>0</v>
      </c>
      <c r="U4" s="151">
        <v>4999</v>
      </c>
      <c r="V4" s="152"/>
      <c r="W4" s="153"/>
      <c r="X4" s="151">
        <v>4999</v>
      </c>
      <c r="Y4" s="152"/>
      <c r="Z4" s="153"/>
      <c r="AA4" s="151">
        <v>4999</v>
      </c>
      <c r="AB4" s="152"/>
      <c r="AC4" s="153"/>
      <c r="AD4" s="151">
        <v>4999</v>
      </c>
      <c r="AE4" s="152"/>
      <c r="AF4" s="153"/>
      <c r="AG4" s="153">
        <f t="shared" ref="AG4:AG7" si="1">V4+Y4+AB4+AE4</f>
        <v>0</v>
      </c>
      <c r="AH4" s="153">
        <f t="shared" ref="AH4:AH7" si="2">AG4+T4</f>
        <v>0</v>
      </c>
      <c r="AI4" s="178"/>
    </row>
    <row r="5" s="133" customFormat="1" ht="35" customHeight="1" spans="1:35">
      <c r="A5" s="149">
        <v>57</v>
      </c>
      <c r="B5" s="150" t="s">
        <v>73</v>
      </c>
      <c r="C5" s="150" t="s">
        <v>227</v>
      </c>
      <c r="D5" s="149" t="s">
        <v>15</v>
      </c>
      <c r="E5" s="151">
        <v>4999</v>
      </c>
      <c r="F5" s="152"/>
      <c r="G5" s="153"/>
      <c r="H5" s="151">
        <v>4999</v>
      </c>
      <c r="I5" s="152"/>
      <c r="J5" s="153"/>
      <c r="K5" s="151">
        <v>4999</v>
      </c>
      <c r="L5" s="152"/>
      <c r="M5" s="153"/>
      <c r="N5" s="151">
        <v>4999</v>
      </c>
      <c r="O5" s="152"/>
      <c r="P5" s="153"/>
      <c r="Q5" s="151">
        <v>4999</v>
      </c>
      <c r="R5" s="152"/>
      <c r="S5" s="153"/>
      <c r="T5" s="153">
        <f t="shared" si="0"/>
        <v>0</v>
      </c>
      <c r="U5" s="151">
        <v>4999</v>
      </c>
      <c r="V5" s="152"/>
      <c r="W5" s="153"/>
      <c r="X5" s="151">
        <v>4999</v>
      </c>
      <c r="Y5" s="152"/>
      <c r="Z5" s="153"/>
      <c r="AA5" s="151">
        <v>4999</v>
      </c>
      <c r="AB5" s="152"/>
      <c r="AC5" s="153"/>
      <c r="AD5" s="151">
        <v>4999</v>
      </c>
      <c r="AE5" s="152"/>
      <c r="AF5" s="153"/>
      <c r="AG5" s="153">
        <f t="shared" si="1"/>
        <v>0</v>
      </c>
      <c r="AH5" s="153">
        <f t="shared" si="2"/>
        <v>0</v>
      </c>
      <c r="AI5" s="178"/>
    </row>
    <row r="6" s="133" customFormat="1" ht="35" customHeight="1" spans="1:35">
      <c r="A6" s="149">
        <v>75</v>
      </c>
      <c r="B6" s="150" t="s">
        <v>91</v>
      </c>
      <c r="C6" s="150" t="s">
        <v>250</v>
      </c>
      <c r="D6" s="149" t="s">
        <v>15</v>
      </c>
      <c r="E6" s="151">
        <v>5700</v>
      </c>
      <c r="F6" s="152"/>
      <c r="G6" s="153"/>
      <c r="H6" s="151">
        <v>4999</v>
      </c>
      <c r="I6" s="152"/>
      <c r="J6" s="153"/>
      <c r="K6" s="151">
        <v>4999</v>
      </c>
      <c r="L6" s="152"/>
      <c r="M6" s="153"/>
      <c r="N6" s="151">
        <v>5700</v>
      </c>
      <c r="O6" s="152"/>
      <c r="P6" s="153"/>
      <c r="Q6" s="151">
        <v>5700</v>
      </c>
      <c r="R6" s="152"/>
      <c r="S6" s="153"/>
      <c r="T6" s="153">
        <f t="shared" si="0"/>
        <v>0</v>
      </c>
      <c r="U6" s="151">
        <v>5700</v>
      </c>
      <c r="V6" s="152"/>
      <c r="W6" s="153"/>
      <c r="X6" s="151">
        <v>4999</v>
      </c>
      <c r="Y6" s="152"/>
      <c r="Z6" s="153"/>
      <c r="AA6" s="151">
        <v>4999</v>
      </c>
      <c r="AB6" s="152"/>
      <c r="AC6" s="153"/>
      <c r="AD6" s="151">
        <v>5700</v>
      </c>
      <c r="AE6" s="152"/>
      <c r="AF6" s="153"/>
      <c r="AG6" s="153">
        <f t="shared" si="1"/>
        <v>0</v>
      </c>
      <c r="AH6" s="153">
        <f t="shared" si="2"/>
        <v>0</v>
      </c>
      <c r="AI6" s="178"/>
    </row>
    <row r="7" s="133" customFormat="1" ht="35" customHeight="1" spans="1:35">
      <c r="A7" s="149">
        <v>81</v>
      </c>
      <c r="B7" s="150" t="s">
        <v>257</v>
      </c>
      <c r="C7" s="150" t="s">
        <v>258</v>
      </c>
      <c r="D7" s="149" t="s">
        <v>15</v>
      </c>
      <c r="E7" s="151">
        <v>4999</v>
      </c>
      <c r="F7" s="152"/>
      <c r="G7" s="153"/>
      <c r="H7" s="151">
        <v>4999</v>
      </c>
      <c r="I7" s="152"/>
      <c r="J7" s="153"/>
      <c r="K7" s="151">
        <v>4999</v>
      </c>
      <c r="L7" s="152"/>
      <c r="M7" s="153"/>
      <c r="N7" s="151">
        <v>4999</v>
      </c>
      <c r="O7" s="152"/>
      <c r="P7" s="153"/>
      <c r="Q7" s="151">
        <v>4999</v>
      </c>
      <c r="R7" s="152"/>
      <c r="S7" s="153"/>
      <c r="T7" s="153">
        <f t="shared" si="0"/>
        <v>0</v>
      </c>
      <c r="U7" s="151">
        <v>4999</v>
      </c>
      <c r="V7" s="152"/>
      <c r="W7" s="153"/>
      <c r="X7" s="151">
        <v>4999</v>
      </c>
      <c r="Y7" s="152"/>
      <c r="Z7" s="153"/>
      <c r="AA7" s="151">
        <v>4999</v>
      </c>
      <c r="AB7" s="152"/>
      <c r="AC7" s="153"/>
      <c r="AD7" s="151">
        <v>4999</v>
      </c>
      <c r="AE7" s="152"/>
      <c r="AF7" s="153"/>
      <c r="AG7" s="153">
        <f t="shared" si="1"/>
        <v>0</v>
      </c>
      <c r="AH7" s="153">
        <f t="shared" si="2"/>
        <v>0</v>
      </c>
      <c r="AI7" s="178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5"/>
  <cols>
    <col min="1" max="1" width="5.375" style="86" customWidth="1"/>
    <col min="2" max="2" width="33.9083333333333" style="87" customWidth="1"/>
    <col min="3" max="3" width="31.175" style="87" customWidth="1"/>
    <col min="4" max="4" width="16.025" style="88" customWidth="1"/>
    <col min="5" max="5" width="13.8916666666667" style="89" customWidth="1"/>
    <col min="6" max="6" width="13.05" style="90" customWidth="1"/>
    <col min="7" max="10" width="14.8416666666667" style="90" customWidth="1"/>
    <col min="11" max="11" width="14.2333333333333" style="90" customWidth="1"/>
    <col min="12" max="16" width="14.7" style="90" customWidth="1"/>
    <col min="17" max="17" width="15.2916666666667" style="91" customWidth="1"/>
    <col min="18" max="22" width="10.375" style="90" customWidth="1"/>
    <col min="23" max="23" width="13.2833333333333" style="92" customWidth="1"/>
    <col min="24" max="28" width="12.6416666666667" style="92" customWidth="1"/>
    <col min="29" max="29" width="13.4083333333333" style="92" customWidth="1"/>
    <col min="30" max="34" width="13.4083333333333" style="90" customWidth="1"/>
    <col min="35" max="35" width="21.4333333333333" style="90" customWidth="1"/>
    <col min="36" max="36" width="16.7666666666667" style="90" customWidth="1"/>
    <col min="37" max="37" width="12.475" style="90" customWidth="1"/>
    <col min="38" max="41" width="12.6416666666667" style="90" customWidth="1"/>
    <col min="42" max="42" width="15.0583333333333" style="90" customWidth="1"/>
    <col min="43" max="47" width="13.6666666666667" style="90" customWidth="1"/>
    <col min="48" max="53" width="14.9416666666667" style="90" customWidth="1"/>
    <col min="54" max="54" width="14.575" style="90" customWidth="1"/>
    <col min="55" max="59" width="11.525" style="90" customWidth="1"/>
    <col min="60" max="60" width="14.85" style="90" customWidth="1"/>
    <col min="61" max="66" width="17.2" style="90" customWidth="1"/>
    <col min="67" max="71" width="17.2" style="93" customWidth="1"/>
    <col min="72" max="72" width="16.325" style="94" customWidth="1"/>
  </cols>
  <sheetData>
    <row r="1" spans="1:71">
      <c r="A1" s="95" t="s">
        <v>351</v>
      </c>
      <c r="B1" s="95"/>
      <c r="C1" s="95" t="s">
        <v>146</v>
      </c>
      <c r="D1" s="96" t="s">
        <v>3</v>
      </c>
      <c r="E1" s="97" t="s">
        <v>147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120" t="s">
        <v>1</v>
      </c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4" t="s">
        <v>2</v>
      </c>
      <c r="BJ1" s="124"/>
      <c r="BK1" s="124"/>
      <c r="BL1" s="124"/>
      <c r="BM1" s="124"/>
      <c r="BN1" s="124"/>
      <c r="BO1" s="124"/>
      <c r="BP1" s="129"/>
      <c r="BQ1" s="129"/>
      <c r="BR1" s="124"/>
      <c r="BS1" s="124"/>
    </row>
    <row r="2" ht="28" spans="1:71">
      <c r="A2" s="95"/>
      <c r="B2" s="95"/>
      <c r="C2" s="95"/>
      <c r="D2" s="96"/>
      <c r="E2" s="99" t="s">
        <v>4</v>
      </c>
      <c r="F2" s="100" t="s">
        <v>352</v>
      </c>
      <c r="G2" s="101" t="s">
        <v>353</v>
      </c>
      <c r="H2" s="101" t="s">
        <v>354</v>
      </c>
      <c r="I2" s="101" t="s">
        <v>355</v>
      </c>
      <c r="J2" s="116" t="s">
        <v>356</v>
      </c>
      <c r="K2" s="117" t="s">
        <v>7</v>
      </c>
      <c r="L2" s="101" t="s">
        <v>352</v>
      </c>
      <c r="M2" s="101" t="s">
        <v>357</v>
      </c>
      <c r="N2" s="101" t="s">
        <v>354</v>
      </c>
      <c r="O2" s="101" t="s">
        <v>355</v>
      </c>
      <c r="P2" s="116" t="s">
        <v>358</v>
      </c>
      <c r="Q2" s="117" t="s">
        <v>8</v>
      </c>
      <c r="R2" s="101" t="s">
        <v>352</v>
      </c>
      <c r="S2" s="101" t="s">
        <v>357</v>
      </c>
      <c r="T2" s="101" t="s">
        <v>354</v>
      </c>
      <c r="U2" s="101" t="s">
        <v>355</v>
      </c>
      <c r="V2" s="116" t="s">
        <v>359</v>
      </c>
      <c r="W2" s="117" t="s">
        <v>9</v>
      </c>
      <c r="X2" s="117" t="s">
        <v>352</v>
      </c>
      <c r="Y2" s="117" t="s">
        <v>357</v>
      </c>
      <c r="Z2" s="117" t="s">
        <v>354</v>
      </c>
      <c r="AA2" s="117" t="s">
        <v>355</v>
      </c>
      <c r="AB2" s="116" t="s">
        <v>360</v>
      </c>
      <c r="AC2" s="117" t="s">
        <v>11</v>
      </c>
      <c r="AD2" s="101" t="s">
        <v>352</v>
      </c>
      <c r="AE2" s="101" t="s">
        <v>357</v>
      </c>
      <c r="AF2" s="101" t="s">
        <v>354</v>
      </c>
      <c r="AG2" s="101" t="s">
        <v>355</v>
      </c>
      <c r="AH2" s="116" t="s">
        <v>361</v>
      </c>
      <c r="AI2" s="121" t="s">
        <v>362</v>
      </c>
      <c r="AJ2" s="117" t="s">
        <v>4</v>
      </c>
      <c r="AK2" s="101" t="s">
        <v>352</v>
      </c>
      <c r="AL2" s="101" t="s">
        <v>353</v>
      </c>
      <c r="AM2" s="101" t="s">
        <v>354</v>
      </c>
      <c r="AN2" s="101" t="s">
        <v>355</v>
      </c>
      <c r="AO2" s="116" t="s">
        <v>363</v>
      </c>
      <c r="AP2" s="117" t="s">
        <v>7</v>
      </c>
      <c r="AQ2" s="101" t="s">
        <v>352</v>
      </c>
      <c r="AR2" s="101" t="s">
        <v>364</v>
      </c>
      <c r="AS2" s="101" t="s">
        <v>365</v>
      </c>
      <c r="AT2" s="101" t="s">
        <v>355</v>
      </c>
      <c r="AU2" s="116" t="s">
        <v>366</v>
      </c>
      <c r="AV2" s="117" t="s">
        <v>13</v>
      </c>
      <c r="AW2" s="117" t="s">
        <v>352</v>
      </c>
      <c r="AX2" s="117" t="s">
        <v>357</v>
      </c>
      <c r="AY2" s="117" t="s">
        <v>354</v>
      </c>
      <c r="AZ2" s="117" t="s">
        <v>355</v>
      </c>
      <c r="BA2" s="116" t="s">
        <v>367</v>
      </c>
      <c r="BB2" s="117" t="s">
        <v>11</v>
      </c>
      <c r="BC2" s="101" t="s">
        <v>352</v>
      </c>
      <c r="BD2" s="101" t="s">
        <v>357</v>
      </c>
      <c r="BE2" s="101" t="s">
        <v>354</v>
      </c>
      <c r="BF2" s="101" t="s">
        <v>355</v>
      </c>
      <c r="BG2" s="116" t="s">
        <v>368</v>
      </c>
      <c r="BH2" s="101" t="s">
        <v>369</v>
      </c>
      <c r="BI2" s="124"/>
      <c r="BJ2" s="125" t="s">
        <v>370</v>
      </c>
      <c r="BK2" s="126" t="s">
        <v>371</v>
      </c>
      <c r="BL2" s="127"/>
      <c r="BM2" s="125" t="s">
        <v>372</v>
      </c>
      <c r="BN2" s="126" t="s">
        <v>373</v>
      </c>
      <c r="BO2" s="129"/>
      <c r="BP2" s="130" t="s">
        <v>374</v>
      </c>
      <c r="BQ2" s="130" t="s">
        <v>375</v>
      </c>
      <c r="BR2" s="124" t="s">
        <v>376</v>
      </c>
      <c r="BS2" s="124" t="s">
        <v>377</v>
      </c>
    </row>
    <row r="3" ht="23" customHeight="1" spans="1:71">
      <c r="A3" s="102" t="s">
        <v>378</v>
      </c>
      <c r="B3" s="102" t="s">
        <v>379</v>
      </c>
      <c r="C3" s="102"/>
      <c r="D3" s="103"/>
      <c r="E3" s="104"/>
      <c r="F3" s="105">
        <v>0.16</v>
      </c>
      <c r="G3" s="105"/>
      <c r="H3" s="105"/>
      <c r="I3" s="105"/>
      <c r="J3" s="118"/>
      <c r="K3" s="104"/>
      <c r="L3" s="103">
        <v>0.082</v>
      </c>
      <c r="M3" s="103"/>
      <c r="N3" s="103"/>
      <c r="O3" s="103"/>
      <c r="P3" s="118"/>
      <c r="Q3" s="104"/>
      <c r="R3" s="103">
        <v>0.001</v>
      </c>
      <c r="S3" s="103"/>
      <c r="T3" s="103"/>
      <c r="U3" s="103"/>
      <c r="V3" s="118"/>
      <c r="W3" s="104"/>
      <c r="X3" s="104">
        <v>0.013</v>
      </c>
      <c r="Y3" s="104"/>
      <c r="Z3" s="104"/>
      <c r="AA3" s="104"/>
      <c r="AB3" s="118"/>
      <c r="AC3" s="104"/>
      <c r="AD3" s="119">
        <v>0.005</v>
      </c>
      <c r="AE3" s="119"/>
      <c r="AF3" s="119"/>
      <c r="AG3" s="119"/>
      <c r="AH3" s="118"/>
      <c r="AI3" s="122"/>
      <c r="AJ3" s="104"/>
      <c r="AK3" s="103">
        <v>0.08</v>
      </c>
      <c r="AL3" s="103"/>
      <c r="AM3" s="103"/>
      <c r="AN3" s="103"/>
      <c r="AO3" s="118"/>
      <c r="AP3" s="104"/>
      <c r="AQ3" s="103">
        <v>0.02</v>
      </c>
      <c r="AR3" s="103"/>
      <c r="AS3" s="103"/>
      <c r="AT3" s="103"/>
      <c r="AU3" s="118"/>
      <c r="AV3" s="104"/>
      <c r="AW3" s="123">
        <v>0.005</v>
      </c>
      <c r="AX3" s="123"/>
      <c r="AY3" s="123"/>
      <c r="AZ3" s="123"/>
      <c r="BA3" s="118"/>
      <c r="BB3" s="104"/>
      <c r="BC3" s="119">
        <v>0.005</v>
      </c>
      <c r="BD3" s="119"/>
      <c r="BE3" s="119"/>
      <c r="BF3" s="119"/>
      <c r="BG3" s="118"/>
      <c r="BH3" s="103"/>
      <c r="BI3" s="128"/>
      <c r="BJ3" s="128"/>
      <c r="BK3" s="128"/>
      <c r="BL3" s="124" t="s">
        <v>380</v>
      </c>
      <c r="BM3" s="128"/>
      <c r="BN3" s="128"/>
      <c r="BO3" s="124" t="s">
        <v>381</v>
      </c>
      <c r="BP3" s="128"/>
      <c r="BQ3" s="128"/>
      <c r="BR3" s="128"/>
      <c r="BS3" s="128"/>
    </row>
    <row r="4" ht="17.5" spans="1:71">
      <c r="A4" s="106">
        <v>1</v>
      </c>
      <c r="B4" s="107" t="s">
        <v>257</v>
      </c>
      <c r="C4" s="259" t="s">
        <v>258</v>
      </c>
      <c r="D4" s="106" t="s">
        <v>15</v>
      </c>
      <c r="E4" s="108">
        <v>4999</v>
      </c>
      <c r="F4" s="109">
        <v>799.84</v>
      </c>
      <c r="G4" s="109">
        <v>67.84</v>
      </c>
      <c r="H4" s="109"/>
      <c r="I4" s="109">
        <v>0</v>
      </c>
      <c r="J4" s="109">
        <f t="shared" ref="J4:J69" si="0">F4+G4+H4+I4</f>
        <v>867.68</v>
      </c>
      <c r="K4" s="109">
        <v>4999</v>
      </c>
      <c r="L4" s="109">
        <v>409.92</v>
      </c>
      <c r="M4" s="109">
        <v>34.77</v>
      </c>
      <c r="N4" s="109">
        <v>34.77</v>
      </c>
      <c r="O4" s="109">
        <v>0</v>
      </c>
      <c r="P4" s="109">
        <f t="shared" ref="P4:P69" si="1">L4+M4+N4+O4</f>
        <v>479.46</v>
      </c>
      <c r="Q4" s="109">
        <v>4999</v>
      </c>
      <c r="R4" s="109">
        <v>5</v>
      </c>
      <c r="S4" s="109">
        <v>0.42</v>
      </c>
      <c r="T4" s="109">
        <v>0.42</v>
      </c>
      <c r="U4" s="109">
        <v>0</v>
      </c>
      <c r="V4" s="109">
        <f t="shared" ref="V4:V69" si="2">R4+S4+T4+U4</f>
        <v>5.84</v>
      </c>
      <c r="W4" s="109">
        <v>4999</v>
      </c>
      <c r="X4" s="109">
        <v>64.99</v>
      </c>
      <c r="Y4" s="109">
        <v>5.51</v>
      </c>
      <c r="Z4" s="109"/>
      <c r="AA4" s="109">
        <v>0</v>
      </c>
      <c r="AB4" s="109">
        <f t="shared" ref="AB4:AB69" si="3">X4+Y4+Z4+AA4</f>
        <v>70.5</v>
      </c>
      <c r="AC4" s="109">
        <v>4999</v>
      </c>
      <c r="AD4" s="109">
        <v>25</v>
      </c>
      <c r="AE4" s="109">
        <v>2.12</v>
      </c>
      <c r="AF4" s="109"/>
      <c r="AG4" s="109">
        <v>0</v>
      </c>
      <c r="AH4" s="109">
        <f t="shared" ref="AH4:AH69" si="4">AD4+AE4+AF4+AG4</f>
        <v>27.12</v>
      </c>
      <c r="AI4" s="109">
        <f t="shared" ref="AI4:AI69" si="5">J4+P4+V4+AB4+AH4</f>
        <v>1450.6</v>
      </c>
      <c r="AJ4" s="109">
        <v>4999</v>
      </c>
      <c r="AK4" s="109">
        <v>399.92</v>
      </c>
      <c r="AL4" s="109">
        <v>33.92</v>
      </c>
      <c r="AM4" s="109"/>
      <c r="AN4" s="109">
        <v>0</v>
      </c>
      <c r="AO4" s="109">
        <f t="shared" ref="AO4:AO69" si="6">AK4+AL4+AM4+AN4</f>
        <v>433.84</v>
      </c>
      <c r="AP4" s="109">
        <v>4999</v>
      </c>
      <c r="AQ4" s="109">
        <v>99.98</v>
      </c>
      <c r="AR4" s="109">
        <v>8.48</v>
      </c>
      <c r="AS4" s="109">
        <v>8.48</v>
      </c>
      <c r="AT4" s="109">
        <v>0</v>
      </c>
      <c r="AU4" s="109">
        <f t="shared" ref="AU4:AU69" si="7">AQ4+AR4+AS4+AT4</f>
        <v>116.94</v>
      </c>
      <c r="AV4" s="109">
        <v>4999</v>
      </c>
      <c r="AW4" s="109">
        <v>25</v>
      </c>
      <c r="AX4" s="109">
        <v>2.12</v>
      </c>
      <c r="AY4" s="109">
        <v>2.12</v>
      </c>
      <c r="AZ4" s="109">
        <v>0</v>
      </c>
      <c r="BA4" s="109">
        <f t="shared" ref="BA4:BA69" si="8">AW4+AX4+AY4+AZ4</f>
        <v>29.24</v>
      </c>
      <c r="BB4" s="109">
        <v>4999</v>
      </c>
      <c r="BC4" s="109">
        <v>25</v>
      </c>
      <c r="BD4" s="109">
        <v>2.12</v>
      </c>
      <c r="BE4" s="109"/>
      <c r="BF4" s="109">
        <v>0</v>
      </c>
      <c r="BG4" s="109">
        <f t="shared" ref="BG4:BG69" si="9">BC4+BD4+BE4+BF4</f>
        <v>27.12</v>
      </c>
      <c r="BH4" s="109">
        <f t="shared" ref="BH4:BH69" si="10">AO4+AU4+BA4+BG4</f>
        <v>607.14</v>
      </c>
      <c r="BI4" s="109">
        <f t="shared" ref="BI4:BI69" si="11">AI4+BH4</f>
        <v>2057.74</v>
      </c>
      <c r="BJ4" s="114">
        <f t="shared" ref="BJ4:BJ67" si="12">G4+Y4+AE4+H4+Z4+AF4</f>
        <v>75.47</v>
      </c>
      <c r="BK4" s="114">
        <f t="shared" ref="BK4:BK67" si="13">M4+N4+S4+T4</f>
        <v>70.38</v>
      </c>
      <c r="BL4" s="114">
        <f t="shared" ref="BL4:BL67" si="14">G4+H4+M4+N4+S4+T4+Y4+Z4+AE4+AF4</f>
        <v>145.85</v>
      </c>
      <c r="BM4" s="114">
        <f t="shared" ref="BM4:BM67" si="15">AL4+AM4+BD4+BE4</f>
        <v>36.04</v>
      </c>
      <c r="BN4" s="114">
        <f t="shared" ref="BN4:BN67" si="16">AR4+AS4+AX4+AY4</f>
        <v>21.2</v>
      </c>
      <c r="BO4" s="114">
        <f t="shared" ref="BO4:BO67" si="17">AL4+AM4+AR4+AS4+AX4+AY4+BD4+BE4</f>
        <v>57.24</v>
      </c>
      <c r="BP4" s="114">
        <f t="shared" ref="BP4:BP67" si="18">I4+AA4+AG4</f>
        <v>0</v>
      </c>
      <c r="BQ4" s="114">
        <f t="shared" ref="BQ4:BQ67" si="19">O4+U4</f>
        <v>0</v>
      </c>
      <c r="BR4" s="114">
        <f t="shared" ref="BR4:BR67" si="20">AN4+BF4</f>
        <v>0</v>
      </c>
      <c r="BS4" s="114">
        <f t="shared" ref="BS4:BS67" si="21">AT4+AZ4</f>
        <v>0</v>
      </c>
    </row>
    <row r="5" ht="17.5" spans="1:71">
      <c r="A5" s="106">
        <v>2</v>
      </c>
      <c r="B5" s="107" t="s">
        <v>153</v>
      </c>
      <c r="C5" s="259" t="s">
        <v>154</v>
      </c>
      <c r="D5" s="106" t="s">
        <v>15</v>
      </c>
      <c r="E5" s="108">
        <v>4999</v>
      </c>
      <c r="F5" s="109">
        <v>799.84</v>
      </c>
      <c r="G5" s="109">
        <v>67.84</v>
      </c>
      <c r="H5" s="109"/>
      <c r="I5" s="109">
        <v>0</v>
      </c>
      <c r="J5" s="109">
        <f t="shared" si="0"/>
        <v>867.68</v>
      </c>
      <c r="K5" s="109">
        <v>4999</v>
      </c>
      <c r="L5" s="109">
        <v>409.92</v>
      </c>
      <c r="M5" s="109">
        <v>34.77</v>
      </c>
      <c r="N5" s="109">
        <v>34.77</v>
      </c>
      <c r="O5" s="109">
        <v>0</v>
      </c>
      <c r="P5" s="109">
        <f t="shared" si="1"/>
        <v>479.46</v>
      </c>
      <c r="Q5" s="109">
        <v>4999</v>
      </c>
      <c r="R5" s="109">
        <v>5</v>
      </c>
      <c r="S5" s="109">
        <v>0.42</v>
      </c>
      <c r="T5" s="109">
        <v>0.42</v>
      </c>
      <c r="U5" s="109">
        <v>0</v>
      </c>
      <c r="V5" s="109">
        <f t="shared" si="2"/>
        <v>5.84</v>
      </c>
      <c r="W5" s="109">
        <v>4999</v>
      </c>
      <c r="X5" s="109">
        <v>64.99</v>
      </c>
      <c r="Y5" s="109">
        <v>5.51</v>
      </c>
      <c r="Z5" s="109"/>
      <c r="AA5" s="109">
        <v>0</v>
      </c>
      <c r="AB5" s="109">
        <f t="shared" si="3"/>
        <v>70.5</v>
      </c>
      <c r="AC5" s="109">
        <v>4999</v>
      </c>
      <c r="AD5" s="109">
        <v>25</v>
      </c>
      <c r="AE5" s="109">
        <v>2.12</v>
      </c>
      <c r="AF5" s="109"/>
      <c r="AG5" s="109">
        <v>0</v>
      </c>
      <c r="AH5" s="109">
        <f t="shared" si="4"/>
        <v>27.12</v>
      </c>
      <c r="AI5" s="109">
        <f t="shared" si="5"/>
        <v>1450.6</v>
      </c>
      <c r="AJ5" s="109">
        <v>4999</v>
      </c>
      <c r="AK5" s="109">
        <v>399.92</v>
      </c>
      <c r="AL5" s="109">
        <v>33.92</v>
      </c>
      <c r="AM5" s="109"/>
      <c r="AN5" s="109">
        <v>0</v>
      </c>
      <c r="AO5" s="109">
        <f t="shared" si="6"/>
        <v>433.84</v>
      </c>
      <c r="AP5" s="109">
        <v>4999</v>
      </c>
      <c r="AQ5" s="109">
        <v>99.98</v>
      </c>
      <c r="AR5" s="109">
        <v>8.48</v>
      </c>
      <c r="AS5" s="109">
        <v>8.48</v>
      </c>
      <c r="AT5" s="109">
        <v>0</v>
      </c>
      <c r="AU5" s="109">
        <f t="shared" si="7"/>
        <v>116.94</v>
      </c>
      <c r="AV5" s="109">
        <v>4999</v>
      </c>
      <c r="AW5" s="109">
        <v>25</v>
      </c>
      <c r="AX5" s="109">
        <v>2.12</v>
      </c>
      <c r="AY5" s="109">
        <v>2.12</v>
      </c>
      <c r="AZ5" s="109">
        <v>0</v>
      </c>
      <c r="BA5" s="109">
        <f t="shared" si="8"/>
        <v>29.24</v>
      </c>
      <c r="BB5" s="109">
        <v>4999</v>
      </c>
      <c r="BC5" s="109">
        <v>25</v>
      </c>
      <c r="BD5" s="109">
        <v>2.12</v>
      </c>
      <c r="BE5" s="109"/>
      <c r="BF5" s="109">
        <v>0</v>
      </c>
      <c r="BG5" s="109">
        <f t="shared" si="9"/>
        <v>27.12</v>
      </c>
      <c r="BH5" s="109">
        <f t="shared" si="10"/>
        <v>607.14</v>
      </c>
      <c r="BI5" s="109">
        <f t="shared" si="11"/>
        <v>2057.74</v>
      </c>
      <c r="BJ5" s="114">
        <f t="shared" si="12"/>
        <v>75.47</v>
      </c>
      <c r="BK5" s="114">
        <f t="shared" si="13"/>
        <v>70.38</v>
      </c>
      <c r="BL5" s="114">
        <f t="shared" si="14"/>
        <v>145.85</v>
      </c>
      <c r="BM5" s="114">
        <f t="shared" si="15"/>
        <v>36.04</v>
      </c>
      <c r="BN5" s="114">
        <f t="shared" si="16"/>
        <v>21.2</v>
      </c>
      <c r="BO5" s="114">
        <f t="shared" si="17"/>
        <v>57.24</v>
      </c>
      <c r="BP5" s="114">
        <f t="shared" si="18"/>
        <v>0</v>
      </c>
      <c r="BQ5" s="114">
        <f t="shared" si="19"/>
        <v>0</v>
      </c>
      <c r="BR5" s="114">
        <f t="shared" si="20"/>
        <v>0</v>
      </c>
      <c r="BS5" s="114">
        <f t="shared" si="21"/>
        <v>0</v>
      </c>
    </row>
    <row r="6" ht="17.5" spans="1:72">
      <c r="A6" s="106">
        <v>3</v>
      </c>
      <c r="B6" s="110" t="s">
        <v>382</v>
      </c>
      <c r="C6" s="259" t="s">
        <v>383</v>
      </c>
      <c r="D6" s="106" t="s">
        <v>15</v>
      </c>
      <c r="E6" s="108">
        <v>4999</v>
      </c>
      <c r="F6" s="109">
        <v>799.84</v>
      </c>
      <c r="G6" s="109">
        <v>0</v>
      </c>
      <c r="H6" s="109"/>
      <c r="I6" s="109">
        <v>799.84</v>
      </c>
      <c r="J6" s="109">
        <v>1599.68</v>
      </c>
      <c r="K6" s="109">
        <v>4999</v>
      </c>
      <c r="L6" s="109">
        <v>409.92</v>
      </c>
      <c r="M6" s="109">
        <v>0</v>
      </c>
      <c r="N6" s="109">
        <v>0</v>
      </c>
      <c r="O6" s="109">
        <v>409.92</v>
      </c>
      <c r="P6" s="109">
        <v>819.84</v>
      </c>
      <c r="Q6" s="109">
        <v>4999</v>
      </c>
      <c r="R6" s="109">
        <v>5</v>
      </c>
      <c r="S6" s="109">
        <v>0</v>
      </c>
      <c r="T6" s="109">
        <v>0</v>
      </c>
      <c r="U6" s="109">
        <v>5</v>
      </c>
      <c r="V6" s="109">
        <v>10</v>
      </c>
      <c r="W6" s="109">
        <v>4999</v>
      </c>
      <c r="X6" s="109">
        <v>64.99</v>
      </c>
      <c r="Y6" s="109">
        <v>0</v>
      </c>
      <c r="Z6" s="109"/>
      <c r="AA6" s="109">
        <v>64.99</v>
      </c>
      <c r="AB6" s="109">
        <v>129.98</v>
      </c>
      <c r="AC6" s="109">
        <v>4999</v>
      </c>
      <c r="AD6" s="109">
        <v>25</v>
      </c>
      <c r="AE6" s="109">
        <v>0</v>
      </c>
      <c r="AF6" s="109"/>
      <c r="AG6" s="109">
        <v>25</v>
      </c>
      <c r="AH6" s="109">
        <v>50</v>
      </c>
      <c r="AI6" s="109">
        <v>2609.5</v>
      </c>
      <c r="AJ6" s="109">
        <v>4999</v>
      </c>
      <c r="AK6" s="109">
        <v>399.92</v>
      </c>
      <c r="AL6" s="109">
        <v>0</v>
      </c>
      <c r="AM6" s="109"/>
      <c r="AN6" s="109">
        <v>399.92</v>
      </c>
      <c r="AO6" s="109">
        <v>799.84</v>
      </c>
      <c r="AP6" s="109">
        <v>4999</v>
      </c>
      <c r="AQ6" s="109">
        <v>99.98</v>
      </c>
      <c r="AR6" s="109">
        <v>0</v>
      </c>
      <c r="AS6" s="109">
        <v>0</v>
      </c>
      <c r="AT6" s="109">
        <v>99.98</v>
      </c>
      <c r="AU6" s="109">
        <v>199.96</v>
      </c>
      <c r="AV6" s="109">
        <v>4999</v>
      </c>
      <c r="AW6" s="109">
        <v>25</v>
      </c>
      <c r="AX6" s="109">
        <v>0</v>
      </c>
      <c r="AY6" s="109">
        <v>0</v>
      </c>
      <c r="AZ6" s="109">
        <v>25</v>
      </c>
      <c r="BA6" s="109">
        <v>50</v>
      </c>
      <c r="BB6" s="109">
        <v>4999</v>
      </c>
      <c r="BC6" s="109">
        <v>25</v>
      </c>
      <c r="BD6" s="109">
        <v>0</v>
      </c>
      <c r="BE6" s="109"/>
      <c r="BF6" s="109">
        <v>25</v>
      </c>
      <c r="BG6" s="109">
        <v>50</v>
      </c>
      <c r="BH6" s="109">
        <v>1099.8</v>
      </c>
      <c r="BI6" s="109">
        <v>3709.3</v>
      </c>
      <c r="BJ6" s="114">
        <f t="shared" si="12"/>
        <v>0</v>
      </c>
      <c r="BK6" s="114">
        <f t="shared" si="13"/>
        <v>0</v>
      </c>
      <c r="BL6" s="114">
        <f t="shared" si="14"/>
        <v>0</v>
      </c>
      <c r="BM6" s="114">
        <f t="shared" si="15"/>
        <v>0</v>
      </c>
      <c r="BN6" s="114">
        <f t="shared" si="16"/>
        <v>0</v>
      </c>
      <c r="BO6" s="114">
        <f t="shared" si="17"/>
        <v>0</v>
      </c>
      <c r="BP6" s="114">
        <f t="shared" si="18"/>
        <v>889.83</v>
      </c>
      <c r="BQ6" s="114">
        <f t="shared" si="19"/>
        <v>414.92</v>
      </c>
      <c r="BR6" s="114">
        <f t="shared" si="20"/>
        <v>424.92</v>
      </c>
      <c r="BS6" s="114">
        <f t="shared" si="21"/>
        <v>124.98</v>
      </c>
      <c r="BT6" s="94" t="s">
        <v>384</v>
      </c>
    </row>
    <row r="7" ht="17.5" spans="1:72">
      <c r="A7" s="106">
        <v>4</v>
      </c>
      <c r="B7" s="107" t="s">
        <v>385</v>
      </c>
      <c r="C7" s="107" t="s">
        <v>386</v>
      </c>
      <c r="D7" s="106" t="s">
        <v>15</v>
      </c>
      <c r="E7" s="108">
        <v>4999</v>
      </c>
      <c r="F7" s="109">
        <v>799.84</v>
      </c>
      <c r="G7" s="109">
        <v>0</v>
      </c>
      <c r="H7" s="109"/>
      <c r="I7" s="109">
        <v>799.84</v>
      </c>
      <c r="J7" s="109">
        <v>1599.68</v>
      </c>
      <c r="K7" s="109">
        <v>4999</v>
      </c>
      <c r="L7" s="109">
        <v>409.92</v>
      </c>
      <c r="M7" s="109">
        <v>0</v>
      </c>
      <c r="N7" s="109">
        <v>0</v>
      </c>
      <c r="O7" s="109">
        <v>0</v>
      </c>
      <c r="P7" s="109">
        <v>409.92</v>
      </c>
      <c r="Q7" s="109">
        <v>4999</v>
      </c>
      <c r="R7" s="109">
        <v>5</v>
      </c>
      <c r="S7" s="109">
        <v>0</v>
      </c>
      <c r="T7" s="109">
        <v>0</v>
      </c>
      <c r="U7" s="109">
        <v>0</v>
      </c>
      <c r="V7" s="109">
        <v>5</v>
      </c>
      <c r="W7" s="109">
        <v>4999</v>
      </c>
      <c r="X7" s="109">
        <v>64.99</v>
      </c>
      <c r="Y7" s="109">
        <v>0</v>
      </c>
      <c r="Z7" s="109"/>
      <c r="AA7" s="109">
        <v>64.99</v>
      </c>
      <c r="AB7" s="109">
        <v>129.98</v>
      </c>
      <c r="AC7" s="109">
        <v>4999</v>
      </c>
      <c r="AD7" s="109">
        <v>25</v>
      </c>
      <c r="AE7" s="109">
        <v>0</v>
      </c>
      <c r="AF7" s="109"/>
      <c r="AG7" s="109">
        <v>25</v>
      </c>
      <c r="AH7" s="109">
        <v>50</v>
      </c>
      <c r="AI7" s="109">
        <v>2194.58</v>
      </c>
      <c r="AJ7" s="109">
        <v>4999</v>
      </c>
      <c r="AK7" s="109">
        <v>399.92</v>
      </c>
      <c r="AL7" s="109">
        <v>0</v>
      </c>
      <c r="AM7" s="109"/>
      <c r="AN7" s="109">
        <v>399.92</v>
      </c>
      <c r="AO7" s="109">
        <v>799.84</v>
      </c>
      <c r="AP7" s="109">
        <v>4999</v>
      </c>
      <c r="AQ7" s="109">
        <v>99.98</v>
      </c>
      <c r="AR7" s="109">
        <v>0</v>
      </c>
      <c r="AS7" s="109">
        <v>0</v>
      </c>
      <c r="AT7" s="109">
        <v>0</v>
      </c>
      <c r="AU7" s="109">
        <v>99.98</v>
      </c>
      <c r="AV7" s="109">
        <v>4999</v>
      </c>
      <c r="AW7" s="109">
        <v>25</v>
      </c>
      <c r="AX7" s="109">
        <v>0</v>
      </c>
      <c r="AY7" s="109">
        <v>0</v>
      </c>
      <c r="AZ7" s="109">
        <v>0</v>
      </c>
      <c r="BA7" s="109">
        <v>25</v>
      </c>
      <c r="BB7" s="109">
        <v>4999</v>
      </c>
      <c r="BC7" s="109">
        <v>25</v>
      </c>
      <c r="BD7" s="109">
        <v>0</v>
      </c>
      <c r="BE7" s="109"/>
      <c r="BF7" s="109">
        <v>25</v>
      </c>
      <c r="BG7" s="109">
        <v>50</v>
      </c>
      <c r="BH7" s="109">
        <v>974.82</v>
      </c>
      <c r="BI7" s="109">
        <v>3169.4</v>
      </c>
      <c r="BJ7" s="114">
        <f t="shared" si="12"/>
        <v>0</v>
      </c>
      <c r="BK7" s="114">
        <f t="shared" si="13"/>
        <v>0</v>
      </c>
      <c r="BL7" s="114">
        <f t="shared" si="14"/>
        <v>0</v>
      </c>
      <c r="BM7" s="114">
        <f t="shared" si="15"/>
        <v>0</v>
      </c>
      <c r="BN7" s="114">
        <f t="shared" si="16"/>
        <v>0</v>
      </c>
      <c r="BO7" s="114">
        <f t="shared" si="17"/>
        <v>0</v>
      </c>
      <c r="BP7" s="114">
        <f t="shared" si="18"/>
        <v>889.83</v>
      </c>
      <c r="BQ7" s="114">
        <f t="shared" si="19"/>
        <v>0</v>
      </c>
      <c r="BR7" s="114">
        <f t="shared" si="20"/>
        <v>424.92</v>
      </c>
      <c r="BS7" s="114">
        <f t="shared" si="21"/>
        <v>0</v>
      </c>
      <c r="BT7" s="94" t="s">
        <v>384</v>
      </c>
    </row>
    <row r="8" ht="17.5" spans="1:71">
      <c r="A8" s="106">
        <v>5</v>
      </c>
      <c r="B8" s="111" t="s">
        <v>59</v>
      </c>
      <c r="C8" s="111" t="s">
        <v>205</v>
      </c>
      <c r="D8" s="112" t="s">
        <v>15</v>
      </c>
      <c r="E8" s="113">
        <v>4999</v>
      </c>
      <c r="F8" s="114">
        <v>799.84</v>
      </c>
      <c r="G8" s="114">
        <v>0</v>
      </c>
      <c r="H8" s="114"/>
      <c r="I8" s="114">
        <v>0</v>
      </c>
      <c r="J8" s="114">
        <f t="shared" si="0"/>
        <v>799.84</v>
      </c>
      <c r="K8" s="114">
        <v>4999</v>
      </c>
      <c r="L8" s="114">
        <v>409.92</v>
      </c>
      <c r="M8" s="114">
        <v>0</v>
      </c>
      <c r="N8" s="114">
        <v>0</v>
      </c>
      <c r="O8" s="114">
        <v>0</v>
      </c>
      <c r="P8" s="114">
        <f t="shared" si="1"/>
        <v>409.92</v>
      </c>
      <c r="Q8" s="114">
        <v>4999</v>
      </c>
      <c r="R8" s="114">
        <v>5</v>
      </c>
      <c r="S8" s="114">
        <v>0</v>
      </c>
      <c r="T8" s="114">
        <v>0</v>
      </c>
      <c r="U8" s="114">
        <v>0</v>
      </c>
      <c r="V8" s="114">
        <f t="shared" si="2"/>
        <v>5</v>
      </c>
      <c r="W8" s="114">
        <v>4999</v>
      </c>
      <c r="X8" s="114">
        <v>64.99</v>
      </c>
      <c r="Y8" s="114">
        <v>0</v>
      </c>
      <c r="Z8" s="114"/>
      <c r="AA8" s="114">
        <v>0</v>
      </c>
      <c r="AB8" s="114">
        <f t="shared" si="3"/>
        <v>64.99</v>
      </c>
      <c r="AC8" s="114">
        <v>4999</v>
      </c>
      <c r="AD8" s="114">
        <v>25</v>
      </c>
      <c r="AE8" s="114">
        <v>0</v>
      </c>
      <c r="AF8" s="114"/>
      <c r="AG8" s="114">
        <v>0</v>
      </c>
      <c r="AH8" s="114">
        <f t="shared" si="4"/>
        <v>25</v>
      </c>
      <c r="AI8" s="114">
        <f t="shared" si="5"/>
        <v>1304.75</v>
      </c>
      <c r="AJ8" s="114">
        <v>4999</v>
      </c>
      <c r="AK8" s="114">
        <v>399.92</v>
      </c>
      <c r="AL8" s="114">
        <v>0</v>
      </c>
      <c r="AM8" s="114"/>
      <c r="AN8" s="114">
        <v>0</v>
      </c>
      <c r="AO8" s="114">
        <f t="shared" si="6"/>
        <v>399.92</v>
      </c>
      <c r="AP8" s="114">
        <v>4999</v>
      </c>
      <c r="AQ8" s="114">
        <v>99.98</v>
      </c>
      <c r="AR8" s="114">
        <v>0</v>
      </c>
      <c r="AS8" s="114">
        <v>0</v>
      </c>
      <c r="AT8" s="114">
        <v>0</v>
      </c>
      <c r="AU8" s="114">
        <f t="shared" si="7"/>
        <v>99.98</v>
      </c>
      <c r="AV8" s="114">
        <v>4999</v>
      </c>
      <c r="AW8" s="114">
        <v>25</v>
      </c>
      <c r="AX8" s="114">
        <v>0</v>
      </c>
      <c r="AY8" s="114">
        <v>0</v>
      </c>
      <c r="AZ8" s="114">
        <v>0</v>
      </c>
      <c r="BA8" s="114">
        <f t="shared" si="8"/>
        <v>25</v>
      </c>
      <c r="BB8" s="114">
        <v>4999</v>
      </c>
      <c r="BC8" s="114">
        <v>25</v>
      </c>
      <c r="BD8" s="114">
        <v>0</v>
      </c>
      <c r="BE8" s="114"/>
      <c r="BF8" s="114">
        <v>0</v>
      </c>
      <c r="BG8" s="114">
        <f t="shared" si="9"/>
        <v>25</v>
      </c>
      <c r="BH8" s="114">
        <f t="shared" si="10"/>
        <v>549.9</v>
      </c>
      <c r="BI8" s="114">
        <f t="shared" si="11"/>
        <v>1854.65</v>
      </c>
      <c r="BJ8" s="114">
        <f t="shared" si="12"/>
        <v>0</v>
      </c>
      <c r="BK8" s="114">
        <f t="shared" si="13"/>
        <v>0</v>
      </c>
      <c r="BL8" s="114">
        <f t="shared" si="14"/>
        <v>0</v>
      </c>
      <c r="BM8" s="114">
        <f t="shared" si="15"/>
        <v>0</v>
      </c>
      <c r="BN8" s="114">
        <f t="shared" si="16"/>
        <v>0</v>
      </c>
      <c r="BO8" s="114">
        <f t="shared" si="17"/>
        <v>0</v>
      </c>
      <c r="BP8" s="114">
        <f t="shared" si="18"/>
        <v>0</v>
      </c>
      <c r="BQ8" s="114">
        <f t="shared" si="19"/>
        <v>0</v>
      </c>
      <c r="BR8" s="114">
        <f t="shared" si="20"/>
        <v>0</v>
      </c>
      <c r="BS8" s="114">
        <f t="shared" si="21"/>
        <v>0</v>
      </c>
    </row>
    <row r="9" ht="17.5" spans="1:71">
      <c r="A9" s="106">
        <v>6</v>
      </c>
      <c r="B9" s="111" t="s">
        <v>40</v>
      </c>
      <c r="C9" s="260" t="s">
        <v>182</v>
      </c>
      <c r="D9" s="112" t="s">
        <v>15</v>
      </c>
      <c r="E9" s="113">
        <v>4999</v>
      </c>
      <c r="F9" s="114">
        <v>799.84</v>
      </c>
      <c r="G9" s="114">
        <v>0</v>
      </c>
      <c r="H9" s="114"/>
      <c r="I9" s="114">
        <v>0</v>
      </c>
      <c r="J9" s="114">
        <f t="shared" si="0"/>
        <v>799.84</v>
      </c>
      <c r="K9" s="114">
        <v>4999</v>
      </c>
      <c r="L9" s="114">
        <v>409.92</v>
      </c>
      <c r="M9" s="114">
        <v>0</v>
      </c>
      <c r="N9" s="114">
        <v>0</v>
      </c>
      <c r="O9" s="114">
        <v>0</v>
      </c>
      <c r="P9" s="114">
        <f t="shared" si="1"/>
        <v>409.92</v>
      </c>
      <c r="Q9" s="114">
        <v>4999</v>
      </c>
      <c r="R9" s="114">
        <v>5</v>
      </c>
      <c r="S9" s="114">
        <v>0</v>
      </c>
      <c r="T9" s="114">
        <v>0</v>
      </c>
      <c r="U9" s="114">
        <v>0</v>
      </c>
      <c r="V9" s="114">
        <f t="shared" si="2"/>
        <v>5</v>
      </c>
      <c r="W9" s="114">
        <v>4999</v>
      </c>
      <c r="X9" s="114">
        <v>64.99</v>
      </c>
      <c r="Y9" s="114">
        <v>0</v>
      </c>
      <c r="Z9" s="114"/>
      <c r="AA9" s="114">
        <v>0</v>
      </c>
      <c r="AB9" s="114">
        <f t="shared" si="3"/>
        <v>64.99</v>
      </c>
      <c r="AC9" s="114">
        <v>4999</v>
      </c>
      <c r="AD9" s="114">
        <v>25</v>
      </c>
      <c r="AE9" s="114">
        <v>0</v>
      </c>
      <c r="AF9" s="114"/>
      <c r="AG9" s="114">
        <v>0</v>
      </c>
      <c r="AH9" s="114">
        <f t="shared" si="4"/>
        <v>25</v>
      </c>
      <c r="AI9" s="114">
        <f t="shared" si="5"/>
        <v>1304.75</v>
      </c>
      <c r="AJ9" s="114">
        <v>4999</v>
      </c>
      <c r="AK9" s="114">
        <v>399.92</v>
      </c>
      <c r="AL9" s="114">
        <v>0</v>
      </c>
      <c r="AM9" s="114"/>
      <c r="AN9" s="114">
        <v>0</v>
      </c>
      <c r="AO9" s="114">
        <f t="shared" si="6"/>
        <v>399.92</v>
      </c>
      <c r="AP9" s="114">
        <v>4999</v>
      </c>
      <c r="AQ9" s="114">
        <v>99.98</v>
      </c>
      <c r="AR9" s="114">
        <v>0</v>
      </c>
      <c r="AS9" s="114">
        <v>0</v>
      </c>
      <c r="AT9" s="114">
        <v>0</v>
      </c>
      <c r="AU9" s="114">
        <f t="shared" si="7"/>
        <v>99.98</v>
      </c>
      <c r="AV9" s="114">
        <v>4999</v>
      </c>
      <c r="AW9" s="114">
        <v>25</v>
      </c>
      <c r="AX9" s="114">
        <v>0</v>
      </c>
      <c r="AY9" s="114">
        <v>0</v>
      </c>
      <c r="AZ9" s="114">
        <v>0</v>
      </c>
      <c r="BA9" s="114">
        <f t="shared" si="8"/>
        <v>25</v>
      </c>
      <c r="BB9" s="114">
        <v>4999</v>
      </c>
      <c r="BC9" s="114">
        <v>25</v>
      </c>
      <c r="BD9" s="114">
        <v>0</v>
      </c>
      <c r="BE9" s="114"/>
      <c r="BF9" s="114">
        <v>0</v>
      </c>
      <c r="BG9" s="114">
        <f t="shared" si="9"/>
        <v>25</v>
      </c>
      <c r="BH9" s="114">
        <f t="shared" si="10"/>
        <v>549.9</v>
      </c>
      <c r="BI9" s="114">
        <f t="shared" si="11"/>
        <v>1854.65</v>
      </c>
      <c r="BJ9" s="114">
        <f t="shared" si="12"/>
        <v>0</v>
      </c>
      <c r="BK9" s="114">
        <f t="shared" si="13"/>
        <v>0</v>
      </c>
      <c r="BL9" s="114">
        <f t="shared" si="14"/>
        <v>0</v>
      </c>
      <c r="BM9" s="114">
        <f t="shared" si="15"/>
        <v>0</v>
      </c>
      <c r="BN9" s="114">
        <f t="shared" si="16"/>
        <v>0</v>
      </c>
      <c r="BO9" s="114">
        <f t="shared" si="17"/>
        <v>0</v>
      </c>
      <c r="BP9" s="114">
        <f t="shared" si="18"/>
        <v>0</v>
      </c>
      <c r="BQ9" s="114">
        <f t="shared" si="19"/>
        <v>0</v>
      </c>
      <c r="BR9" s="114">
        <f t="shared" si="20"/>
        <v>0</v>
      </c>
      <c r="BS9" s="114">
        <f t="shared" si="21"/>
        <v>0</v>
      </c>
    </row>
    <row r="10" ht="17.5" spans="1:71">
      <c r="A10" s="106">
        <v>7</v>
      </c>
      <c r="B10" s="111" t="s">
        <v>43</v>
      </c>
      <c r="C10" s="111" t="s">
        <v>185</v>
      </c>
      <c r="D10" s="112" t="s">
        <v>15</v>
      </c>
      <c r="E10" s="113">
        <v>4999</v>
      </c>
      <c r="F10" s="114">
        <v>799.84</v>
      </c>
      <c r="G10" s="114">
        <v>0</v>
      </c>
      <c r="H10" s="114"/>
      <c r="I10" s="114">
        <v>0</v>
      </c>
      <c r="J10" s="114">
        <f t="shared" si="0"/>
        <v>799.84</v>
      </c>
      <c r="K10" s="114">
        <v>4999</v>
      </c>
      <c r="L10" s="114">
        <v>409.92</v>
      </c>
      <c r="M10" s="114">
        <v>0</v>
      </c>
      <c r="N10" s="114">
        <v>0</v>
      </c>
      <c r="O10" s="114">
        <v>0</v>
      </c>
      <c r="P10" s="114">
        <f t="shared" si="1"/>
        <v>409.92</v>
      </c>
      <c r="Q10" s="114">
        <v>4999</v>
      </c>
      <c r="R10" s="114">
        <v>5</v>
      </c>
      <c r="S10" s="114">
        <v>0</v>
      </c>
      <c r="T10" s="114">
        <v>0</v>
      </c>
      <c r="U10" s="114">
        <v>0</v>
      </c>
      <c r="V10" s="114">
        <f t="shared" si="2"/>
        <v>5</v>
      </c>
      <c r="W10" s="114">
        <v>4999</v>
      </c>
      <c r="X10" s="114">
        <v>64.99</v>
      </c>
      <c r="Y10" s="114">
        <v>0</v>
      </c>
      <c r="Z10" s="114"/>
      <c r="AA10" s="114">
        <v>0</v>
      </c>
      <c r="AB10" s="114">
        <f t="shared" si="3"/>
        <v>64.99</v>
      </c>
      <c r="AC10" s="114">
        <v>4999</v>
      </c>
      <c r="AD10" s="114">
        <v>25</v>
      </c>
      <c r="AE10" s="114">
        <v>0</v>
      </c>
      <c r="AF10" s="114"/>
      <c r="AG10" s="114">
        <v>0</v>
      </c>
      <c r="AH10" s="114">
        <f t="shared" si="4"/>
        <v>25</v>
      </c>
      <c r="AI10" s="114">
        <f t="shared" si="5"/>
        <v>1304.75</v>
      </c>
      <c r="AJ10" s="114">
        <v>4999</v>
      </c>
      <c r="AK10" s="114">
        <v>399.92</v>
      </c>
      <c r="AL10" s="114">
        <v>0</v>
      </c>
      <c r="AM10" s="114"/>
      <c r="AN10" s="114">
        <v>0</v>
      </c>
      <c r="AO10" s="114">
        <f t="shared" si="6"/>
        <v>399.92</v>
      </c>
      <c r="AP10" s="114">
        <v>4999</v>
      </c>
      <c r="AQ10" s="114">
        <v>99.98</v>
      </c>
      <c r="AR10" s="114">
        <v>0</v>
      </c>
      <c r="AS10" s="114">
        <v>0</v>
      </c>
      <c r="AT10" s="114">
        <v>0</v>
      </c>
      <c r="AU10" s="114">
        <f t="shared" si="7"/>
        <v>99.98</v>
      </c>
      <c r="AV10" s="114">
        <v>4999</v>
      </c>
      <c r="AW10" s="114">
        <v>25</v>
      </c>
      <c r="AX10" s="114">
        <v>0</v>
      </c>
      <c r="AY10" s="114">
        <v>0</v>
      </c>
      <c r="AZ10" s="114">
        <v>0</v>
      </c>
      <c r="BA10" s="114">
        <f t="shared" si="8"/>
        <v>25</v>
      </c>
      <c r="BB10" s="114">
        <v>4999</v>
      </c>
      <c r="BC10" s="114">
        <v>25</v>
      </c>
      <c r="BD10" s="114">
        <v>0</v>
      </c>
      <c r="BE10" s="114"/>
      <c r="BF10" s="114">
        <v>0</v>
      </c>
      <c r="BG10" s="114">
        <f t="shared" si="9"/>
        <v>25</v>
      </c>
      <c r="BH10" s="114">
        <f t="shared" si="10"/>
        <v>549.9</v>
      </c>
      <c r="BI10" s="114">
        <f t="shared" si="11"/>
        <v>1854.65</v>
      </c>
      <c r="BJ10" s="114">
        <f t="shared" si="12"/>
        <v>0</v>
      </c>
      <c r="BK10" s="114">
        <f t="shared" si="13"/>
        <v>0</v>
      </c>
      <c r="BL10" s="114">
        <f t="shared" si="14"/>
        <v>0</v>
      </c>
      <c r="BM10" s="114">
        <f t="shared" si="15"/>
        <v>0</v>
      </c>
      <c r="BN10" s="114">
        <f t="shared" si="16"/>
        <v>0</v>
      </c>
      <c r="BO10" s="114">
        <f t="shared" si="17"/>
        <v>0</v>
      </c>
      <c r="BP10" s="114">
        <f t="shared" si="18"/>
        <v>0</v>
      </c>
      <c r="BQ10" s="114">
        <f t="shared" si="19"/>
        <v>0</v>
      </c>
      <c r="BR10" s="114">
        <f t="shared" si="20"/>
        <v>0</v>
      </c>
      <c r="BS10" s="114">
        <f t="shared" si="21"/>
        <v>0</v>
      </c>
    </row>
    <row r="11" ht="17.5" spans="1:71">
      <c r="A11" s="106">
        <v>8</v>
      </c>
      <c r="B11" s="111" t="s">
        <v>27</v>
      </c>
      <c r="C11" s="260" t="s">
        <v>165</v>
      </c>
      <c r="D11" s="112" t="s">
        <v>15</v>
      </c>
      <c r="E11" s="113">
        <v>4999</v>
      </c>
      <c r="F11" s="114">
        <v>799.84</v>
      </c>
      <c r="G11" s="114">
        <v>0</v>
      </c>
      <c r="H11" s="114"/>
      <c r="I11" s="114">
        <v>0</v>
      </c>
      <c r="J11" s="114">
        <f t="shared" si="0"/>
        <v>799.84</v>
      </c>
      <c r="K11" s="114">
        <v>4999</v>
      </c>
      <c r="L11" s="114">
        <v>409.92</v>
      </c>
      <c r="M11" s="114">
        <v>0</v>
      </c>
      <c r="N11" s="114">
        <v>0</v>
      </c>
      <c r="O11" s="114">
        <v>0</v>
      </c>
      <c r="P11" s="114">
        <f t="shared" si="1"/>
        <v>409.92</v>
      </c>
      <c r="Q11" s="114">
        <v>4999</v>
      </c>
      <c r="R11" s="114">
        <v>5</v>
      </c>
      <c r="S11" s="114">
        <v>0</v>
      </c>
      <c r="T11" s="114">
        <v>0</v>
      </c>
      <c r="U11" s="114">
        <v>0</v>
      </c>
      <c r="V11" s="114">
        <f t="shared" si="2"/>
        <v>5</v>
      </c>
      <c r="W11" s="114">
        <v>4999</v>
      </c>
      <c r="X11" s="114">
        <v>64.99</v>
      </c>
      <c r="Y11" s="114">
        <v>0</v>
      </c>
      <c r="Z11" s="114"/>
      <c r="AA11" s="114">
        <v>0</v>
      </c>
      <c r="AB11" s="114">
        <f t="shared" si="3"/>
        <v>64.99</v>
      </c>
      <c r="AC11" s="114">
        <v>4999</v>
      </c>
      <c r="AD11" s="114">
        <v>25</v>
      </c>
      <c r="AE11" s="114">
        <v>0</v>
      </c>
      <c r="AF11" s="114"/>
      <c r="AG11" s="114">
        <v>0</v>
      </c>
      <c r="AH11" s="114">
        <f t="shared" si="4"/>
        <v>25</v>
      </c>
      <c r="AI11" s="114">
        <f t="shared" si="5"/>
        <v>1304.75</v>
      </c>
      <c r="AJ11" s="114">
        <v>4999</v>
      </c>
      <c r="AK11" s="114">
        <v>399.92</v>
      </c>
      <c r="AL11" s="114">
        <v>0</v>
      </c>
      <c r="AM11" s="114"/>
      <c r="AN11" s="114">
        <v>0</v>
      </c>
      <c r="AO11" s="114">
        <f t="shared" si="6"/>
        <v>399.92</v>
      </c>
      <c r="AP11" s="114">
        <v>4999</v>
      </c>
      <c r="AQ11" s="114">
        <v>99.98</v>
      </c>
      <c r="AR11" s="114">
        <v>0</v>
      </c>
      <c r="AS11" s="114">
        <v>0</v>
      </c>
      <c r="AT11" s="114">
        <v>0</v>
      </c>
      <c r="AU11" s="114">
        <f t="shared" si="7"/>
        <v>99.98</v>
      </c>
      <c r="AV11" s="114">
        <v>4999</v>
      </c>
      <c r="AW11" s="114">
        <v>25</v>
      </c>
      <c r="AX11" s="114">
        <v>0</v>
      </c>
      <c r="AY11" s="114">
        <v>0</v>
      </c>
      <c r="AZ11" s="114">
        <v>0</v>
      </c>
      <c r="BA11" s="114">
        <f t="shared" si="8"/>
        <v>25</v>
      </c>
      <c r="BB11" s="114">
        <v>4999</v>
      </c>
      <c r="BC11" s="114">
        <v>25</v>
      </c>
      <c r="BD11" s="114">
        <v>0</v>
      </c>
      <c r="BE11" s="114"/>
      <c r="BF11" s="114">
        <v>0</v>
      </c>
      <c r="BG11" s="114">
        <f t="shared" si="9"/>
        <v>25</v>
      </c>
      <c r="BH11" s="114">
        <f t="shared" si="10"/>
        <v>549.9</v>
      </c>
      <c r="BI11" s="114">
        <f t="shared" si="11"/>
        <v>1854.65</v>
      </c>
      <c r="BJ11" s="114">
        <f t="shared" si="12"/>
        <v>0</v>
      </c>
      <c r="BK11" s="114">
        <f t="shared" si="13"/>
        <v>0</v>
      </c>
      <c r="BL11" s="114">
        <f t="shared" si="14"/>
        <v>0</v>
      </c>
      <c r="BM11" s="114">
        <f t="shared" si="15"/>
        <v>0</v>
      </c>
      <c r="BN11" s="114">
        <f t="shared" si="16"/>
        <v>0</v>
      </c>
      <c r="BO11" s="114">
        <f t="shared" si="17"/>
        <v>0</v>
      </c>
      <c r="BP11" s="114">
        <f t="shared" si="18"/>
        <v>0</v>
      </c>
      <c r="BQ11" s="114">
        <f t="shared" si="19"/>
        <v>0</v>
      </c>
      <c r="BR11" s="114">
        <f t="shared" si="20"/>
        <v>0</v>
      </c>
      <c r="BS11" s="114">
        <f t="shared" si="21"/>
        <v>0</v>
      </c>
    </row>
    <row r="12" ht="17.5" spans="1:71">
      <c r="A12" s="106">
        <v>9</v>
      </c>
      <c r="B12" s="111" t="s">
        <v>56</v>
      </c>
      <c r="C12" s="260" t="s">
        <v>201</v>
      </c>
      <c r="D12" s="112" t="s">
        <v>15</v>
      </c>
      <c r="E12" s="113">
        <v>4999</v>
      </c>
      <c r="F12" s="114">
        <v>799.84</v>
      </c>
      <c r="G12" s="114">
        <v>0</v>
      </c>
      <c r="H12" s="114"/>
      <c r="I12" s="114">
        <v>0</v>
      </c>
      <c r="J12" s="114">
        <f t="shared" si="0"/>
        <v>799.84</v>
      </c>
      <c r="K12" s="114">
        <v>4999</v>
      </c>
      <c r="L12" s="114">
        <v>409.92</v>
      </c>
      <c r="M12" s="114">
        <v>0</v>
      </c>
      <c r="N12" s="114">
        <v>0</v>
      </c>
      <c r="O12" s="114">
        <v>0</v>
      </c>
      <c r="P12" s="114">
        <f t="shared" si="1"/>
        <v>409.92</v>
      </c>
      <c r="Q12" s="114">
        <v>4999</v>
      </c>
      <c r="R12" s="114">
        <v>5</v>
      </c>
      <c r="S12" s="114">
        <v>0</v>
      </c>
      <c r="T12" s="114">
        <v>0</v>
      </c>
      <c r="U12" s="114">
        <v>0</v>
      </c>
      <c r="V12" s="114">
        <f t="shared" si="2"/>
        <v>5</v>
      </c>
      <c r="W12" s="114">
        <v>4999</v>
      </c>
      <c r="X12" s="114">
        <v>64.99</v>
      </c>
      <c r="Y12" s="114">
        <v>0</v>
      </c>
      <c r="Z12" s="114"/>
      <c r="AA12" s="114">
        <v>0</v>
      </c>
      <c r="AB12" s="114">
        <f t="shared" si="3"/>
        <v>64.99</v>
      </c>
      <c r="AC12" s="114">
        <v>4999</v>
      </c>
      <c r="AD12" s="114">
        <v>25</v>
      </c>
      <c r="AE12" s="114">
        <v>0</v>
      </c>
      <c r="AF12" s="114"/>
      <c r="AG12" s="114">
        <v>0</v>
      </c>
      <c r="AH12" s="114">
        <f t="shared" si="4"/>
        <v>25</v>
      </c>
      <c r="AI12" s="114">
        <f t="shared" si="5"/>
        <v>1304.75</v>
      </c>
      <c r="AJ12" s="114">
        <v>4999</v>
      </c>
      <c r="AK12" s="114">
        <v>399.92</v>
      </c>
      <c r="AL12" s="114">
        <v>0</v>
      </c>
      <c r="AM12" s="114"/>
      <c r="AN12" s="114">
        <v>0</v>
      </c>
      <c r="AO12" s="114">
        <f t="shared" si="6"/>
        <v>399.92</v>
      </c>
      <c r="AP12" s="114">
        <v>4999</v>
      </c>
      <c r="AQ12" s="114">
        <v>99.98</v>
      </c>
      <c r="AR12" s="114">
        <v>0</v>
      </c>
      <c r="AS12" s="114">
        <v>0</v>
      </c>
      <c r="AT12" s="114">
        <v>0</v>
      </c>
      <c r="AU12" s="114">
        <f t="shared" si="7"/>
        <v>99.98</v>
      </c>
      <c r="AV12" s="114">
        <v>4999</v>
      </c>
      <c r="AW12" s="114">
        <v>25</v>
      </c>
      <c r="AX12" s="114">
        <v>0</v>
      </c>
      <c r="AY12" s="114">
        <v>0</v>
      </c>
      <c r="AZ12" s="114">
        <v>0</v>
      </c>
      <c r="BA12" s="114">
        <f t="shared" si="8"/>
        <v>25</v>
      </c>
      <c r="BB12" s="114">
        <v>4999</v>
      </c>
      <c r="BC12" s="114">
        <v>25</v>
      </c>
      <c r="BD12" s="114">
        <v>0</v>
      </c>
      <c r="BE12" s="114"/>
      <c r="BF12" s="114">
        <v>0</v>
      </c>
      <c r="BG12" s="114">
        <f t="shared" si="9"/>
        <v>25</v>
      </c>
      <c r="BH12" s="114">
        <f t="shared" si="10"/>
        <v>549.9</v>
      </c>
      <c r="BI12" s="114">
        <f t="shared" si="11"/>
        <v>1854.65</v>
      </c>
      <c r="BJ12" s="114">
        <f t="shared" si="12"/>
        <v>0</v>
      </c>
      <c r="BK12" s="114">
        <f t="shared" si="13"/>
        <v>0</v>
      </c>
      <c r="BL12" s="114">
        <f t="shared" si="14"/>
        <v>0</v>
      </c>
      <c r="BM12" s="114">
        <f t="shared" si="15"/>
        <v>0</v>
      </c>
      <c r="BN12" s="114">
        <f t="shared" si="16"/>
        <v>0</v>
      </c>
      <c r="BO12" s="114">
        <f t="shared" si="17"/>
        <v>0</v>
      </c>
      <c r="BP12" s="114">
        <f t="shared" si="18"/>
        <v>0</v>
      </c>
      <c r="BQ12" s="114">
        <f t="shared" si="19"/>
        <v>0</v>
      </c>
      <c r="BR12" s="114">
        <f t="shared" si="20"/>
        <v>0</v>
      </c>
      <c r="BS12" s="114">
        <f t="shared" si="21"/>
        <v>0</v>
      </c>
    </row>
    <row r="13" ht="17.5" spans="1:71">
      <c r="A13" s="106">
        <v>10</v>
      </c>
      <c r="B13" s="111" t="s">
        <v>25</v>
      </c>
      <c r="C13" s="111" t="s">
        <v>162</v>
      </c>
      <c r="D13" s="112" t="s">
        <v>15</v>
      </c>
      <c r="E13" s="113">
        <v>4999</v>
      </c>
      <c r="F13" s="114">
        <v>799.84</v>
      </c>
      <c r="G13" s="114">
        <v>0</v>
      </c>
      <c r="H13" s="114"/>
      <c r="I13" s="114">
        <v>0</v>
      </c>
      <c r="J13" s="114">
        <f t="shared" si="0"/>
        <v>799.84</v>
      </c>
      <c r="K13" s="114">
        <v>4999</v>
      </c>
      <c r="L13" s="114">
        <v>409.92</v>
      </c>
      <c r="M13" s="114">
        <v>0</v>
      </c>
      <c r="N13" s="114">
        <v>0</v>
      </c>
      <c r="O13" s="114">
        <v>0</v>
      </c>
      <c r="P13" s="114">
        <f t="shared" si="1"/>
        <v>409.92</v>
      </c>
      <c r="Q13" s="114">
        <v>4999</v>
      </c>
      <c r="R13" s="114">
        <v>5</v>
      </c>
      <c r="S13" s="114">
        <v>0</v>
      </c>
      <c r="T13" s="114">
        <v>0</v>
      </c>
      <c r="U13" s="114">
        <v>0</v>
      </c>
      <c r="V13" s="114">
        <f t="shared" si="2"/>
        <v>5</v>
      </c>
      <c r="W13" s="114">
        <v>4999</v>
      </c>
      <c r="X13" s="114">
        <v>64.99</v>
      </c>
      <c r="Y13" s="114">
        <v>0</v>
      </c>
      <c r="Z13" s="114"/>
      <c r="AA13" s="114">
        <v>0</v>
      </c>
      <c r="AB13" s="114">
        <f t="shared" si="3"/>
        <v>64.99</v>
      </c>
      <c r="AC13" s="114">
        <v>4999</v>
      </c>
      <c r="AD13" s="114">
        <v>25</v>
      </c>
      <c r="AE13" s="114">
        <v>0</v>
      </c>
      <c r="AF13" s="114"/>
      <c r="AG13" s="114">
        <v>0</v>
      </c>
      <c r="AH13" s="114">
        <f t="shared" si="4"/>
        <v>25</v>
      </c>
      <c r="AI13" s="114">
        <f t="shared" si="5"/>
        <v>1304.75</v>
      </c>
      <c r="AJ13" s="114">
        <v>4999</v>
      </c>
      <c r="AK13" s="114">
        <v>399.92</v>
      </c>
      <c r="AL13" s="114">
        <v>0</v>
      </c>
      <c r="AM13" s="114"/>
      <c r="AN13" s="114">
        <v>0</v>
      </c>
      <c r="AO13" s="114">
        <f t="shared" si="6"/>
        <v>399.92</v>
      </c>
      <c r="AP13" s="114">
        <v>4999</v>
      </c>
      <c r="AQ13" s="114">
        <v>99.98</v>
      </c>
      <c r="AR13" s="114">
        <v>0</v>
      </c>
      <c r="AS13" s="114">
        <v>0</v>
      </c>
      <c r="AT13" s="114">
        <v>0</v>
      </c>
      <c r="AU13" s="114">
        <f t="shared" si="7"/>
        <v>99.98</v>
      </c>
      <c r="AV13" s="114">
        <v>4999</v>
      </c>
      <c r="AW13" s="114">
        <v>25</v>
      </c>
      <c r="AX13" s="114">
        <v>0</v>
      </c>
      <c r="AY13" s="114">
        <v>0</v>
      </c>
      <c r="AZ13" s="114">
        <v>0</v>
      </c>
      <c r="BA13" s="114">
        <f t="shared" si="8"/>
        <v>25</v>
      </c>
      <c r="BB13" s="114">
        <v>4999</v>
      </c>
      <c r="BC13" s="114">
        <v>25</v>
      </c>
      <c r="BD13" s="114">
        <v>0</v>
      </c>
      <c r="BE13" s="114"/>
      <c r="BF13" s="114">
        <v>0</v>
      </c>
      <c r="BG13" s="114">
        <f t="shared" si="9"/>
        <v>25</v>
      </c>
      <c r="BH13" s="114">
        <f t="shared" si="10"/>
        <v>549.9</v>
      </c>
      <c r="BI13" s="114">
        <f t="shared" si="11"/>
        <v>1854.65</v>
      </c>
      <c r="BJ13" s="114">
        <f t="shared" si="12"/>
        <v>0</v>
      </c>
      <c r="BK13" s="114">
        <f t="shared" si="13"/>
        <v>0</v>
      </c>
      <c r="BL13" s="114">
        <f t="shared" si="14"/>
        <v>0</v>
      </c>
      <c r="BM13" s="114">
        <f t="shared" si="15"/>
        <v>0</v>
      </c>
      <c r="BN13" s="114">
        <f t="shared" si="16"/>
        <v>0</v>
      </c>
      <c r="BO13" s="114">
        <f t="shared" si="17"/>
        <v>0</v>
      </c>
      <c r="BP13" s="114">
        <f t="shared" si="18"/>
        <v>0</v>
      </c>
      <c r="BQ13" s="114">
        <f t="shared" si="19"/>
        <v>0</v>
      </c>
      <c r="BR13" s="114">
        <f t="shared" si="20"/>
        <v>0</v>
      </c>
      <c r="BS13" s="114">
        <f t="shared" si="21"/>
        <v>0</v>
      </c>
    </row>
    <row r="14" ht="17.5" spans="1:71">
      <c r="A14" s="106">
        <v>11</v>
      </c>
      <c r="B14" s="111" t="s">
        <v>18</v>
      </c>
      <c r="C14" s="260" t="s">
        <v>152</v>
      </c>
      <c r="D14" s="112" t="s">
        <v>15</v>
      </c>
      <c r="E14" s="113">
        <v>4999</v>
      </c>
      <c r="F14" s="114">
        <v>799.84</v>
      </c>
      <c r="G14" s="114">
        <v>0</v>
      </c>
      <c r="H14" s="114"/>
      <c r="I14" s="114">
        <v>0</v>
      </c>
      <c r="J14" s="114">
        <f t="shared" si="0"/>
        <v>799.84</v>
      </c>
      <c r="K14" s="114">
        <v>4999</v>
      </c>
      <c r="L14" s="114">
        <v>409.92</v>
      </c>
      <c r="M14" s="114">
        <v>0</v>
      </c>
      <c r="N14" s="114">
        <v>0</v>
      </c>
      <c r="O14" s="114">
        <v>0</v>
      </c>
      <c r="P14" s="114">
        <f t="shared" si="1"/>
        <v>409.92</v>
      </c>
      <c r="Q14" s="114">
        <v>4999</v>
      </c>
      <c r="R14" s="114">
        <v>5</v>
      </c>
      <c r="S14" s="114">
        <v>0</v>
      </c>
      <c r="T14" s="114">
        <v>0</v>
      </c>
      <c r="U14" s="114">
        <v>0</v>
      </c>
      <c r="V14" s="114">
        <f t="shared" si="2"/>
        <v>5</v>
      </c>
      <c r="W14" s="114">
        <v>4999</v>
      </c>
      <c r="X14" s="114">
        <v>64.99</v>
      </c>
      <c r="Y14" s="114">
        <v>0</v>
      </c>
      <c r="Z14" s="114"/>
      <c r="AA14" s="114">
        <v>0</v>
      </c>
      <c r="AB14" s="114">
        <f t="shared" si="3"/>
        <v>64.99</v>
      </c>
      <c r="AC14" s="114">
        <v>4999</v>
      </c>
      <c r="AD14" s="114">
        <v>25</v>
      </c>
      <c r="AE14" s="114">
        <v>0</v>
      </c>
      <c r="AF14" s="114"/>
      <c r="AG14" s="114">
        <v>0</v>
      </c>
      <c r="AH14" s="114">
        <f t="shared" si="4"/>
        <v>25</v>
      </c>
      <c r="AI14" s="114">
        <f t="shared" si="5"/>
        <v>1304.75</v>
      </c>
      <c r="AJ14" s="114">
        <v>4999</v>
      </c>
      <c r="AK14" s="114">
        <v>399.92</v>
      </c>
      <c r="AL14" s="114">
        <v>0</v>
      </c>
      <c r="AM14" s="114"/>
      <c r="AN14" s="114">
        <v>0</v>
      </c>
      <c r="AO14" s="114">
        <f t="shared" si="6"/>
        <v>399.92</v>
      </c>
      <c r="AP14" s="114">
        <v>4999</v>
      </c>
      <c r="AQ14" s="114">
        <v>99.98</v>
      </c>
      <c r="AR14" s="114">
        <v>0</v>
      </c>
      <c r="AS14" s="114">
        <v>0</v>
      </c>
      <c r="AT14" s="114">
        <v>0</v>
      </c>
      <c r="AU14" s="114">
        <f t="shared" si="7"/>
        <v>99.98</v>
      </c>
      <c r="AV14" s="114">
        <v>4999</v>
      </c>
      <c r="AW14" s="114">
        <v>25</v>
      </c>
      <c r="AX14" s="114">
        <v>0</v>
      </c>
      <c r="AY14" s="114">
        <v>0</v>
      </c>
      <c r="AZ14" s="114">
        <v>0</v>
      </c>
      <c r="BA14" s="114">
        <f t="shared" si="8"/>
        <v>25</v>
      </c>
      <c r="BB14" s="114">
        <v>4999</v>
      </c>
      <c r="BC14" s="114">
        <v>25</v>
      </c>
      <c r="BD14" s="114">
        <v>0</v>
      </c>
      <c r="BE14" s="114"/>
      <c r="BF14" s="114">
        <v>0</v>
      </c>
      <c r="BG14" s="114">
        <f t="shared" si="9"/>
        <v>25</v>
      </c>
      <c r="BH14" s="114">
        <f t="shared" si="10"/>
        <v>549.9</v>
      </c>
      <c r="BI14" s="114">
        <f t="shared" si="11"/>
        <v>1854.65</v>
      </c>
      <c r="BJ14" s="114">
        <f t="shared" si="12"/>
        <v>0</v>
      </c>
      <c r="BK14" s="114">
        <f t="shared" si="13"/>
        <v>0</v>
      </c>
      <c r="BL14" s="114">
        <f t="shared" si="14"/>
        <v>0</v>
      </c>
      <c r="BM14" s="114">
        <f t="shared" si="15"/>
        <v>0</v>
      </c>
      <c r="BN14" s="114">
        <f t="shared" si="16"/>
        <v>0</v>
      </c>
      <c r="BO14" s="114">
        <f t="shared" si="17"/>
        <v>0</v>
      </c>
      <c r="BP14" s="114">
        <f t="shared" si="18"/>
        <v>0</v>
      </c>
      <c r="BQ14" s="114">
        <f t="shared" si="19"/>
        <v>0</v>
      </c>
      <c r="BR14" s="114">
        <f t="shared" si="20"/>
        <v>0</v>
      </c>
      <c r="BS14" s="114">
        <f t="shared" si="21"/>
        <v>0</v>
      </c>
    </row>
    <row r="15" ht="17.5" spans="1:71">
      <c r="A15" s="106">
        <v>12</v>
      </c>
      <c r="B15" s="115" t="s">
        <v>20</v>
      </c>
      <c r="C15" s="260" t="s">
        <v>155</v>
      </c>
      <c r="D15" s="112" t="s">
        <v>15</v>
      </c>
      <c r="E15" s="113">
        <v>4999</v>
      </c>
      <c r="F15" s="114">
        <v>799.84</v>
      </c>
      <c r="G15" s="114">
        <v>0</v>
      </c>
      <c r="H15" s="114"/>
      <c r="I15" s="114">
        <v>0</v>
      </c>
      <c r="J15" s="114">
        <f t="shared" si="0"/>
        <v>799.84</v>
      </c>
      <c r="K15" s="114">
        <v>4999</v>
      </c>
      <c r="L15" s="114">
        <v>409.92</v>
      </c>
      <c r="M15" s="114">
        <v>0</v>
      </c>
      <c r="N15" s="114">
        <v>0</v>
      </c>
      <c r="O15" s="114">
        <v>0</v>
      </c>
      <c r="P15" s="114">
        <f t="shared" si="1"/>
        <v>409.92</v>
      </c>
      <c r="Q15" s="114">
        <v>4999</v>
      </c>
      <c r="R15" s="114">
        <v>5</v>
      </c>
      <c r="S15" s="114">
        <v>0</v>
      </c>
      <c r="T15" s="114">
        <v>0</v>
      </c>
      <c r="U15" s="114">
        <v>0</v>
      </c>
      <c r="V15" s="114">
        <f t="shared" si="2"/>
        <v>5</v>
      </c>
      <c r="W15" s="114">
        <v>4999</v>
      </c>
      <c r="X15" s="114">
        <v>64.99</v>
      </c>
      <c r="Y15" s="114">
        <v>0</v>
      </c>
      <c r="Z15" s="114"/>
      <c r="AA15" s="114">
        <v>0</v>
      </c>
      <c r="AB15" s="114">
        <f t="shared" si="3"/>
        <v>64.99</v>
      </c>
      <c r="AC15" s="114">
        <v>4999</v>
      </c>
      <c r="AD15" s="114">
        <v>25</v>
      </c>
      <c r="AE15" s="114">
        <v>0</v>
      </c>
      <c r="AF15" s="114"/>
      <c r="AG15" s="114">
        <v>0</v>
      </c>
      <c r="AH15" s="114">
        <f t="shared" si="4"/>
        <v>25</v>
      </c>
      <c r="AI15" s="114">
        <f t="shared" si="5"/>
        <v>1304.75</v>
      </c>
      <c r="AJ15" s="114">
        <v>4999</v>
      </c>
      <c r="AK15" s="114">
        <v>399.92</v>
      </c>
      <c r="AL15" s="114">
        <v>0</v>
      </c>
      <c r="AM15" s="114"/>
      <c r="AN15" s="114">
        <v>0</v>
      </c>
      <c r="AO15" s="114">
        <f t="shared" si="6"/>
        <v>399.92</v>
      </c>
      <c r="AP15" s="114">
        <v>4999</v>
      </c>
      <c r="AQ15" s="114">
        <v>99.98</v>
      </c>
      <c r="AR15" s="114">
        <v>0</v>
      </c>
      <c r="AS15" s="114">
        <v>0</v>
      </c>
      <c r="AT15" s="114">
        <v>0</v>
      </c>
      <c r="AU15" s="114">
        <f t="shared" si="7"/>
        <v>99.98</v>
      </c>
      <c r="AV15" s="114">
        <v>4999</v>
      </c>
      <c r="AW15" s="114">
        <v>25</v>
      </c>
      <c r="AX15" s="114">
        <v>0</v>
      </c>
      <c r="AY15" s="114">
        <v>0</v>
      </c>
      <c r="AZ15" s="114">
        <v>0</v>
      </c>
      <c r="BA15" s="114">
        <f t="shared" si="8"/>
        <v>25</v>
      </c>
      <c r="BB15" s="114">
        <v>4999</v>
      </c>
      <c r="BC15" s="114">
        <v>25</v>
      </c>
      <c r="BD15" s="114">
        <v>0</v>
      </c>
      <c r="BE15" s="114"/>
      <c r="BF15" s="114">
        <v>0</v>
      </c>
      <c r="BG15" s="114">
        <f t="shared" si="9"/>
        <v>25</v>
      </c>
      <c r="BH15" s="114">
        <f t="shared" si="10"/>
        <v>549.9</v>
      </c>
      <c r="BI15" s="114">
        <f t="shared" si="11"/>
        <v>1854.65</v>
      </c>
      <c r="BJ15" s="114">
        <f t="shared" si="12"/>
        <v>0</v>
      </c>
      <c r="BK15" s="114">
        <f t="shared" si="13"/>
        <v>0</v>
      </c>
      <c r="BL15" s="114">
        <f t="shared" si="14"/>
        <v>0</v>
      </c>
      <c r="BM15" s="114">
        <f t="shared" si="15"/>
        <v>0</v>
      </c>
      <c r="BN15" s="114">
        <f t="shared" si="16"/>
        <v>0</v>
      </c>
      <c r="BO15" s="114">
        <f t="shared" si="17"/>
        <v>0</v>
      </c>
      <c r="BP15" s="114">
        <f t="shared" si="18"/>
        <v>0</v>
      </c>
      <c r="BQ15" s="114">
        <f t="shared" si="19"/>
        <v>0</v>
      </c>
      <c r="BR15" s="114">
        <f t="shared" si="20"/>
        <v>0</v>
      </c>
      <c r="BS15" s="114">
        <f t="shared" si="21"/>
        <v>0</v>
      </c>
    </row>
    <row r="16" ht="17.5" spans="1:71">
      <c r="A16" s="106">
        <v>13</v>
      </c>
      <c r="B16" s="111" t="s">
        <v>38</v>
      </c>
      <c r="C16" s="111" t="s">
        <v>180</v>
      </c>
      <c r="D16" s="112" t="s">
        <v>15</v>
      </c>
      <c r="E16" s="113">
        <v>4999</v>
      </c>
      <c r="F16" s="114">
        <v>799.84</v>
      </c>
      <c r="G16" s="114">
        <v>0</v>
      </c>
      <c r="H16" s="114"/>
      <c r="I16" s="114">
        <v>0</v>
      </c>
      <c r="J16" s="114">
        <f t="shared" si="0"/>
        <v>799.84</v>
      </c>
      <c r="K16" s="114">
        <v>4999</v>
      </c>
      <c r="L16" s="114">
        <v>409.92</v>
      </c>
      <c r="M16" s="114">
        <v>0</v>
      </c>
      <c r="N16" s="114">
        <v>0</v>
      </c>
      <c r="O16" s="114">
        <v>0</v>
      </c>
      <c r="P16" s="114">
        <f t="shared" si="1"/>
        <v>409.92</v>
      </c>
      <c r="Q16" s="114">
        <v>4999</v>
      </c>
      <c r="R16" s="114">
        <v>5</v>
      </c>
      <c r="S16" s="114">
        <v>0</v>
      </c>
      <c r="T16" s="114">
        <v>0</v>
      </c>
      <c r="U16" s="114">
        <v>0</v>
      </c>
      <c r="V16" s="114">
        <f t="shared" si="2"/>
        <v>5</v>
      </c>
      <c r="W16" s="114">
        <v>4999</v>
      </c>
      <c r="X16" s="114">
        <v>64.99</v>
      </c>
      <c r="Y16" s="114">
        <v>0</v>
      </c>
      <c r="Z16" s="114"/>
      <c r="AA16" s="114">
        <v>0</v>
      </c>
      <c r="AB16" s="114">
        <f t="shared" si="3"/>
        <v>64.99</v>
      </c>
      <c r="AC16" s="114">
        <v>4999</v>
      </c>
      <c r="AD16" s="114">
        <v>25</v>
      </c>
      <c r="AE16" s="114">
        <v>0</v>
      </c>
      <c r="AF16" s="114"/>
      <c r="AG16" s="114">
        <v>0</v>
      </c>
      <c r="AH16" s="114">
        <f t="shared" si="4"/>
        <v>25</v>
      </c>
      <c r="AI16" s="114">
        <f t="shared" si="5"/>
        <v>1304.75</v>
      </c>
      <c r="AJ16" s="114">
        <v>4999</v>
      </c>
      <c r="AK16" s="114">
        <v>399.92</v>
      </c>
      <c r="AL16" s="114">
        <v>0</v>
      </c>
      <c r="AM16" s="114"/>
      <c r="AN16" s="114">
        <v>0</v>
      </c>
      <c r="AO16" s="114">
        <f t="shared" si="6"/>
        <v>399.92</v>
      </c>
      <c r="AP16" s="114">
        <v>4999</v>
      </c>
      <c r="AQ16" s="114">
        <v>99.98</v>
      </c>
      <c r="AR16" s="114">
        <v>0</v>
      </c>
      <c r="AS16" s="114">
        <v>0</v>
      </c>
      <c r="AT16" s="114">
        <v>0</v>
      </c>
      <c r="AU16" s="114">
        <f t="shared" si="7"/>
        <v>99.98</v>
      </c>
      <c r="AV16" s="114">
        <v>4999</v>
      </c>
      <c r="AW16" s="114">
        <v>25</v>
      </c>
      <c r="AX16" s="114">
        <v>0</v>
      </c>
      <c r="AY16" s="114">
        <v>0</v>
      </c>
      <c r="AZ16" s="114">
        <v>0</v>
      </c>
      <c r="BA16" s="114">
        <f t="shared" si="8"/>
        <v>25</v>
      </c>
      <c r="BB16" s="114">
        <v>4999</v>
      </c>
      <c r="BC16" s="114">
        <v>25</v>
      </c>
      <c r="BD16" s="114">
        <v>0</v>
      </c>
      <c r="BE16" s="114"/>
      <c r="BF16" s="114">
        <v>0</v>
      </c>
      <c r="BG16" s="114">
        <f t="shared" si="9"/>
        <v>25</v>
      </c>
      <c r="BH16" s="114">
        <f t="shared" si="10"/>
        <v>549.9</v>
      </c>
      <c r="BI16" s="114">
        <f t="shared" si="11"/>
        <v>1854.65</v>
      </c>
      <c r="BJ16" s="114">
        <f t="shared" si="12"/>
        <v>0</v>
      </c>
      <c r="BK16" s="114">
        <f t="shared" si="13"/>
        <v>0</v>
      </c>
      <c r="BL16" s="114">
        <f t="shared" si="14"/>
        <v>0</v>
      </c>
      <c r="BM16" s="114">
        <f t="shared" si="15"/>
        <v>0</v>
      </c>
      <c r="BN16" s="114">
        <f t="shared" si="16"/>
        <v>0</v>
      </c>
      <c r="BO16" s="114">
        <f t="shared" si="17"/>
        <v>0</v>
      </c>
      <c r="BP16" s="114">
        <f t="shared" si="18"/>
        <v>0</v>
      </c>
      <c r="BQ16" s="114">
        <f t="shared" si="19"/>
        <v>0</v>
      </c>
      <c r="BR16" s="114">
        <f t="shared" si="20"/>
        <v>0</v>
      </c>
      <c r="BS16" s="114">
        <f t="shared" si="21"/>
        <v>0</v>
      </c>
    </row>
    <row r="17" ht="17.5" spans="1:71">
      <c r="A17" s="106">
        <v>14</v>
      </c>
      <c r="B17" s="111" t="s">
        <v>137</v>
      </c>
      <c r="C17" s="260" t="s">
        <v>319</v>
      </c>
      <c r="D17" s="112" t="s">
        <v>15</v>
      </c>
      <c r="E17" s="113">
        <v>4999</v>
      </c>
      <c r="F17" s="114">
        <v>799.84</v>
      </c>
      <c r="G17" s="114">
        <v>0</v>
      </c>
      <c r="H17" s="114"/>
      <c r="I17" s="114">
        <v>0</v>
      </c>
      <c r="J17" s="114">
        <f t="shared" si="0"/>
        <v>799.84</v>
      </c>
      <c r="K17" s="114">
        <v>4999</v>
      </c>
      <c r="L17" s="114">
        <v>409.92</v>
      </c>
      <c r="M17" s="114">
        <v>0</v>
      </c>
      <c r="N17" s="114">
        <v>0</v>
      </c>
      <c r="O17" s="114">
        <v>0</v>
      </c>
      <c r="P17" s="114">
        <f t="shared" si="1"/>
        <v>409.92</v>
      </c>
      <c r="Q17" s="114">
        <v>4999</v>
      </c>
      <c r="R17" s="114">
        <v>5</v>
      </c>
      <c r="S17" s="114">
        <v>0</v>
      </c>
      <c r="T17" s="114">
        <v>0</v>
      </c>
      <c r="U17" s="114">
        <v>0</v>
      </c>
      <c r="V17" s="114">
        <f t="shared" si="2"/>
        <v>5</v>
      </c>
      <c r="W17" s="114">
        <v>4999</v>
      </c>
      <c r="X17" s="114">
        <v>64.99</v>
      </c>
      <c r="Y17" s="114">
        <v>0</v>
      </c>
      <c r="Z17" s="114"/>
      <c r="AA17" s="114">
        <v>0</v>
      </c>
      <c r="AB17" s="114">
        <f t="shared" si="3"/>
        <v>64.99</v>
      </c>
      <c r="AC17" s="114">
        <v>4999</v>
      </c>
      <c r="AD17" s="114">
        <v>25</v>
      </c>
      <c r="AE17" s="114">
        <v>0</v>
      </c>
      <c r="AF17" s="114"/>
      <c r="AG17" s="114">
        <v>0</v>
      </c>
      <c r="AH17" s="114">
        <f t="shared" si="4"/>
        <v>25</v>
      </c>
      <c r="AI17" s="114">
        <f t="shared" si="5"/>
        <v>1304.75</v>
      </c>
      <c r="AJ17" s="114">
        <v>4999</v>
      </c>
      <c r="AK17" s="114">
        <v>399.92</v>
      </c>
      <c r="AL17" s="114">
        <v>0</v>
      </c>
      <c r="AM17" s="114"/>
      <c r="AN17" s="114">
        <v>0</v>
      </c>
      <c r="AO17" s="114">
        <f t="shared" si="6"/>
        <v>399.92</v>
      </c>
      <c r="AP17" s="114">
        <v>4999</v>
      </c>
      <c r="AQ17" s="114">
        <v>99.98</v>
      </c>
      <c r="AR17" s="114">
        <v>0</v>
      </c>
      <c r="AS17" s="114">
        <v>0</v>
      </c>
      <c r="AT17" s="114">
        <v>0</v>
      </c>
      <c r="AU17" s="114">
        <f t="shared" si="7"/>
        <v>99.98</v>
      </c>
      <c r="AV17" s="114">
        <v>4999</v>
      </c>
      <c r="AW17" s="114">
        <v>25</v>
      </c>
      <c r="AX17" s="114">
        <v>0</v>
      </c>
      <c r="AY17" s="114">
        <v>0</v>
      </c>
      <c r="AZ17" s="114">
        <v>0</v>
      </c>
      <c r="BA17" s="114">
        <f t="shared" si="8"/>
        <v>25</v>
      </c>
      <c r="BB17" s="114">
        <v>4999</v>
      </c>
      <c r="BC17" s="114">
        <v>25</v>
      </c>
      <c r="BD17" s="114">
        <v>0</v>
      </c>
      <c r="BE17" s="114"/>
      <c r="BF17" s="114">
        <v>0</v>
      </c>
      <c r="BG17" s="114">
        <f t="shared" si="9"/>
        <v>25</v>
      </c>
      <c r="BH17" s="114">
        <f t="shared" si="10"/>
        <v>549.9</v>
      </c>
      <c r="BI17" s="114">
        <f t="shared" si="11"/>
        <v>1854.65</v>
      </c>
      <c r="BJ17" s="114">
        <f t="shared" si="12"/>
        <v>0</v>
      </c>
      <c r="BK17" s="114">
        <f t="shared" si="13"/>
        <v>0</v>
      </c>
      <c r="BL17" s="114">
        <f t="shared" si="14"/>
        <v>0</v>
      </c>
      <c r="BM17" s="114">
        <f t="shared" si="15"/>
        <v>0</v>
      </c>
      <c r="BN17" s="114">
        <f t="shared" si="16"/>
        <v>0</v>
      </c>
      <c r="BO17" s="114">
        <f t="shared" si="17"/>
        <v>0</v>
      </c>
      <c r="BP17" s="114">
        <f t="shared" si="18"/>
        <v>0</v>
      </c>
      <c r="BQ17" s="114">
        <f t="shared" si="19"/>
        <v>0</v>
      </c>
      <c r="BR17" s="114">
        <f t="shared" si="20"/>
        <v>0</v>
      </c>
      <c r="BS17" s="114">
        <f t="shared" si="21"/>
        <v>0</v>
      </c>
    </row>
    <row r="18" ht="17.5" spans="1:71">
      <c r="A18" s="106">
        <v>15</v>
      </c>
      <c r="B18" s="111" t="s">
        <v>32</v>
      </c>
      <c r="C18" s="260" t="s">
        <v>174</v>
      </c>
      <c r="D18" s="112" t="s">
        <v>15</v>
      </c>
      <c r="E18" s="113">
        <v>4999</v>
      </c>
      <c r="F18" s="114">
        <v>799.84</v>
      </c>
      <c r="G18" s="114">
        <v>0</v>
      </c>
      <c r="H18" s="114"/>
      <c r="I18" s="114">
        <v>0</v>
      </c>
      <c r="J18" s="114">
        <f t="shared" si="0"/>
        <v>799.84</v>
      </c>
      <c r="K18" s="114">
        <v>4999</v>
      </c>
      <c r="L18" s="114">
        <v>409.92</v>
      </c>
      <c r="M18" s="114">
        <v>0</v>
      </c>
      <c r="N18" s="114">
        <v>0</v>
      </c>
      <c r="O18" s="114">
        <v>0</v>
      </c>
      <c r="P18" s="114">
        <f t="shared" si="1"/>
        <v>409.92</v>
      </c>
      <c r="Q18" s="114">
        <v>4999</v>
      </c>
      <c r="R18" s="114">
        <v>5</v>
      </c>
      <c r="S18" s="114">
        <v>0</v>
      </c>
      <c r="T18" s="114">
        <v>0</v>
      </c>
      <c r="U18" s="114">
        <v>0</v>
      </c>
      <c r="V18" s="114">
        <f t="shared" si="2"/>
        <v>5</v>
      </c>
      <c r="W18" s="114">
        <v>4999</v>
      </c>
      <c r="X18" s="114">
        <v>64.99</v>
      </c>
      <c r="Y18" s="114">
        <v>0</v>
      </c>
      <c r="Z18" s="114"/>
      <c r="AA18" s="114">
        <v>0</v>
      </c>
      <c r="AB18" s="114">
        <f t="shared" si="3"/>
        <v>64.99</v>
      </c>
      <c r="AC18" s="114">
        <v>4999</v>
      </c>
      <c r="AD18" s="114">
        <v>25</v>
      </c>
      <c r="AE18" s="114">
        <v>0</v>
      </c>
      <c r="AF18" s="114"/>
      <c r="AG18" s="114">
        <v>0</v>
      </c>
      <c r="AH18" s="114">
        <f t="shared" si="4"/>
        <v>25</v>
      </c>
      <c r="AI18" s="114">
        <f t="shared" si="5"/>
        <v>1304.75</v>
      </c>
      <c r="AJ18" s="114">
        <v>4999</v>
      </c>
      <c r="AK18" s="114">
        <v>399.92</v>
      </c>
      <c r="AL18" s="114">
        <v>0</v>
      </c>
      <c r="AM18" s="114"/>
      <c r="AN18" s="114">
        <v>0</v>
      </c>
      <c r="AO18" s="114">
        <f t="shared" si="6"/>
        <v>399.92</v>
      </c>
      <c r="AP18" s="114">
        <v>4999</v>
      </c>
      <c r="AQ18" s="114">
        <v>99.98</v>
      </c>
      <c r="AR18" s="114">
        <v>0</v>
      </c>
      <c r="AS18" s="114">
        <v>0</v>
      </c>
      <c r="AT18" s="114">
        <v>0</v>
      </c>
      <c r="AU18" s="114">
        <f t="shared" si="7"/>
        <v>99.98</v>
      </c>
      <c r="AV18" s="114">
        <v>4999</v>
      </c>
      <c r="AW18" s="114">
        <v>25</v>
      </c>
      <c r="AX18" s="114">
        <v>0</v>
      </c>
      <c r="AY18" s="114">
        <v>0</v>
      </c>
      <c r="AZ18" s="114">
        <v>0</v>
      </c>
      <c r="BA18" s="114">
        <f t="shared" si="8"/>
        <v>25</v>
      </c>
      <c r="BB18" s="114">
        <v>4999</v>
      </c>
      <c r="BC18" s="114">
        <v>25</v>
      </c>
      <c r="BD18" s="114">
        <v>0</v>
      </c>
      <c r="BE18" s="114"/>
      <c r="BF18" s="114">
        <v>0</v>
      </c>
      <c r="BG18" s="114">
        <f t="shared" si="9"/>
        <v>25</v>
      </c>
      <c r="BH18" s="114">
        <f t="shared" si="10"/>
        <v>549.9</v>
      </c>
      <c r="BI18" s="114">
        <f t="shared" si="11"/>
        <v>1854.65</v>
      </c>
      <c r="BJ18" s="114">
        <f t="shared" si="12"/>
        <v>0</v>
      </c>
      <c r="BK18" s="114">
        <f t="shared" si="13"/>
        <v>0</v>
      </c>
      <c r="BL18" s="114">
        <f t="shared" si="14"/>
        <v>0</v>
      </c>
      <c r="BM18" s="114">
        <f t="shared" si="15"/>
        <v>0</v>
      </c>
      <c r="BN18" s="114">
        <f t="shared" si="16"/>
        <v>0</v>
      </c>
      <c r="BO18" s="114">
        <f t="shared" si="17"/>
        <v>0</v>
      </c>
      <c r="BP18" s="114">
        <f t="shared" si="18"/>
        <v>0</v>
      </c>
      <c r="BQ18" s="114">
        <f t="shared" si="19"/>
        <v>0</v>
      </c>
      <c r="BR18" s="114">
        <f t="shared" si="20"/>
        <v>0</v>
      </c>
      <c r="BS18" s="114">
        <f t="shared" si="21"/>
        <v>0</v>
      </c>
    </row>
    <row r="19" ht="17.5" spans="1:71">
      <c r="A19" s="106">
        <v>16</v>
      </c>
      <c r="B19" s="111" t="s">
        <v>91</v>
      </c>
      <c r="C19" s="111" t="s">
        <v>250</v>
      </c>
      <c r="D19" s="112" t="s">
        <v>15</v>
      </c>
      <c r="E19" s="113">
        <v>5700</v>
      </c>
      <c r="F19" s="114">
        <v>912</v>
      </c>
      <c r="G19" s="114">
        <v>0</v>
      </c>
      <c r="H19" s="114"/>
      <c r="I19" s="114">
        <v>0</v>
      </c>
      <c r="J19" s="114">
        <f t="shared" si="0"/>
        <v>912</v>
      </c>
      <c r="K19" s="114">
        <v>5700</v>
      </c>
      <c r="L19" s="114">
        <v>467.4</v>
      </c>
      <c r="M19" s="114">
        <v>0</v>
      </c>
      <c r="N19" s="114">
        <v>0</v>
      </c>
      <c r="O19" s="114">
        <v>0</v>
      </c>
      <c r="P19" s="114">
        <f t="shared" si="1"/>
        <v>467.4</v>
      </c>
      <c r="Q19" s="114">
        <v>5700</v>
      </c>
      <c r="R19" s="114">
        <v>5.7</v>
      </c>
      <c r="S19" s="114">
        <v>0</v>
      </c>
      <c r="T19" s="114">
        <v>0</v>
      </c>
      <c r="U19" s="114">
        <v>0</v>
      </c>
      <c r="V19" s="114">
        <f t="shared" si="2"/>
        <v>5.7</v>
      </c>
      <c r="W19" s="114">
        <v>5700</v>
      </c>
      <c r="X19" s="114">
        <v>74.1</v>
      </c>
      <c r="Y19" s="114">
        <v>0</v>
      </c>
      <c r="Z19" s="114"/>
      <c r="AA19" s="114">
        <v>0</v>
      </c>
      <c r="AB19" s="114">
        <f t="shared" si="3"/>
        <v>74.1</v>
      </c>
      <c r="AC19" s="114">
        <v>5700</v>
      </c>
      <c r="AD19" s="114">
        <v>28.5</v>
      </c>
      <c r="AE19" s="114">
        <v>0</v>
      </c>
      <c r="AF19" s="114"/>
      <c r="AG19" s="114">
        <v>0</v>
      </c>
      <c r="AH19" s="114">
        <f t="shared" si="4"/>
        <v>28.5</v>
      </c>
      <c r="AI19" s="114">
        <f t="shared" si="5"/>
        <v>1487.7</v>
      </c>
      <c r="AJ19" s="114">
        <v>5700</v>
      </c>
      <c r="AK19" s="114">
        <v>456</v>
      </c>
      <c r="AL19" s="114">
        <v>0</v>
      </c>
      <c r="AM19" s="114"/>
      <c r="AN19" s="114">
        <v>0</v>
      </c>
      <c r="AO19" s="114">
        <f t="shared" si="6"/>
        <v>456</v>
      </c>
      <c r="AP19" s="114">
        <v>5700</v>
      </c>
      <c r="AQ19" s="114">
        <v>114</v>
      </c>
      <c r="AR19" s="114">
        <v>0</v>
      </c>
      <c r="AS19" s="114">
        <v>0</v>
      </c>
      <c r="AT19" s="114">
        <v>0</v>
      </c>
      <c r="AU19" s="114">
        <f t="shared" si="7"/>
        <v>114</v>
      </c>
      <c r="AV19" s="114">
        <v>5700</v>
      </c>
      <c r="AW19" s="114">
        <v>28.5</v>
      </c>
      <c r="AX19" s="114">
        <v>0</v>
      </c>
      <c r="AY19" s="114">
        <v>0</v>
      </c>
      <c r="AZ19" s="114">
        <v>0</v>
      </c>
      <c r="BA19" s="114">
        <f t="shared" si="8"/>
        <v>28.5</v>
      </c>
      <c r="BB19" s="114">
        <v>5700</v>
      </c>
      <c r="BC19" s="114">
        <v>28.5</v>
      </c>
      <c r="BD19" s="114">
        <v>0</v>
      </c>
      <c r="BE19" s="114"/>
      <c r="BF19" s="114">
        <v>0</v>
      </c>
      <c r="BG19" s="114">
        <f t="shared" si="9"/>
        <v>28.5</v>
      </c>
      <c r="BH19" s="114">
        <f t="shared" si="10"/>
        <v>627</v>
      </c>
      <c r="BI19" s="114">
        <f t="shared" si="11"/>
        <v>2114.7</v>
      </c>
      <c r="BJ19" s="114">
        <f t="shared" si="12"/>
        <v>0</v>
      </c>
      <c r="BK19" s="114">
        <f t="shared" si="13"/>
        <v>0</v>
      </c>
      <c r="BL19" s="114">
        <f t="shared" si="14"/>
        <v>0</v>
      </c>
      <c r="BM19" s="114">
        <f t="shared" si="15"/>
        <v>0</v>
      </c>
      <c r="BN19" s="114">
        <f t="shared" si="16"/>
        <v>0</v>
      </c>
      <c r="BO19" s="114">
        <f t="shared" si="17"/>
        <v>0</v>
      </c>
      <c r="BP19" s="114">
        <f t="shared" si="18"/>
        <v>0</v>
      </c>
      <c r="BQ19" s="114">
        <f t="shared" si="19"/>
        <v>0</v>
      </c>
      <c r="BR19" s="114">
        <f t="shared" si="20"/>
        <v>0</v>
      </c>
      <c r="BS19" s="114">
        <f t="shared" si="21"/>
        <v>0</v>
      </c>
    </row>
    <row r="20" ht="17.5" spans="1:71">
      <c r="A20" s="106">
        <v>17</v>
      </c>
      <c r="B20" s="115" t="s">
        <v>335</v>
      </c>
      <c r="C20" s="111" t="s">
        <v>336</v>
      </c>
      <c r="D20" s="112" t="s">
        <v>15</v>
      </c>
      <c r="E20" s="113">
        <v>4999</v>
      </c>
      <c r="F20" s="114">
        <v>799.84</v>
      </c>
      <c r="G20" s="114">
        <v>0</v>
      </c>
      <c r="H20" s="114"/>
      <c r="I20" s="114">
        <v>0</v>
      </c>
      <c r="J20" s="114">
        <f t="shared" si="0"/>
        <v>799.84</v>
      </c>
      <c r="K20" s="114">
        <v>4999</v>
      </c>
      <c r="L20" s="114">
        <v>409.92</v>
      </c>
      <c r="M20" s="114">
        <v>0</v>
      </c>
      <c r="N20" s="114">
        <v>0</v>
      </c>
      <c r="O20" s="114">
        <v>0</v>
      </c>
      <c r="P20" s="114">
        <f t="shared" si="1"/>
        <v>409.92</v>
      </c>
      <c r="Q20" s="114">
        <v>4999</v>
      </c>
      <c r="R20" s="114">
        <v>5</v>
      </c>
      <c r="S20" s="114">
        <v>0</v>
      </c>
      <c r="T20" s="114">
        <v>0</v>
      </c>
      <c r="U20" s="114">
        <v>0</v>
      </c>
      <c r="V20" s="114">
        <f t="shared" si="2"/>
        <v>5</v>
      </c>
      <c r="W20" s="114">
        <v>4999</v>
      </c>
      <c r="X20" s="114">
        <v>64.99</v>
      </c>
      <c r="Y20" s="114">
        <v>0</v>
      </c>
      <c r="Z20" s="114"/>
      <c r="AA20" s="114">
        <v>0</v>
      </c>
      <c r="AB20" s="114">
        <f t="shared" si="3"/>
        <v>64.99</v>
      </c>
      <c r="AC20" s="114">
        <v>4999</v>
      </c>
      <c r="AD20" s="114">
        <v>25</v>
      </c>
      <c r="AE20" s="114">
        <v>0</v>
      </c>
      <c r="AF20" s="114"/>
      <c r="AG20" s="114">
        <v>0</v>
      </c>
      <c r="AH20" s="114">
        <f t="shared" si="4"/>
        <v>25</v>
      </c>
      <c r="AI20" s="114">
        <f t="shared" si="5"/>
        <v>1304.75</v>
      </c>
      <c r="AJ20" s="114">
        <v>4999</v>
      </c>
      <c r="AK20" s="114">
        <v>399.92</v>
      </c>
      <c r="AL20" s="114">
        <v>0</v>
      </c>
      <c r="AM20" s="114"/>
      <c r="AN20" s="114">
        <v>0</v>
      </c>
      <c r="AO20" s="114">
        <f t="shared" si="6"/>
        <v>399.92</v>
      </c>
      <c r="AP20" s="114">
        <v>4999</v>
      </c>
      <c r="AQ20" s="114">
        <v>99.98</v>
      </c>
      <c r="AR20" s="114">
        <v>0</v>
      </c>
      <c r="AS20" s="114">
        <v>0</v>
      </c>
      <c r="AT20" s="114">
        <v>0</v>
      </c>
      <c r="AU20" s="114">
        <f t="shared" si="7"/>
        <v>99.98</v>
      </c>
      <c r="AV20" s="114">
        <v>4999</v>
      </c>
      <c r="AW20" s="114">
        <v>25</v>
      </c>
      <c r="AX20" s="114">
        <v>0</v>
      </c>
      <c r="AY20" s="114">
        <v>0</v>
      </c>
      <c r="AZ20" s="114">
        <v>0</v>
      </c>
      <c r="BA20" s="114">
        <f t="shared" si="8"/>
        <v>25</v>
      </c>
      <c r="BB20" s="114">
        <v>4999</v>
      </c>
      <c r="BC20" s="114">
        <v>25</v>
      </c>
      <c r="BD20" s="114">
        <v>0</v>
      </c>
      <c r="BE20" s="114"/>
      <c r="BF20" s="114">
        <v>0</v>
      </c>
      <c r="BG20" s="114">
        <f t="shared" si="9"/>
        <v>25</v>
      </c>
      <c r="BH20" s="114">
        <f t="shared" si="10"/>
        <v>549.9</v>
      </c>
      <c r="BI20" s="114">
        <f t="shared" si="11"/>
        <v>1854.65</v>
      </c>
      <c r="BJ20" s="114">
        <f t="shared" si="12"/>
        <v>0</v>
      </c>
      <c r="BK20" s="114">
        <f t="shared" si="13"/>
        <v>0</v>
      </c>
      <c r="BL20" s="114">
        <f t="shared" si="14"/>
        <v>0</v>
      </c>
      <c r="BM20" s="114">
        <f t="shared" si="15"/>
        <v>0</v>
      </c>
      <c r="BN20" s="114">
        <f t="shared" si="16"/>
        <v>0</v>
      </c>
      <c r="BO20" s="114">
        <f t="shared" si="17"/>
        <v>0</v>
      </c>
      <c r="BP20" s="114">
        <f t="shared" si="18"/>
        <v>0</v>
      </c>
      <c r="BQ20" s="114">
        <f t="shared" si="19"/>
        <v>0</v>
      </c>
      <c r="BR20" s="114">
        <f t="shared" si="20"/>
        <v>0</v>
      </c>
      <c r="BS20" s="114">
        <f t="shared" si="21"/>
        <v>0</v>
      </c>
    </row>
    <row r="21" ht="17.5" spans="1:71">
      <c r="A21" s="106">
        <v>18</v>
      </c>
      <c r="B21" s="111" t="s">
        <v>84</v>
      </c>
      <c r="C21" s="111" t="s">
        <v>243</v>
      </c>
      <c r="D21" s="112" t="s">
        <v>15</v>
      </c>
      <c r="E21" s="113">
        <v>4999</v>
      </c>
      <c r="F21" s="114">
        <v>799.84</v>
      </c>
      <c r="G21" s="114">
        <v>0</v>
      </c>
      <c r="H21" s="114"/>
      <c r="I21" s="114">
        <v>0</v>
      </c>
      <c r="J21" s="114">
        <f t="shared" si="0"/>
        <v>799.84</v>
      </c>
      <c r="K21" s="114">
        <v>4999</v>
      </c>
      <c r="L21" s="114">
        <v>409.92</v>
      </c>
      <c r="M21" s="114">
        <v>0</v>
      </c>
      <c r="N21" s="114">
        <v>0</v>
      </c>
      <c r="O21" s="114">
        <v>0</v>
      </c>
      <c r="P21" s="114">
        <f t="shared" si="1"/>
        <v>409.92</v>
      </c>
      <c r="Q21" s="114">
        <v>4999</v>
      </c>
      <c r="R21" s="114">
        <v>5</v>
      </c>
      <c r="S21" s="114">
        <v>0</v>
      </c>
      <c r="T21" s="114">
        <v>0</v>
      </c>
      <c r="U21" s="114">
        <v>0</v>
      </c>
      <c r="V21" s="114">
        <f t="shared" si="2"/>
        <v>5</v>
      </c>
      <c r="W21" s="114">
        <v>4999</v>
      </c>
      <c r="X21" s="114">
        <v>64.99</v>
      </c>
      <c r="Y21" s="114">
        <v>0</v>
      </c>
      <c r="Z21" s="114"/>
      <c r="AA21" s="114">
        <v>0</v>
      </c>
      <c r="AB21" s="114">
        <f t="shared" si="3"/>
        <v>64.99</v>
      </c>
      <c r="AC21" s="114">
        <v>4999</v>
      </c>
      <c r="AD21" s="114">
        <v>25</v>
      </c>
      <c r="AE21" s="114">
        <v>0</v>
      </c>
      <c r="AF21" s="114"/>
      <c r="AG21" s="114">
        <v>0</v>
      </c>
      <c r="AH21" s="114">
        <f t="shared" si="4"/>
        <v>25</v>
      </c>
      <c r="AI21" s="114">
        <f t="shared" si="5"/>
        <v>1304.75</v>
      </c>
      <c r="AJ21" s="114">
        <v>4999</v>
      </c>
      <c r="AK21" s="114">
        <v>399.92</v>
      </c>
      <c r="AL21" s="114">
        <v>0</v>
      </c>
      <c r="AM21" s="114"/>
      <c r="AN21" s="114">
        <v>0</v>
      </c>
      <c r="AO21" s="114">
        <f t="shared" si="6"/>
        <v>399.92</v>
      </c>
      <c r="AP21" s="114">
        <v>4999</v>
      </c>
      <c r="AQ21" s="114">
        <v>99.98</v>
      </c>
      <c r="AR21" s="114">
        <v>0</v>
      </c>
      <c r="AS21" s="114">
        <v>0</v>
      </c>
      <c r="AT21" s="114">
        <v>0</v>
      </c>
      <c r="AU21" s="114">
        <f t="shared" si="7"/>
        <v>99.98</v>
      </c>
      <c r="AV21" s="114">
        <v>4999</v>
      </c>
      <c r="AW21" s="114">
        <v>25</v>
      </c>
      <c r="AX21" s="114">
        <v>0</v>
      </c>
      <c r="AY21" s="114">
        <v>0</v>
      </c>
      <c r="AZ21" s="114">
        <v>0</v>
      </c>
      <c r="BA21" s="114">
        <f t="shared" si="8"/>
        <v>25</v>
      </c>
      <c r="BB21" s="114">
        <v>4999</v>
      </c>
      <c r="BC21" s="114">
        <v>25</v>
      </c>
      <c r="BD21" s="114">
        <v>0</v>
      </c>
      <c r="BE21" s="114"/>
      <c r="BF21" s="114">
        <v>0</v>
      </c>
      <c r="BG21" s="114">
        <f t="shared" si="9"/>
        <v>25</v>
      </c>
      <c r="BH21" s="114">
        <f t="shared" si="10"/>
        <v>549.9</v>
      </c>
      <c r="BI21" s="114">
        <f t="shared" si="11"/>
        <v>1854.65</v>
      </c>
      <c r="BJ21" s="114">
        <f t="shared" si="12"/>
        <v>0</v>
      </c>
      <c r="BK21" s="114">
        <f t="shared" si="13"/>
        <v>0</v>
      </c>
      <c r="BL21" s="114">
        <f t="shared" si="14"/>
        <v>0</v>
      </c>
      <c r="BM21" s="114">
        <f t="shared" si="15"/>
        <v>0</v>
      </c>
      <c r="BN21" s="114">
        <f t="shared" si="16"/>
        <v>0</v>
      </c>
      <c r="BO21" s="114">
        <f t="shared" si="17"/>
        <v>0</v>
      </c>
      <c r="BP21" s="114">
        <f t="shared" si="18"/>
        <v>0</v>
      </c>
      <c r="BQ21" s="114">
        <f t="shared" si="19"/>
        <v>0</v>
      </c>
      <c r="BR21" s="114">
        <f t="shared" si="20"/>
        <v>0</v>
      </c>
      <c r="BS21" s="114">
        <f t="shared" si="21"/>
        <v>0</v>
      </c>
    </row>
    <row r="22" ht="17.5" spans="1:71">
      <c r="A22" s="106">
        <v>19</v>
      </c>
      <c r="B22" s="111" t="s">
        <v>41</v>
      </c>
      <c r="C22" s="260" t="s">
        <v>183</v>
      </c>
      <c r="D22" s="112" t="s">
        <v>15</v>
      </c>
      <c r="E22" s="113">
        <v>4999</v>
      </c>
      <c r="F22" s="114">
        <v>799.84</v>
      </c>
      <c r="G22" s="114">
        <v>0</v>
      </c>
      <c r="H22" s="114"/>
      <c r="I22" s="114">
        <v>0</v>
      </c>
      <c r="J22" s="114">
        <f t="shared" si="0"/>
        <v>799.84</v>
      </c>
      <c r="K22" s="114">
        <v>4999</v>
      </c>
      <c r="L22" s="114">
        <v>409.92</v>
      </c>
      <c r="M22" s="114">
        <v>0</v>
      </c>
      <c r="N22" s="114">
        <v>0</v>
      </c>
      <c r="O22" s="114">
        <v>0</v>
      </c>
      <c r="P22" s="114">
        <f t="shared" si="1"/>
        <v>409.92</v>
      </c>
      <c r="Q22" s="114">
        <v>4999</v>
      </c>
      <c r="R22" s="114">
        <v>5</v>
      </c>
      <c r="S22" s="114">
        <v>0</v>
      </c>
      <c r="T22" s="114">
        <v>0</v>
      </c>
      <c r="U22" s="114">
        <v>0</v>
      </c>
      <c r="V22" s="114">
        <f t="shared" si="2"/>
        <v>5</v>
      </c>
      <c r="W22" s="114">
        <v>4999</v>
      </c>
      <c r="X22" s="114">
        <v>64.99</v>
      </c>
      <c r="Y22" s="114">
        <v>0</v>
      </c>
      <c r="Z22" s="114"/>
      <c r="AA22" s="114">
        <v>0</v>
      </c>
      <c r="AB22" s="114">
        <f t="shared" si="3"/>
        <v>64.99</v>
      </c>
      <c r="AC22" s="114">
        <v>4999</v>
      </c>
      <c r="AD22" s="114">
        <v>25</v>
      </c>
      <c r="AE22" s="114">
        <v>0</v>
      </c>
      <c r="AF22" s="114"/>
      <c r="AG22" s="114">
        <v>0</v>
      </c>
      <c r="AH22" s="114">
        <f t="shared" si="4"/>
        <v>25</v>
      </c>
      <c r="AI22" s="114">
        <f t="shared" si="5"/>
        <v>1304.75</v>
      </c>
      <c r="AJ22" s="114">
        <v>4999</v>
      </c>
      <c r="AK22" s="114">
        <v>399.92</v>
      </c>
      <c r="AL22" s="114">
        <v>0</v>
      </c>
      <c r="AM22" s="114"/>
      <c r="AN22" s="114">
        <v>0</v>
      </c>
      <c r="AO22" s="114">
        <f t="shared" si="6"/>
        <v>399.92</v>
      </c>
      <c r="AP22" s="114">
        <v>4999</v>
      </c>
      <c r="AQ22" s="114">
        <v>99.98</v>
      </c>
      <c r="AR22" s="114">
        <v>0</v>
      </c>
      <c r="AS22" s="114">
        <v>0</v>
      </c>
      <c r="AT22" s="114">
        <v>0</v>
      </c>
      <c r="AU22" s="114">
        <f t="shared" si="7"/>
        <v>99.98</v>
      </c>
      <c r="AV22" s="114">
        <v>4999</v>
      </c>
      <c r="AW22" s="114">
        <v>25</v>
      </c>
      <c r="AX22" s="114">
        <v>0</v>
      </c>
      <c r="AY22" s="114">
        <v>0</v>
      </c>
      <c r="AZ22" s="114">
        <v>0</v>
      </c>
      <c r="BA22" s="114">
        <f t="shared" si="8"/>
        <v>25</v>
      </c>
      <c r="BB22" s="114">
        <v>4999</v>
      </c>
      <c r="BC22" s="114">
        <v>25</v>
      </c>
      <c r="BD22" s="114">
        <v>0</v>
      </c>
      <c r="BE22" s="114"/>
      <c r="BF22" s="114">
        <v>0</v>
      </c>
      <c r="BG22" s="114">
        <f t="shared" si="9"/>
        <v>25</v>
      </c>
      <c r="BH22" s="114">
        <f t="shared" si="10"/>
        <v>549.9</v>
      </c>
      <c r="BI22" s="114">
        <f t="shared" si="11"/>
        <v>1854.65</v>
      </c>
      <c r="BJ22" s="114">
        <f t="shared" si="12"/>
        <v>0</v>
      </c>
      <c r="BK22" s="114">
        <f t="shared" si="13"/>
        <v>0</v>
      </c>
      <c r="BL22" s="114">
        <f t="shared" si="14"/>
        <v>0</v>
      </c>
      <c r="BM22" s="114">
        <f t="shared" si="15"/>
        <v>0</v>
      </c>
      <c r="BN22" s="114">
        <f t="shared" si="16"/>
        <v>0</v>
      </c>
      <c r="BO22" s="114">
        <f t="shared" si="17"/>
        <v>0</v>
      </c>
      <c r="BP22" s="114">
        <f t="shared" si="18"/>
        <v>0</v>
      </c>
      <c r="BQ22" s="114">
        <f t="shared" si="19"/>
        <v>0</v>
      </c>
      <c r="BR22" s="114">
        <f t="shared" si="20"/>
        <v>0</v>
      </c>
      <c r="BS22" s="114">
        <f t="shared" si="21"/>
        <v>0</v>
      </c>
    </row>
    <row r="23" ht="17.5" spans="1:71">
      <c r="A23" s="106">
        <v>20</v>
      </c>
      <c r="B23" s="111" t="s">
        <v>136</v>
      </c>
      <c r="C23" s="260" t="s">
        <v>318</v>
      </c>
      <c r="D23" s="112" t="s">
        <v>15</v>
      </c>
      <c r="E23" s="113">
        <v>4999</v>
      </c>
      <c r="F23" s="114">
        <v>799.84</v>
      </c>
      <c r="G23" s="114">
        <v>0</v>
      </c>
      <c r="H23" s="114"/>
      <c r="I23" s="114">
        <v>0</v>
      </c>
      <c r="J23" s="114">
        <f t="shared" si="0"/>
        <v>799.84</v>
      </c>
      <c r="K23" s="114">
        <v>4999</v>
      </c>
      <c r="L23" s="114">
        <v>409.92</v>
      </c>
      <c r="M23" s="114">
        <v>0</v>
      </c>
      <c r="N23" s="114">
        <v>0</v>
      </c>
      <c r="O23" s="114">
        <v>0</v>
      </c>
      <c r="P23" s="114">
        <f t="shared" si="1"/>
        <v>409.92</v>
      </c>
      <c r="Q23" s="114">
        <v>4999</v>
      </c>
      <c r="R23" s="114">
        <v>5</v>
      </c>
      <c r="S23" s="114">
        <v>0</v>
      </c>
      <c r="T23" s="114">
        <v>0</v>
      </c>
      <c r="U23" s="114">
        <v>0</v>
      </c>
      <c r="V23" s="114">
        <f t="shared" si="2"/>
        <v>5</v>
      </c>
      <c r="W23" s="114">
        <v>4999</v>
      </c>
      <c r="X23" s="114">
        <v>64.99</v>
      </c>
      <c r="Y23" s="114">
        <v>0</v>
      </c>
      <c r="Z23" s="114"/>
      <c r="AA23" s="114">
        <v>0</v>
      </c>
      <c r="AB23" s="114">
        <f t="shared" si="3"/>
        <v>64.99</v>
      </c>
      <c r="AC23" s="114">
        <v>4999</v>
      </c>
      <c r="AD23" s="114">
        <v>25</v>
      </c>
      <c r="AE23" s="114">
        <v>0</v>
      </c>
      <c r="AF23" s="114"/>
      <c r="AG23" s="114">
        <v>0</v>
      </c>
      <c r="AH23" s="114">
        <f t="shared" si="4"/>
        <v>25</v>
      </c>
      <c r="AI23" s="114">
        <f t="shared" si="5"/>
        <v>1304.75</v>
      </c>
      <c r="AJ23" s="114">
        <v>4999</v>
      </c>
      <c r="AK23" s="114">
        <v>399.92</v>
      </c>
      <c r="AL23" s="114">
        <v>0</v>
      </c>
      <c r="AM23" s="114"/>
      <c r="AN23" s="114">
        <v>0</v>
      </c>
      <c r="AO23" s="114">
        <f t="shared" si="6"/>
        <v>399.92</v>
      </c>
      <c r="AP23" s="114">
        <v>4999</v>
      </c>
      <c r="AQ23" s="114">
        <v>99.98</v>
      </c>
      <c r="AR23" s="114">
        <v>0</v>
      </c>
      <c r="AS23" s="114">
        <v>0</v>
      </c>
      <c r="AT23" s="114">
        <v>0</v>
      </c>
      <c r="AU23" s="114">
        <f t="shared" si="7"/>
        <v>99.98</v>
      </c>
      <c r="AV23" s="114">
        <v>4999</v>
      </c>
      <c r="AW23" s="114">
        <v>25</v>
      </c>
      <c r="AX23" s="114">
        <v>0</v>
      </c>
      <c r="AY23" s="114">
        <v>0</v>
      </c>
      <c r="AZ23" s="114">
        <v>0</v>
      </c>
      <c r="BA23" s="114">
        <f t="shared" si="8"/>
        <v>25</v>
      </c>
      <c r="BB23" s="114">
        <v>4999</v>
      </c>
      <c r="BC23" s="114">
        <v>25</v>
      </c>
      <c r="BD23" s="114">
        <v>0</v>
      </c>
      <c r="BE23" s="114"/>
      <c r="BF23" s="114">
        <v>0</v>
      </c>
      <c r="BG23" s="114">
        <f t="shared" si="9"/>
        <v>25</v>
      </c>
      <c r="BH23" s="114">
        <f t="shared" si="10"/>
        <v>549.9</v>
      </c>
      <c r="BI23" s="114">
        <f t="shared" si="11"/>
        <v>1854.65</v>
      </c>
      <c r="BJ23" s="114">
        <f t="shared" si="12"/>
        <v>0</v>
      </c>
      <c r="BK23" s="114">
        <f t="shared" si="13"/>
        <v>0</v>
      </c>
      <c r="BL23" s="114">
        <f t="shared" si="14"/>
        <v>0</v>
      </c>
      <c r="BM23" s="114">
        <f t="shared" si="15"/>
        <v>0</v>
      </c>
      <c r="BN23" s="114">
        <f t="shared" si="16"/>
        <v>0</v>
      </c>
      <c r="BO23" s="114">
        <f t="shared" si="17"/>
        <v>0</v>
      </c>
      <c r="BP23" s="114">
        <f t="shared" si="18"/>
        <v>0</v>
      </c>
      <c r="BQ23" s="114">
        <f t="shared" si="19"/>
        <v>0</v>
      </c>
      <c r="BR23" s="114">
        <f t="shared" si="20"/>
        <v>0</v>
      </c>
      <c r="BS23" s="114">
        <f t="shared" si="21"/>
        <v>0</v>
      </c>
    </row>
    <row r="24" ht="17.5" spans="1:71">
      <c r="A24" s="106">
        <v>21</v>
      </c>
      <c r="B24" s="111" t="s">
        <v>134</v>
      </c>
      <c r="C24" s="260" t="s">
        <v>315</v>
      </c>
      <c r="D24" s="112" t="s">
        <v>15</v>
      </c>
      <c r="E24" s="113">
        <v>4999</v>
      </c>
      <c r="F24" s="114">
        <v>799.84</v>
      </c>
      <c r="G24" s="114">
        <v>0</v>
      </c>
      <c r="H24" s="114"/>
      <c r="I24" s="114">
        <v>0</v>
      </c>
      <c r="J24" s="114">
        <f t="shared" si="0"/>
        <v>799.84</v>
      </c>
      <c r="K24" s="114">
        <v>4999</v>
      </c>
      <c r="L24" s="114">
        <v>409.92</v>
      </c>
      <c r="M24" s="114">
        <v>0</v>
      </c>
      <c r="N24" s="114">
        <v>0</v>
      </c>
      <c r="O24" s="114">
        <v>0</v>
      </c>
      <c r="P24" s="114">
        <f t="shared" si="1"/>
        <v>409.92</v>
      </c>
      <c r="Q24" s="114">
        <v>4999</v>
      </c>
      <c r="R24" s="114">
        <v>5</v>
      </c>
      <c r="S24" s="114">
        <v>0</v>
      </c>
      <c r="T24" s="114">
        <v>0</v>
      </c>
      <c r="U24" s="114">
        <v>0</v>
      </c>
      <c r="V24" s="114">
        <f t="shared" si="2"/>
        <v>5</v>
      </c>
      <c r="W24" s="114">
        <v>4999</v>
      </c>
      <c r="X24" s="114">
        <v>64.99</v>
      </c>
      <c r="Y24" s="114">
        <v>0</v>
      </c>
      <c r="Z24" s="114"/>
      <c r="AA24" s="114">
        <v>0</v>
      </c>
      <c r="AB24" s="114">
        <f t="shared" si="3"/>
        <v>64.99</v>
      </c>
      <c r="AC24" s="114">
        <v>4999</v>
      </c>
      <c r="AD24" s="114">
        <v>25</v>
      </c>
      <c r="AE24" s="114">
        <v>0</v>
      </c>
      <c r="AF24" s="114"/>
      <c r="AG24" s="114">
        <v>0</v>
      </c>
      <c r="AH24" s="114">
        <f t="shared" si="4"/>
        <v>25</v>
      </c>
      <c r="AI24" s="114">
        <f t="shared" si="5"/>
        <v>1304.75</v>
      </c>
      <c r="AJ24" s="114">
        <v>4999</v>
      </c>
      <c r="AK24" s="114">
        <v>399.92</v>
      </c>
      <c r="AL24" s="114">
        <v>0</v>
      </c>
      <c r="AM24" s="114"/>
      <c r="AN24" s="114">
        <v>0</v>
      </c>
      <c r="AO24" s="114">
        <f t="shared" si="6"/>
        <v>399.92</v>
      </c>
      <c r="AP24" s="114">
        <v>4999</v>
      </c>
      <c r="AQ24" s="114">
        <v>99.98</v>
      </c>
      <c r="AR24" s="114">
        <v>0</v>
      </c>
      <c r="AS24" s="114">
        <v>0</v>
      </c>
      <c r="AT24" s="114">
        <v>0</v>
      </c>
      <c r="AU24" s="114">
        <f t="shared" si="7"/>
        <v>99.98</v>
      </c>
      <c r="AV24" s="114">
        <v>4999</v>
      </c>
      <c r="AW24" s="114">
        <v>25</v>
      </c>
      <c r="AX24" s="114">
        <v>0</v>
      </c>
      <c r="AY24" s="114">
        <v>0</v>
      </c>
      <c r="AZ24" s="114">
        <v>0</v>
      </c>
      <c r="BA24" s="114">
        <f t="shared" si="8"/>
        <v>25</v>
      </c>
      <c r="BB24" s="114">
        <v>4999</v>
      </c>
      <c r="BC24" s="114">
        <v>25</v>
      </c>
      <c r="BD24" s="114">
        <v>0</v>
      </c>
      <c r="BE24" s="114"/>
      <c r="BF24" s="114">
        <v>0</v>
      </c>
      <c r="BG24" s="114">
        <f t="shared" si="9"/>
        <v>25</v>
      </c>
      <c r="BH24" s="114">
        <f t="shared" si="10"/>
        <v>549.9</v>
      </c>
      <c r="BI24" s="114">
        <f t="shared" si="11"/>
        <v>1854.65</v>
      </c>
      <c r="BJ24" s="114">
        <f t="shared" si="12"/>
        <v>0</v>
      </c>
      <c r="BK24" s="114">
        <f t="shared" si="13"/>
        <v>0</v>
      </c>
      <c r="BL24" s="114">
        <f t="shared" si="14"/>
        <v>0</v>
      </c>
      <c r="BM24" s="114">
        <f t="shared" si="15"/>
        <v>0</v>
      </c>
      <c r="BN24" s="114">
        <f t="shared" si="16"/>
        <v>0</v>
      </c>
      <c r="BO24" s="114">
        <f t="shared" si="17"/>
        <v>0</v>
      </c>
      <c r="BP24" s="114">
        <f t="shared" si="18"/>
        <v>0</v>
      </c>
      <c r="BQ24" s="114">
        <f t="shared" si="19"/>
        <v>0</v>
      </c>
      <c r="BR24" s="114">
        <f t="shared" si="20"/>
        <v>0</v>
      </c>
      <c r="BS24" s="114">
        <f t="shared" si="21"/>
        <v>0</v>
      </c>
    </row>
    <row r="25" ht="17.5" spans="1:71">
      <c r="A25" s="106">
        <v>22</v>
      </c>
      <c r="B25" s="111" t="s">
        <v>105</v>
      </c>
      <c r="C25" s="111" t="s">
        <v>271</v>
      </c>
      <c r="D25" s="112" t="s">
        <v>15</v>
      </c>
      <c r="E25" s="113">
        <v>4999</v>
      </c>
      <c r="F25" s="114">
        <v>799.84</v>
      </c>
      <c r="G25" s="114">
        <v>0</v>
      </c>
      <c r="H25" s="114"/>
      <c r="I25" s="114">
        <v>0</v>
      </c>
      <c r="J25" s="114">
        <f t="shared" si="0"/>
        <v>799.84</v>
      </c>
      <c r="K25" s="114">
        <v>4999</v>
      </c>
      <c r="L25" s="114">
        <v>409.92</v>
      </c>
      <c r="M25" s="114">
        <v>0</v>
      </c>
      <c r="N25" s="114">
        <v>0</v>
      </c>
      <c r="O25" s="114">
        <v>0</v>
      </c>
      <c r="P25" s="114">
        <f t="shared" si="1"/>
        <v>409.92</v>
      </c>
      <c r="Q25" s="114">
        <v>4999</v>
      </c>
      <c r="R25" s="114">
        <v>5</v>
      </c>
      <c r="S25" s="114">
        <v>0</v>
      </c>
      <c r="T25" s="114">
        <v>0</v>
      </c>
      <c r="U25" s="114">
        <v>0</v>
      </c>
      <c r="V25" s="114">
        <f t="shared" si="2"/>
        <v>5</v>
      </c>
      <c r="W25" s="114">
        <v>4999</v>
      </c>
      <c r="X25" s="114">
        <v>64.99</v>
      </c>
      <c r="Y25" s="114">
        <v>0</v>
      </c>
      <c r="Z25" s="114"/>
      <c r="AA25" s="114">
        <v>0</v>
      </c>
      <c r="AB25" s="114">
        <f t="shared" si="3"/>
        <v>64.99</v>
      </c>
      <c r="AC25" s="114">
        <v>4999</v>
      </c>
      <c r="AD25" s="114">
        <v>25</v>
      </c>
      <c r="AE25" s="114">
        <v>0</v>
      </c>
      <c r="AF25" s="114"/>
      <c r="AG25" s="114">
        <v>0</v>
      </c>
      <c r="AH25" s="114">
        <f t="shared" si="4"/>
        <v>25</v>
      </c>
      <c r="AI25" s="114">
        <f t="shared" si="5"/>
        <v>1304.75</v>
      </c>
      <c r="AJ25" s="114">
        <v>4999</v>
      </c>
      <c r="AK25" s="114">
        <v>399.92</v>
      </c>
      <c r="AL25" s="114">
        <v>0</v>
      </c>
      <c r="AM25" s="114"/>
      <c r="AN25" s="114">
        <v>0</v>
      </c>
      <c r="AO25" s="114">
        <f t="shared" si="6"/>
        <v>399.92</v>
      </c>
      <c r="AP25" s="114">
        <v>4999</v>
      </c>
      <c r="AQ25" s="114">
        <v>99.98</v>
      </c>
      <c r="AR25" s="114">
        <v>0</v>
      </c>
      <c r="AS25" s="114">
        <v>0</v>
      </c>
      <c r="AT25" s="114">
        <v>0</v>
      </c>
      <c r="AU25" s="114">
        <f t="shared" si="7"/>
        <v>99.98</v>
      </c>
      <c r="AV25" s="114">
        <v>4999</v>
      </c>
      <c r="AW25" s="114">
        <v>25</v>
      </c>
      <c r="AX25" s="114">
        <v>0</v>
      </c>
      <c r="AY25" s="114">
        <v>0</v>
      </c>
      <c r="AZ25" s="114">
        <v>0</v>
      </c>
      <c r="BA25" s="114">
        <f t="shared" si="8"/>
        <v>25</v>
      </c>
      <c r="BB25" s="114">
        <v>4999</v>
      </c>
      <c r="BC25" s="114">
        <v>25</v>
      </c>
      <c r="BD25" s="114">
        <v>0</v>
      </c>
      <c r="BE25" s="114"/>
      <c r="BF25" s="114">
        <v>0</v>
      </c>
      <c r="BG25" s="114">
        <f t="shared" si="9"/>
        <v>25</v>
      </c>
      <c r="BH25" s="114">
        <f t="shared" si="10"/>
        <v>549.9</v>
      </c>
      <c r="BI25" s="114">
        <f t="shared" si="11"/>
        <v>1854.65</v>
      </c>
      <c r="BJ25" s="114">
        <f t="shared" si="12"/>
        <v>0</v>
      </c>
      <c r="BK25" s="114">
        <f t="shared" si="13"/>
        <v>0</v>
      </c>
      <c r="BL25" s="114">
        <f t="shared" si="14"/>
        <v>0</v>
      </c>
      <c r="BM25" s="114">
        <f t="shared" si="15"/>
        <v>0</v>
      </c>
      <c r="BN25" s="114">
        <f t="shared" si="16"/>
        <v>0</v>
      </c>
      <c r="BO25" s="114">
        <f t="shared" si="17"/>
        <v>0</v>
      </c>
      <c r="BP25" s="114">
        <f t="shared" si="18"/>
        <v>0</v>
      </c>
      <c r="BQ25" s="114">
        <f t="shared" si="19"/>
        <v>0</v>
      </c>
      <c r="BR25" s="114">
        <f t="shared" si="20"/>
        <v>0</v>
      </c>
      <c r="BS25" s="114">
        <f t="shared" si="21"/>
        <v>0</v>
      </c>
    </row>
    <row r="26" ht="17.5" spans="1:71">
      <c r="A26" s="106">
        <v>23</v>
      </c>
      <c r="B26" s="111" t="s">
        <v>339</v>
      </c>
      <c r="C26" s="260" t="s">
        <v>340</v>
      </c>
      <c r="D26" s="112" t="s">
        <v>15</v>
      </c>
      <c r="E26" s="113">
        <v>4999</v>
      </c>
      <c r="F26" s="114">
        <v>799.84</v>
      </c>
      <c r="G26" s="114">
        <v>0</v>
      </c>
      <c r="H26" s="114"/>
      <c r="I26" s="114">
        <v>0</v>
      </c>
      <c r="J26" s="114">
        <f t="shared" si="0"/>
        <v>799.84</v>
      </c>
      <c r="K26" s="114">
        <v>4999</v>
      </c>
      <c r="L26" s="114">
        <v>409.92</v>
      </c>
      <c r="M26" s="114">
        <v>0</v>
      </c>
      <c r="N26" s="114">
        <v>0</v>
      </c>
      <c r="O26" s="114">
        <v>0</v>
      </c>
      <c r="P26" s="114">
        <f t="shared" si="1"/>
        <v>409.92</v>
      </c>
      <c r="Q26" s="114">
        <v>4999</v>
      </c>
      <c r="R26" s="114">
        <v>5</v>
      </c>
      <c r="S26" s="114">
        <v>0</v>
      </c>
      <c r="T26" s="114">
        <v>0</v>
      </c>
      <c r="U26" s="114">
        <v>0</v>
      </c>
      <c r="V26" s="114">
        <f t="shared" si="2"/>
        <v>5</v>
      </c>
      <c r="W26" s="114">
        <v>4999</v>
      </c>
      <c r="X26" s="114">
        <v>64.99</v>
      </c>
      <c r="Y26" s="114">
        <v>0</v>
      </c>
      <c r="Z26" s="114"/>
      <c r="AA26" s="114">
        <v>0</v>
      </c>
      <c r="AB26" s="114">
        <f t="shared" si="3"/>
        <v>64.99</v>
      </c>
      <c r="AC26" s="114">
        <v>4999</v>
      </c>
      <c r="AD26" s="114">
        <v>25</v>
      </c>
      <c r="AE26" s="114">
        <v>0</v>
      </c>
      <c r="AF26" s="114"/>
      <c r="AG26" s="114">
        <v>0</v>
      </c>
      <c r="AH26" s="114">
        <f t="shared" si="4"/>
        <v>25</v>
      </c>
      <c r="AI26" s="114">
        <f t="shared" si="5"/>
        <v>1304.75</v>
      </c>
      <c r="AJ26" s="114">
        <v>4999</v>
      </c>
      <c r="AK26" s="114">
        <v>399.92</v>
      </c>
      <c r="AL26" s="114">
        <v>0</v>
      </c>
      <c r="AM26" s="114"/>
      <c r="AN26" s="114">
        <v>0</v>
      </c>
      <c r="AO26" s="114">
        <f t="shared" si="6"/>
        <v>399.92</v>
      </c>
      <c r="AP26" s="114">
        <v>4999</v>
      </c>
      <c r="AQ26" s="114">
        <v>99.98</v>
      </c>
      <c r="AR26" s="114">
        <v>0</v>
      </c>
      <c r="AS26" s="114">
        <v>0</v>
      </c>
      <c r="AT26" s="114">
        <v>0</v>
      </c>
      <c r="AU26" s="114">
        <f t="shared" si="7"/>
        <v>99.98</v>
      </c>
      <c r="AV26" s="114">
        <v>4999</v>
      </c>
      <c r="AW26" s="114">
        <v>25</v>
      </c>
      <c r="AX26" s="114">
        <v>0</v>
      </c>
      <c r="AY26" s="114">
        <v>0</v>
      </c>
      <c r="AZ26" s="114">
        <v>0</v>
      </c>
      <c r="BA26" s="114">
        <f t="shared" si="8"/>
        <v>25</v>
      </c>
      <c r="BB26" s="114">
        <v>4999</v>
      </c>
      <c r="BC26" s="114">
        <v>25</v>
      </c>
      <c r="BD26" s="114">
        <v>0</v>
      </c>
      <c r="BE26" s="114"/>
      <c r="BF26" s="114">
        <v>0</v>
      </c>
      <c r="BG26" s="114">
        <f t="shared" si="9"/>
        <v>25</v>
      </c>
      <c r="BH26" s="114">
        <f t="shared" si="10"/>
        <v>549.9</v>
      </c>
      <c r="BI26" s="114">
        <f t="shared" si="11"/>
        <v>1854.65</v>
      </c>
      <c r="BJ26" s="114">
        <f t="shared" si="12"/>
        <v>0</v>
      </c>
      <c r="BK26" s="114">
        <f t="shared" si="13"/>
        <v>0</v>
      </c>
      <c r="BL26" s="114">
        <f t="shared" si="14"/>
        <v>0</v>
      </c>
      <c r="BM26" s="114">
        <f t="shared" si="15"/>
        <v>0</v>
      </c>
      <c r="BN26" s="114">
        <f t="shared" si="16"/>
        <v>0</v>
      </c>
      <c r="BO26" s="114">
        <f t="shared" si="17"/>
        <v>0</v>
      </c>
      <c r="BP26" s="114">
        <f t="shared" si="18"/>
        <v>0</v>
      </c>
      <c r="BQ26" s="114">
        <f t="shared" si="19"/>
        <v>0</v>
      </c>
      <c r="BR26" s="114">
        <f t="shared" si="20"/>
        <v>0</v>
      </c>
      <c r="BS26" s="114">
        <f t="shared" si="21"/>
        <v>0</v>
      </c>
    </row>
    <row r="27" ht="17.5" spans="1:71">
      <c r="A27" s="106">
        <v>24</v>
      </c>
      <c r="B27" s="111" t="s">
        <v>46</v>
      </c>
      <c r="C27" s="260" t="s">
        <v>188</v>
      </c>
      <c r="D27" s="112" t="s">
        <v>15</v>
      </c>
      <c r="E27" s="113">
        <v>4999</v>
      </c>
      <c r="F27" s="114">
        <v>799.84</v>
      </c>
      <c r="G27" s="114">
        <v>0</v>
      </c>
      <c r="H27" s="114"/>
      <c r="I27" s="114">
        <v>0</v>
      </c>
      <c r="J27" s="114">
        <f t="shared" si="0"/>
        <v>799.84</v>
      </c>
      <c r="K27" s="114">
        <v>4999</v>
      </c>
      <c r="L27" s="114">
        <v>409.92</v>
      </c>
      <c r="M27" s="114">
        <v>0</v>
      </c>
      <c r="N27" s="114">
        <v>0</v>
      </c>
      <c r="O27" s="114">
        <v>0</v>
      </c>
      <c r="P27" s="114">
        <f t="shared" si="1"/>
        <v>409.92</v>
      </c>
      <c r="Q27" s="114">
        <v>4999</v>
      </c>
      <c r="R27" s="114">
        <v>5</v>
      </c>
      <c r="S27" s="114">
        <v>0</v>
      </c>
      <c r="T27" s="114">
        <v>0</v>
      </c>
      <c r="U27" s="114">
        <v>0</v>
      </c>
      <c r="V27" s="114">
        <f t="shared" si="2"/>
        <v>5</v>
      </c>
      <c r="W27" s="114">
        <v>4999</v>
      </c>
      <c r="X27" s="114">
        <v>64.99</v>
      </c>
      <c r="Y27" s="114">
        <v>0</v>
      </c>
      <c r="Z27" s="114"/>
      <c r="AA27" s="114">
        <v>0</v>
      </c>
      <c r="AB27" s="114">
        <f t="shared" si="3"/>
        <v>64.99</v>
      </c>
      <c r="AC27" s="114">
        <v>4999</v>
      </c>
      <c r="AD27" s="114">
        <v>25</v>
      </c>
      <c r="AE27" s="114">
        <v>0</v>
      </c>
      <c r="AF27" s="114"/>
      <c r="AG27" s="114">
        <v>0</v>
      </c>
      <c r="AH27" s="114">
        <f t="shared" si="4"/>
        <v>25</v>
      </c>
      <c r="AI27" s="114">
        <f t="shared" si="5"/>
        <v>1304.75</v>
      </c>
      <c r="AJ27" s="114">
        <v>4999</v>
      </c>
      <c r="AK27" s="114">
        <v>399.92</v>
      </c>
      <c r="AL27" s="114">
        <v>0</v>
      </c>
      <c r="AM27" s="114"/>
      <c r="AN27" s="114">
        <v>0</v>
      </c>
      <c r="AO27" s="114">
        <f t="shared" si="6"/>
        <v>399.92</v>
      </c>
      <c r="AP27" s="114">
        <v>4999</v>
      </c>
      <c r="AQ27" s="114">
        <v>99.98</v>
      </c>
      <c r="AR27" s="114">
        <v>0</v>
      </c>
      <c r="AS27" s="114">
        <v>0</v>
      </c>
      <c r="AT27" s="114">
        <v>0</v>
      </c>
      <c r="AU27" s="114">
        <f t="shared" si="7"/>
        <v>99.98</v>
      </c>
      <c r="AV27" s="114">
        <v>4999</v>
      </c>
      <c r="AW27" s="114">
        <v>25</v>
      </c>
      <c r="AX27" s="114">
        <v>0</v>
      </c>
      <c r="AY27" s="114">
        <v>0</v>
      </c>
      <c r="AZ27" s="114">
        <v>0</v>
      </c>
      <c r="BA27" s="114">
        <f t="shared" si="8"/>
        <v>25</v>
      </c>
      <c r="BB27" s="114">
        <v>4999</v>
      </c>
      <c r="BC27" s="114">
        <v>25</v>
      </c>
      <c r="BD27" s="114">
        <v>0</v>
      </c>
      <c r="BE27" s="114"/>
      <c r="BF27" s="114">
        <v>0</v>
      </c>
      <c r="BG27" s="114">
        <f t="shared" si="9"/>
        <v>25</v>
      </c>
      <c r="BH27" s="114">
        <f t="shared" si="10"/>
        <v>549.9</v>
      </c>
      <c r="BI27" s="114">
        <f t="shared" si="11"/>
        <v>1854.65</v>
      </c>
      <c r="BJ27" s="114">
        <f t="shared" si="12"/>
        <v>0</v>
      </c>
      <c r="BK27" s="114">
        <f t="shared" si="13"/>
        <v>0</v>
      </c>
      <c r="BL27" s="114">
        <f t="shared" si="14"/>
        <v>0</v>
      </c>
      <c r="BM27" s="114">
        <f t="shared" si="15"/>
        <v>0</v>
      </c>
      <c r="BN27" s="114">
        <f t="shared" si="16"/>
        <v>0</v>
      </c>
      <c r="BO27" s="114">
        <f t="shared" si="17"/>
        <v>0</v>
      </c>
      <c r="BP27" s="114">
        <f t="shared" si="18"/>
        <v>0</v>
      </c>
      <c r="BQ27" s="114">
        <f t="shared" si="19"/>
        <v>0</v>
      </c>
      <c r="BR27" s="114">
        <f t="shared" si="20"/>
        <v>0</v>
      </c>
      <c r="BS27" s="114">
        <f t="shared" si="21"/>
        <v>0</v>
      </c>
    </row>
    <row r="28" ht="17.5" spans="1:72">
      <c r="A28" s="106">
        <v>25</v>
      </c>
      <c r="B28" s="111" t="s">
        <v>387</v>
      </c>
      <c r="C28" s="111" t="s">
        <v>388</v>
      </c>
      <c r="D28" s="112" t="s">
        <v>15</v>
      </c>
      <c r="E28" s="113">
        <v>4999</v>
      </c>
      <c r="F28" s="114">
        <v>799.84</v>
      </c>
      <c r="G28" s="114">
        <v>0</v>
      </c>
      <c r="H28" s="114"/>
      <c r="I28" s="114">
        <v>0</v>
      </c>
      <c r="J28" s="114">
        <f t="shared" si="0"/>
        <v>799.84</v>
      </c>
      <c r="K28" s="114">
        <v>4999</v>
      </c>
      <c r="L28" s="114">
        <v>409.92</v>
      </c>
      <c r="M28" s="114">
        <v>0</v>
      </c>
      <c r="N28" s="114">
        <v>0</v>
      </c>
      <c r="O28" s="114">
        <v>0</v>
      </c>
      <c r="P28" s="114">
        <f t="shared" si="1"/>
        <v>409.92</v>
      </c>
      <c r="Q28" s="114">
        <v>4999</v>
      </c>
      <c r="R28" s="114">
        <v>5</v>
      </c>
      <c r="S28" s="114">
        <v>0</v>
      </c>
      <c r="T28" s="114">
        <v>0</v>
      </c>
      <c r="U28" s="114">
        <v>0</v>
      </c>
      <c r="V28" s="114">
        <f t="shared" si="2"/>
        <v>5</v>
      </c>
      <c r="W28" s="114">
        <v>4999</v>
      </c>
      <c r="X28" s="114">
        <v>64.99</v>
      </c>
      <c r="Y28" s="114">
        <v>0</v>
      </c>
      <c r="Z28" s="114"/>
      <c r="AA28" s="114">
        <v>0</v>
      </c>
      <c r="AB28" s="114">
        <f t="shared" si="3"/>
        <v>64.99</v>
      </c>
      <c r="AC28" s="114">
        <v>4999</v>
      </c>
      <c r="AD28" s="114">
        <v>25</v>
      </c>
      <c r="AE28" s="114">
        <v>0</v>
      </c>
      <c r="AF28" s="114"/>
      <c r="AG28" s="114">
        <v>0</v>
      </c>
      <c r="AH28" s="114">
        <f t="shared" si="4"/>
        <v>25</v>
      </c>
      <c r="AI28" s="114">
        <f t="shared" si="5"/>
        <v>1304.75</v>
      </c>
      <c r="AJ28" s="114">
        <v>4999</v>
      </c>
      <c r="AK28" s="114">
        <v>399.92</v>
      </c>
      <c r="AL28" s="114">
        <v>0</v>
      </c>
      <c r="AM28" s="114"/>
      <c r="AN28" s="114">
        <v>0</v>
      </c>
      <c r="AO28" s="114">
        <f t="shared" si="6"/>
        <v>399.92</v>
      </c>
      <c r="AP28" s="114">
        <v>4999</v>
      </c>
      <c r="AQ28" s="114">
        <v>99.98</v>
      </c>
      <c r="AR28" s="114">
        <v>0</v>
      </c>
      <c r="AS28" s="114">
        <v>0</v>
      </c>
      <c r="AT28" s="114">
        <v>0</v>
      </c>
      <c r="AU28" s="114">
        <f t="shared" si="7"/>
        <v>99.98</v>
      </c>
      <c r="AV28" s="114">
        <v>4999</v>
      </c>
      <c r="AW28" s="114">
        <v>25</v>
      </c>
      <c r="AX28" s="114">
        <v>0</v>
      </c>
      <c r="AY28" s="114">
        <v>0</v>
      </c>
      <c r="AZ28" s="114">
        <v>0</v>
      </c>
      <c r="BA28" s="114">
        <f t="shared" si="8"/>
        <v>25</v>
      </c>
      <c r="BB28" s="114">
        <v>4999</v>
      </c>
      <c r="BC28" s="114">
        <v>25</v>
      </c>
      <c r="BD28" s="114">
        <v>0</v>
      </c>
      <c r="BE28" s="114"/>
      <c r="BF28" s="114">
        <v>0</v>
      </c>
      <c r="BG28" s="114">
        <f t="shared" si="9"/>
        <v>25</v>
      </c>
      <c r="BH28" s="114">
        <f t="shared" si="10"/>
        <v>549.9</v>
      </c>
      <c r="BI28" s="114">
        <f t="shared" si="11"/>
        <v>1854.65</v>
      </c>
      <c r="BJ28" s="114">
        <f t="shared" si="12"/>
        <v>0</v>
      </c>
      <c r="BK28" s="114">
        <f t="shared" si="13"/>
        <v>0</v>
      </c>
      <c r="BL28" s="114">
        <f t="shared" si="14"/>
        <v>0</v>
      </c>
      <c r="BM28" s="114">
        <f t="shared" si="15"/>
        <v>0</v>
      </c>
      <c r="BN28" s="114">
        <f t="shared" si="16"/>
        <v>0</v>
      </c>
      <c r="BO28" s="114">
        <f t="shared" si="17"/>
        <v>0</v>
      </c>
      <c r="BP28" s="114">
        <f t="shared" si="18"/>
        <v>0</v>
      </c>
      <c r="BQ28" s="114">
        <f t="shared" si="19"/>
        <v>0</v>
      </c>
      <c r="BR28" s="114">
        <f t="shared" si="20"/>
        <v>0</v>
      </c>
      <c r="BS28" s="114">
        <f t="shared" si="21"/>
        <v>0</v>
      </c>
      <c r="BT28" s="94" t="s">
        <v>384</v>
      </c>
    </row>
    <row r="29" ht="17.5" spans="1:72">
      <c r="A29" s="106">
        <v>26</v>
      </c>
      <c r="B29" s="111" t="s">
        <v>389</v>
      </c>
      <c r="C29" s="111" t="s">
        <v>390</v>
      </c>
      <c r="D29" s="112" t="s">
        <v>15</v>
      </c>
      <c r="E29" s="113">
        <v>4999</v>
      </c>
      <c r="F29" s="114">
        <v>799.84</v>
      </c>
      <c r="G29" s="114">
        <v>0</v>
      </c>
      <c r="H29" s="114"/>
      <c r="I29" s="114">
        <v>0</v>
      </c>
      <c r="J29" s="114">
        <f t="shared" si="0"/>
        <v>799.84</v>
      </c>
      <c r="K29" s="114">
        <v>4999</v>
      </c>
      <c r="L29" s="114">
        <v>409.92</v>
      </c>
      <c r="M29" s="114">
        <v>0</v>
      </c>
      <c r="N29" s="114">
        <v>0</v>
      </c>
      <c r="O29" s="114">
        <v>0</v>
      </c>
      <c r="P29" s="114">
        <f t="shared" si="1"/>
        <v>409.92</v>
      </c>
      <c r="Q29" s="114">
        <v>4999</v>
      </c>
      <c r="R29" s="114">
        <v>5</v>
      </c>
      <c r="S29" s="114">
        <v>0</v>
      </c>
      <c r="T29" s="114">
        <v>0</v>
      </c>
      <c r="U29" s="114">
        <v>0</v>
      </c>
      <c r="V29" s="114">
        <f t="shared" si="2"/>
        <v>5</v>
      </c>
      <c r="W29" s="114">
        <v>4999</v>
      </c>
      <c r="X29" s="114">
        <v>64.99</v>
      </c>
      <c r="Y29" s="114">
        <v>0</v>
      </c>
      <c r="Z29" s="114"/>
      <c r="AA29" s="114">
        <v>0</v>
      </c>
      <c r="AB29" s="114">
        <f t="shared" si="3"/>
        <v>64.99</v>
      </c>
      <c r="AC29" s="114">
        <v>4999</v>
      </c>
      <c r="AD29" s="114">
        <v>25</v>
      </c>
      <c r="AE29" s="114">
        <v>0</v>
      </c>
      <c r="AF29" s="114"/>
      <c r="AG29" s="114">
        <v>0</v>
      </c>
      <c r="AH29" s="114">
        <f t="shared" si="4"/>
        <v>25</v>
      </c>
      <c r="AI29" s="114">
        <f t="shared" si="5"/>
        <v>1304.75</v>
      </c>
      <c r="AJ29" s="114">
        <v>4999</v>
      </c>
      <c r="AK29" s="114">
        <v>399.92</v>
      </c>
      <c r="AL29" s="114">
        <v>0</v>
      </c>
      <c r="AM29" s="114"/>
      <c r="AN29" s="114">
        <v>0</v>
      </c>
      <c r="AO29" s="114">
        <f t="shared" si="6"/>
        <v>399.92</v>
      </c>
      <c r="AP29" s="114">
        <v>4999</v>
      </c>
      <c r="AQ29" s="114">
        <v>99.98</v>
      </c>
      <c r="AR29" s="114">
        <v>0</v>
      </c>
      <c r="AS29" s="114">
        <v>0</v>
      </c>
      <c r="AT29" s="114">
        <v>0</v>
      </c>
      <c r="AU29" s="114">
        <f t="shared" si="7"/>
        <v>99.98</v>
      </c>
      <c r="AV29" s="114">
        <v>4999</v>
      </c>
      <c r="AW29" s="114">
        <v>25</v>
      </c>
      <c r="AX29" s="114">
        <v>0</v>
      </c>
      <c r="AY29" s="114">
        <v>0</v>
      </c>
      <c r="AZ29" s="114">
        <v>0</v>
      </c>
      <c r="BA29" s="114">
        <f t="shared" si="8"/>
        <v>25</v>
      </c>
      <c r="BB29" s="114">
        <v>4999</v>
      </c>
      <c r="BC29" s="114">
        <v>25</v>
      </c>
      <c r="BD29" s="114">
        <v>0</v>
      </c>
      <c r="BE29" s="114"/>
      <c r="BF29" s="114">
        <v>0</v>
      </c>
      <c r="BG29" s="114">
        <f t="shared" si="9"/>
        <v>25</v>
      </c>
      <c r="BH29" s="114">
        <f t="shared" si="10"/>
        <v>549.9</v>
      </c>
      <c r="BI29" s="114">
        <f t="shared" si="11"/>
        <v>1854.65</v>
      </c>
      <c r="BJ29" s="114">
        <f t="shared" si="12"/>
        <v>0</v>
      </c>
      <c r="BK29" s="114">
        <f t="shared" si="13"/>
        <v>0</v>
      </c>
      <c r="BL29" s="114">
        <f t="shared" si="14"/>
        <v>0</v>
      </c>
      <c r="BM29" s="114">
        <f t="shared" si="15"/>
        <v>0</v>
      </c>
      <c r="BN29" s="114">
        <f t="shared" si="16"/>
        <v>0</v>
      </c>
      <c r="BO29" s="114">
        <f t="shared" si="17"/>
        <v>0</v>
      </c>
      <c r="BP29" s="114">
        <f t="shared" si="18"/>
        <v>0</v>
      </c>
      <c r="BQ29" s="114">
        <f t="shared" si="19"/>
        <v>0</v>
      </c>
      <c r="BR29" s="114">
        <f t="shared" si="20"/>
        <v>0</v>
      </c>
      <c r="BS29" s="114">
        <f t="shared" si="21"/>
        <v>0</v>
      </c>
      <c r="BT29" s="94" t="s">
        <v>384</v>
      </c>
    </row>
    <row r="30" ht="17.5" spans="1:71">
      <c r="A30" s="106">
        <v>27</v>
      </c>
      <c r="B30" s="111" t="s">
        <v>262</v>
      </c>
      <c r="C30" s="111" t="s">
        <v>263</v>
      </c>
      <c r="D30" s="112" t="s">
        <v>15</v>
      </c>
      <c r="E30" s="113">
        <v>4999</v>
      </c>
      <c r="F30" s="114">
        <v>799.84</v>
      </c>
      <c r="G30" s="114">
        <v>0</v>
      </c>
      <c r="H30" s="114"/>
      <c r="I30" s="114">
        <v>0</v>
      </c>
      <c r="J30" s="114">
        <f t="shared" si="0"/>
        <v>799.84</v>
      </c>
      <c r="K30" s="114">
        <v>4999</v>
      </c>
      <c r="L30" s="114">
        <v>409.92</v>
      </c>
      <c r="M30" s="114">
        <v>0</v>
      </c>
      <c r="N30" s="114">
        <v>0</v>
      </c>
      <c r="O30" s="114">
        <v>0</v>
      </c>
      <c r="P30" s="114">
        <f t="shared" si="1"/>
        <v>409.92</v>
      </c>
      <c r="Q30" s="114">
        <v>4999</v>
      </c>
      <c r="R30" s="114">
        <v>5</v>
      </c>
      <c r="S30" s="114">
        <v>0</v>
      </c>
      <c r="T30" s="114">
        <v>0</v>
      </c>
      <c r="U30" s="114">
        <v>0</v>
      </c>
      <c r="V30" s="114">
        <f t="shared" si="2"/>
        <v>5</v>
      </c>
      <c r="W30" s="114">
        <v>4999</v>
      </c>
      <c r="X30" s="114">
        <v>64.99</v>
      </c>
      <c r="Y30" s="114">
        <v>0</v>
      </c>
      <c r="Z30" s="114"/>
      <c r="AA30" s="114">
        <v>0</v>
      </c>
      <c r="AB30" s="114">
        <f t="shared" si="3"/>
        <v>64.99</v>
      </c>
      <c r="AC30" s="114">
        <v>4999</v>
      </c>
      <c r="AD30" s="114">
        <v>25</v>
      </c>
      <c r="AE30" s="114">
        <v>0</v>
      </c>
      <c r="AF30" s="114"/>
      <c r="AG30" s="114">
        <v>0</v>
      </c>
      <c r="AH30" s="114">
        <f t="shared" si="4"/>
        <v>25</v>
      </c>
      <c r="AI30" s="114">
        <f t="shared" si="5"/>
        <v>1304.75</v>
      </c>
      <c r="AJ30" s="114">
        <v>4999</v>
      </c>
      <c r="AK30" s="114">
        <v>399.92</v>
      </c>
      <c r="AL30" s="114">
        <v>0</v>
      </c>
      <c r="AM30" s="114"/>
      <c r="AN30" s="114">
        <v>0</v>
      </c>
      <c r="AO30" s="114">
        <f t="shared" si="6"/>
        <v>399.92</v>
      </c>
      <c r="AP30" s="114">
        <v>4999</v>
      </c>
      <c r="AQ30" s="114">
        <v>99.98</v>
      </c>
      <c r="AR30" s="114">
        <v>0</v>
      </c>
      <c r="AS30" s="114">
        <v>0</v>
      </c>
      <c r="AT30" s="114">
        <v>0</v>
      </c>
      <c r="AU30" s="114">
        <f t="shared" si="7"/>
        <v>99.98</v>
      </c>
      <c r="AV30" s="114">
        <v>4999</v>
      </c>
      <c r="AW30" s="114">
        <v>25</v>
      </c>
      <c r="AX30" s="114">
        <v>0</v>
      </c>
      <c r="AY30" s="114">
        <v>0</v>
      </c>
      <c r="AZ30" s="114">
        <v>0</v>
      </c>
      <c r="BA30" s="114">
        <f t="shared" si="8"/>
        <v>25</v>
      </c>
      <c r="BB30" s="114">
        <v>4999</v>
      </c>
      <c r="BC30" s="114">
        <v>25</v>
      </c>
      <c r="BD30" s="114">
        <v>0</v>
      </c>
      <c r="BE30" s="114"/>
      <c r="BF30" s="114">
        <v>0</v>
      </c>
      <c r="BG30" s="114">
        <f t="shared" si="9"/>
        <v>25</v>
      </c>
      <c r="BH30" s="114">
        <f t="shared" si="10"/>
        <v>549.9</v>
      </c>
      <c r="BI30" s="114">
        <f t="shared" si="11"/>
        <v>1854.65</v>
      </c>
      <c r="BJ30" s="114">
        <f t="shared" si="12"/>
        <v>0</v>
      </c>
      <c r="BK30" s="114">
        <f t="shared" si="13"/>
        <v>0</v>
      </c>
      <c r="BL30" s="114">
        <f t="shared" si="14"/>
        <v>0</v>
      </c>
      <c r="BM30" s="114">
        <f t="shared" si="15"/>
        <v>0</v>
      </c>
      <c r="BN30" s="114">
        <f t="shared" si="16"/>
        <v>0</v>
      </c>
      <c r="BO30" s="114">
        <f t="shared" si="17"/>
        <v>0</v>
      </c>
      <c r="BP30" s="114">
        <f t="shared" si="18"/>
        <v>0</v>
      </c>
      <c r="BQ30" s="114">
        <f t="shared" si="19"/>
        <v>0</v>
      </c>
      <c r="BR30" s="114">
        <f t="shared" si="20"/>
        <v>0</v>
      </c>
      <c r="BS30" s="114">
        <f t="shared" si="21"/>
        <v>0</v>
      </c>
    </row>
    <row r="31" ht="17.5" spans="1:72">
      <c r="A31" s="106">
        <v>28</v>
      </c>
      <c r="B31" s="111" t="s">
        <v>391</v>
      </c>
      <c r="C31" s="260" t="s">
        <v>392</v>
      </c>
      <c r="D31" s="112" t="s">
        <v>15</v>
      </c>
      <c r="E31" s="113">
        <v>4999</v>
      </c>
      <c r="F31" s="114">
        <v>799.84</v>
      </c>
      <c r="G31" s="114">
        <v>0</v>
      </c>
      <c r="H31" s="114"/>
      <c r="I31" s="114">
        <v>0</v>
      </c>
      <c r="J31" s="114">
        <f t="shared" si="0"/>
        <v>799.84</v>
      </c>
      <c r="K31" s="114">
        <v>4999</v>
      </c>
      <c r="L31" s="114">
        <v>409.92</v>
      </c>
      <c r="M31" s="114">
        <v>0</v>
      </c>
      <c r="N31" s="114">
        <v>0</v>
      </c>
      <c r="O31" s="114">
        <v>0</v>
      </c>
      <c r="P31" s="114">
        <f t="shared" si="1"/>
        <v>409.92</v>
      </c>
      <c r="Q31" s="114">
        <v>4999</v>
      </c>
      <c r="R31" s="114">
        <v>5</v>
      </c>
      <c r="S31" s="114">
        <v>0</v>
      </c>
      <c r="T31" s="114">
        <v>0</v>
      </c>
      <c r="U31" s="114">
        <v>0</v>
      </c>
      <c r="V31" s="114">
        <f t="shared" si="2"/>
        <v>5</v>
      </c>
      <c r="W31" s="114">
        <v>4999</v>
      </c>
      <c r="X31" s="114">
        <v>64.99</v>
      </c>
      <c r="Y31" s="114">
        <v>0</v>
      </c>
      <c r="Z31" s="114"/>
      <c r="AA31" s="114">
        <v>0</v>
      </c>
      <c r="AB31" s="114">
        <f t="shared" si="3"/>
        <v>64.99</v>
      </c>
      <c r="AC31" s="114">
        <v>4999</v>
      </c>
      <c r="AD31" s="114">
        <v>25</v>
      </c>
      <c r="AE31" s="114">
        <v>0</v>
      </c>
      <c r="AF31" s="114"/>
      <c r="AG31" s="114">
        <v>0</v>
      </c>
      <c r="AH31" s="114">
        <f t="shared" si="4"/>
        <v>25</v>
      </c>
      <c r="AI31" s="114">
        <f t="shared" si="5"/>
        <v>1304.75</v>
      </c>
      <c r="AJ31" s="114">
        <v>4999</v>
      </c>
      <c r="AK31" s="114">
        <v>399.92</v>
      </c>
      <c r="AL31" s="114">
        <v>0</v>
      </c>
      <c r="AM31" s="114"/>
      <c r="AN31" s="114">
        <v>0</v>
      </c>
      <c r="AO31" s="114">
        <f t="shared" si="6"/>
        <v>399.92</v>
      </c>
      <c r="AP31" s="114">
        <v>4999</v>
      </c>
      <c r="AQ31" s="114">
        <v>99.98</v>
      </c>
      <c r="AR31" s="114">
        <v>0</v>
      </c>
      <c r="AS31" s="114">
        <v>0</v>
      </c>
      <c r="AT31" s="114">
        <v>0</v>
      </c>
      <c r="AU31" s="114">
        <f t="shared" si="7"/>
        <v>99.98</v>
      </c>
      <c r="AV31" s="114">
        <v>4999</v>
      </c>
      <c r="AW31" s="114">
        <v>25</v>
      </c>
      <c r="AX31" s="114">
        <v>0</v>
      </c>
      <c r="AY31" s="114">
        <v>0</v>
      </c>
      <c r="AZ31" s="114">
        <v>0</v>
      </c>
      <c r="BA31" s="114">
        <f t="shared" si="8"/>
        <v>25</v>
      </c>
      <c r="BB31" s="114">
        <v>4999</v>
      </c>
      <c r="BC31" s="114">
        <v>25</v>
      </c>
      <c r="BD31" s="114">
        <v>0</v>
      </c>
      <c r="BE31" s="114"/>
      <c r="BF31" s="114">
        <v>0</v>
      </c>
      <c r="BG31" s="114">
        <f t="shared" si="9"/>
        <v>25</v>
      </c>
      <c r="BH31" s="114">
        <f t="shared" si="10"/>
        <v>549.9</v>
      </c>
      <c r="BI31" s="114">
        <f t="shared" si="11"/>
        <v>1854.65</v>
      </c>
      <c r="BJ31" s="114">
        <f t="shared" si="12"/>
        <v>0</v>
      </c>
      <c r="BK31" s="114">
        <f t="shared" si="13"/>
        <v>0</v>
      </c>
      <c r="BL31" s="114">
        <f t="shared" si="14"/>
        <v>0</v>
      </c>
      <c r="BM31" s="114">
        <f t="shared" si="15"/>
        <v>0</v>
      </c>
      <c r="BN31" s="114">
        <f t="shared" si="16"/>
        <v>0</v>
      </c>
      <c r="BO31" s="114">
        <f t="shared" si="17"/>
        <v>0</v>
      </c>
      <c r="BP31" s="114">
        <f t="shared" si="18"/>
        <v>0</v>
      </c>
      <c r="BQ31" s="114">
        <f t="shared" si="19"/>
        <v>0</v>
      </c>
      <c r="BR31" s="114">
        <f t="shared" si="20"/>
        <v>0</v>
      </c>
      <c r="BS31" s="114">
        <f t="shared" si="21"/>
        <v>0</v>
      </c>
      <c r="BT31" s="94" t="s">
        <v>384</v>
      </c>
    </row>
    <row r="32" ht="17.5" spans="1:71">
      <c r="A32" s="106">
        <v>29</v>
      </c>
      <c r="B32" s="111" t="s">
        <v>160</v>
      </c>
      <c r="C32" s="260" t="s">
        <v>161</v>
      </c>
      <c r="D32" s="112" t="s">
        <v>15</v>
      </c>
      <c r="E32" s="113">
        <v>4999</v>
      </c>
      <c r="F32" s="114">
        <v>799.84</v>
      </c>
      <c r="G32" s="114">
        <v>0</v>
      </c>
      <c r="H32" s="114"/>
      <c r="I32" s="114">
        <v>0</v>
      </c>
      <c r="J32" s="114">
        <f t="shared" si="0"/>
        <v>799.84</v>
      </c>
      <c r="K32" s="114">
        <v>4999</v>
      </c>
      <c r="L32" s="114">
        <v>409.92</v>
      </c>
      <c r="M32" s="114">
        <v>0</v>
      </c>
      <c r="N32" s="114">
        <v>0</v>
      </c>
      <c r="O32" s="114">
        <v>0</v>
      </c>
      <c r="P32" s="114">
        <f t="shared" si="1"/>
        <v>409.92</v>
      </c>
      <c r="Q32" s="114">
        <v>4999</v>
      </c>
      <c r="R32" s="114">
        <v>5</v>
      </c>
      <c r="S32" s="114">
        <v>0</v>
      </c>
      <c r="T32" s="114">
        <v>0</v>
      </c>
      <c r="U32" s="114">
        <v>0</v>
      </c>
      <c r="V32" s="114">
        <f t="shared" si="2"/>
        <v>5</v>
      </c>
      <c r="W32" s="114">
        <v>4999</v>
      </c>
      <c r="X32" s="114">
        <v>64.99</v>
      </c>
      <c r="Y32" s="114">
        <v>0</v>
      </c>
      <c r="Z32" s="114"/>
      <c r="AA32" s="114">
        <v>0</v>
      </c>
      <c r="AB32" s="114">
        <f t="shared" si="3"/>
        <v>64.99</v>
      </c>
      <c r="AC32" s="114">
        <v>4999</v>
      </c>
      <c r="AD32" s="114">
        <v>25</v>
      </c>
      <c r="AE32" s="114">
        <v>0</v>
      </c>
      <c r="AF32" s="114"/>
      <c r="AG32" s="114">
        <v>0</v>
      </c>
      <c r="AH32" s="114">
        <f t="shared" si="4"/>
        <v>25</v>
      </c>
      <c r="AI32" s="114">
        <f t="shared" si="5"/>
        <v>1304.75</v>
      </c>
      <c r="AJ32" s="114">
        <v>4999</v>
      </c>
      <c r="AK32" s="114">
        <v>399.92</v>
      </c>
      <c r="AL32" s="114">
        <v>0</v>
      </c>
      <c r="AM32" s="114"/>
      <c r="AN32" s="114">
        <v>0</v>
      </c>
      <c r="AO32" s="114">
        <f t="shared" si="6"/>
        <v>399.92</v>
      </c>
      <c r="AP32" s="114">
        <v>4999</v>
      </c>
      <c r="AQ32" s="114">
        <v>99.98</v>
      </c>
      <c r="AR32" s="114">
        <v>0</v>
      </c>
      <c r="AS32" s="114">
        <v>0</v>
      </c>
      <c r="AT32" s="114">
        <v>0</v>
      </c>
      <c r="AU32" s="114">
        <f t="shared" si="7"/>
        <v>99.98</v>
      </c>
      <c r="AV32" s="114">
        <v>4999</v>
      </c>
      <c r="AW32" s="114">
        <v>25</v>
      </c>
      <c r="AX32" s="114">
        <v>0</v>
      </c>
      <c r="AY32" s="114">
        <v>0</v>
      </c>
      <c r="AZ32" s="114">
        <v>0</v>
      </c>
      <c r="BA32" s="114">
        <f t="shared" si="8"/>
        <v>25</v>
      </c>
      <c r="BB32" s="114">
        <v>4999</v>
      </c>
      <c r="BC32" s="114">
        <v>25</v>
      </c>
      <c r="BD32" s="114">
        <v>0</v>
      </c>
      <c r="BE32" s="114"/>
      <c r="BF32" s="114">
        <v>0</v>
      </c>
      <c r="BG32" s="114">
        <f t="shared" si="9"/>
        <v>25</v>
      </c>
      <c r="BH32" s="114">
        <f t="shared" si="10"/>
        <v>549.9</v>
      </c>
      <c r="BI32" s="114">
        <f t="shared" si="11"/>
        <v>1854.65</v>
      </c>
      <c r="BJ32" s="114">
        <f t="shared" si="12"/>
        <v>0</v>
      </c>
      <c r="BK32" s="114">
        <f t="shared" si="13"/>
        <v>0</v>
      </c>
      <c r="BL32" s="114">
        <f t="shared" si="14"/>
        <v>0</v>
      </c>
      <c r="BM32" s="114">
        <f t="shared" si="15"/>
        <v>0</v>
      </c>
      <c r="BN32" s="114">
        <f t="shared" si="16"/>
        <v>0</v>
      </c>
      <c r="BO32" s="114">
        <f t="shared" si="17"/>
        <v>0</v>
      </c>
      <c r="BP32" s="114">
        <f t="shared" si="18"/>
        <v>0</v>
      </c>
      <c r="BQ32" s="114">
        <f t="shared" si="19"/>
        <v>0</v>
      </c>
      <c r="BR32" s="114">
        <f t="shared" si="20"/>
        <v>0</v>
      </c>
      <c r="BS32" s="114">
        <f t="shared" si="21"/>
        <v>0</v>
      </c>
    </row>
    <row r="33" ht="17.5" spans="1:71">
      <c r="A33" s="106">
        <v>30</v>
      </c>
      <c r="B33" s="111" t="s">
        <v>291</v>
      </c>
      <c r="C33" s="111" t="s">
        <v>292</v>
      </c>
      <c r="D33" s="112" t="s">
        <v>15</v>
      </c>
      <c r="E33" s="113">
        <v>4999</v>
      </c>
      <c r="F33" s="114">
        <v>799.84</v>
      </c>
      <c r="G33" s="114">
        <v>0</v>
      </c>
      <c r="H33" s="114"/>
      <c r="I33" s="114">
        <v>0</v>
      </c>
      <c r="J33" s="114">
        <f t="shared" si="0"/>
        <v>799.84</v>
      </c>
      <c r="K33" s="114">
        <v>4999</v>
      </c>
      <c r="L33" s="114">
        <v>409.92</v>
      </c>
      <c r="M33" s="114">
        <v>0</v>
      </c>
      <c r="N33" s="114">
        <v>0</v>
      </c>
      <c r="O33" s="114">
        <v>0</v>
      </c>
      <c r="P33" s="114">
        <f t="shared" si="1"/>
        <v>409.92</v>
      </c>
      <c r="Q33" s="114">
        <v>4999</v>
      </c>
      <c r="R33" s="114">
        <v>5</v>
      </c>
      <c r="S33" s="114">
        <v>0</v>
      </c>
      <c r="T33" s="114">
        <v>0</v>
      </c>
      <c r="U33" s="114">
        <v>0</v>
      </c>
      <c r="V33" s="114">
        <f t="shared" si="2"/>
        <v>5</v>
      </c>
      <c r="W33" s="114">
        <v>4999</v>
      </c>
      <c r="X33" s="114">
        <v>64.99</v>
      </c>
      <c r="Y33" s="114">
        <v>0</v>
      </c>
      <c r="Z33" s="114"/>
      <c r="AA33" s="114">
        <v>0</v>
      </c>
      <c r="AB33" s="114">
        <f t="shared" si="3"/>
        <v>64.99</v>
      </c>
      <c r="AC33" s="114">
        <v>4999</v>
      </c>
      <c r="AD33" s="114">
        <v>25</v>
      </c>
      <c r="AE33" s="114">
        <v>0</v>
      </c>
      <c r="AF33" s="114"/>
      <c r="AG33" s="114">
        <v>0</v>
      </c>
      <c r="AH33" s="114">
        <f t="shared" si="4"/>
        <v>25</v>
      </c>
      <c r="AI33" s="114">
        <f t="shared" si="5"/>
        <v>1304.75</v>
      </c>
      <c r="AJ33" s="114">
        <v>4999</v>
      </c>
      <c r="AK33" s="114">
        <v>399.92</v>
      </c>
      <c r="AL33" s="114">
        <v>0</v>
      </c>
      <c r="AM33" s="114"/>
      <c r="AN33" s="114">
        <v>0</v>
      </c>
      <c r="AO33" s="114">
        <f t="shared" si="6"/>
        <v>399.92</v>
      </c>
      <c r="AP33" s="114">
        <v>4999</v>
      </c>
      <c r="AQ33" s="114">
        <v>99.98</v>
      </c>
      <c r="AR33" s="114">
        <v>0</v>
      </c>
      <c r="AS33" s="114">
        <v>0</v>
      </c>
      <c r="AT33" s="114">
        <v>0</v>
      </c>
      <c r="AU33" s="114">
        <f t="shared" si="7"/>
        <v>99.98</v>
      </c>
      <c r="AV33" s="114">
        <v>4999</v>
      </c>
      <c r="AW33" s="114">
        <v>25</v>
      </c>
      <c r="AX33" s="114">
        <v>0</v>
      </c>
      <c r="AY33" s="114">
        <v>0</v>
      </c>
      <c r="AZ33" s="114">
        <v>0</v>
      </c>
      <c r="BA33" s="114">
        <f t="shared" si="8"/>
        <v>25</v>
      </c>
      <c r="BB33" s="114">
        <v>4999</v>
      </c>
      <c r="BC33" s="114">
        <v>25</v>
      </c>
      <c r="BD33" s="114">
        <v>0</v>
      </c>
      <c r="BE33" s="114"/>
      <c r="BF33" s="114">
        <v>0</v>
      </c>
      <c r="BG33" s="114">
        <f t="shared" si="9"/>
        <v>25</v>
      </c>
      <c r="BH33" s="114">
        <f t="shared" si="10"/>
        <v>549.9</v>
      </c>
      <c r="BI33" s="114">
        <f t="shared" si="11"/>
        <v>1854.65</v>
      </c>
      <c r="BJ33" s="114">
        <f t="shared" si="12"/>
        <v>0</v>
      </c>
      <c r="BK33" s="114">
        <f t="shared" si="13"/>
        <v>0</v>
      </c>
      <c r="BL33" s="114">
        <f t="shared" si="14"/>
        <v>0</v>
      </c>
      <c r="BM33" s="114">
        <f t="shared" si="15"/>
        <v>0</v>
      </c>
      <c r="BN33" s="114">
        <f t="shared" si="16"/>
        <v>0</v>
      </c>
      <c r="BO33" s="114">
        <f t="shared" si="17"/>
        <v>0</v>
      </c>
      <c r="BP33" s="114">
        <f t="shared" si="18"/>
        <v>0</v>
      </c>
      <c r="BQ33" s="114">
        <f t="shared" si="19"/>
        <v>0</v>
      </c>
      <c r="BR33" s="114">
        <f t="shared" si="20"/>
        <v>0</v>
      </c>
      <c r="BS33" s="114">
        <f t="shared" si="21"/>
        <v>0</v>
      </c>
    </row>
    <row r="34" ht="17.5" spans="1:71">
      <c r="A34" s="106">
        <v>31</v>
      </c>
      <c r="B34" s="111" t="s">
        <v>127</v>
      </c>
      <c r="C34" s="260" t="s">
        <v>305</v>
      </c>
      <c r="D34" s="112" t="s">
        <v>15</v>
      </c>
      <c r="E34" s="113">
        <v>4999</v>
      </c>
      <c r="F34" s="114">
        <v>799.84</v>
      </c>
      <c r="G34" s="114">
        <v>0</v>
      </c>
      <c r="H34" s="114"/>
      <c r="I34" s="114">
        <v>0</v>
      </c>
      <c r="J34" s="114">
        <f t="shared" si="0"/>
        <v>799.84</v>
      </c>
      <c r="K34" s="114">
        <v>4999</v>
      </c>
      <c r="L34" s="114">
        <v>409.92</v>
      </c>
      <c r="M34" s="114">
        <v>0</v>
      </c>
      <c r="N34" s="114">
        <v>0</v>
      </c>
      <c r="O34" s="114">
        <v>0</v>
      </c>
      <c r="P34" s="114">
        <f t="shared" si="1"/>
        <v>409.92</v>
      </c>
      <c r="Q34" s="114">
        <v>4999</v>
      </c>
      <c r="R34" s="114">
        <v>5</v>
      </c>
      <c r="S34" s="114">
        <v>0</v>
      </c>
      <c r="T34" s="114">
        <v>0</v>
      </c>
      <c r="U34" s="114">
        <v>0</v>
      </c>
      <c r="V34" s="114">
        <f t="shared" si="2"/>
        <v>5</v>
      </c>
      <c r="W34" s="114">
        <v>4999</v>
      </c>
      <c r="X34" s="114">
        <v>64.99</v>
      </c>
      <c r="Y34" s="114">
        <v>0</v>
      </c>
      <c r="Z34" s="114"/>
      <c r="AA34" s="114">
        <v>0</v>
      </c>
      <c r="AB34" s="114">
        <f t="shared" si="3"/>
        <v>64.99</v>
      </c>
      <c r="AC34" s="114">
        <v>4999</v>
      </c>
      <c r="AD34" s="114">
        <v>25</v>
      </c>
      <c r="AE34" s="114">
        <v>0</v>
      </c>
      <c r="AF34" s="114"/>
      <c r="AG34" s="114">
        <v>0</v>
      </c>
      <c r="AH34" s="114">
        <f t="shared" si="4"/>
        <v>25</v>
      </c>
      <c r="AI34" s="114">
        <f t="shared" si="5"/>
        <v>1304.75</v>
      </c>
      <c r="AJ34" s="114">
        <v>4999</v>
      </c>
      <c r="AK34" s="114">
        <v>399.92</v>
      </c>
      <c r="AL34" s="114">
        <v>0</v>
      </c>
      <c r="AM34" s="114"/>
      <c r="AN34" s="114">
        <v>0</v>
      </c>
      <c r="AO34" s="114">
        <f t="shared" si="6"/>
        <v>399.92</v>
      </c>
      <c r="AP34" s="114">
        <v>4999</v>
      </c>
      <c r="AQ34" s="114">
        <v>99.98</v>
      </c>
      <c r="AR34" s="114">
        <v>0</v>
      </c>
      <c r="AS34" s="114">
        <v>0</v>
      </c>
      <c r="AT34" s="114">
        <v>0</v>
      </c>
      <c r="AU34" s="114">
        <f t="shared" si="7"/>
        <v>99.98</v>
      </c>
      <c r="AV34" s="114">
        <v>4999</v>
      </c>
      <c r="AW34" s="114">
        <v>25</v>
      </c>
      <c r="AX34" s="114">
        <v>0</v>
      </c>
      <c r="AY34" s="114">
        <v>0</v>
      </c>
      <c r="AZ34" s="114">
        <v>0</v>
      </c>
      <c r="BA34" s="114">
        <f t="shared" si="8"/>
        <v>25</v>
      </c>
      <c r="BB34" s="114">
        <v>4999</v>
      </c>
      <c r="BC34" s="114">
        <v>25</v>
      </c>
      <c r="BD34" s="114">
        <v>0</v>
      </c>
      <c r="BE34" s="114"/>
      <c r="BF34" s="114">
        <v>0</v>
      </c>
      <c r="BG34" s="114">
        <f t="shared" si="9"/>
        <v>25</v>
      </c>
      <c r="BH34" s="114">
        <f t="shared" si="10"/>
        <v>549.9</v>
      </c>
      <c r="BI34" s="114">
        <f t="shared" si="11"/>
        <v>1854.65</v>
      </c>
      <c r="BJ34" s="114">
        <f t="shared" si="12"/>
        <v>0</v>
      </c>
      <c r="BK34" s="114">
        <f t="shared" si="13"/>
        <v>0</v>
      </c>
      <c r="BL34" s="114">
        <f t="shared" si="14"/>
        <v>0</v>
      </c>
      <c r="BM34" s="114">
        <f t="shared" si="15"/>
        <v>0</v>
      </c>
      <c r="BN34" s="114">
        <f t="shared" si="16"/>
        <v>0</v>
      </c>
      <c r="BO34" s="114">
        <f t="shared" si="17"/>
        <v>0</v>
      </c>
      <c r="BP34" s="114">
        <f t="shared" si="18"/>
        <v>0</v>
      </c>
      <c r="BQ34" s="114">
        <f t="shared" si="19"/>
        <v>0</v>
      </c>
      <c r="BR34" s="114">
        <f t="shared" si="20"/>
        <v>0</v>
      </c>
      <c r="BS34" s="114">
        <f t="shared" si="21"/>
        <v>0</v>
      </c>
    </row>
    <row r="35" ht="17.5" spans="1:71">
      <c r="A35" s="106">
        <v>32</v>
      </c>
      <c r="B35" s="111" t="s">
        <v>203</v>
      </c>
      <c r="C35" s="260" t="s">
        <v>204</v>
      </c>
      <c r="D35" s="112" t="s">
        <v>15</v>
      </c>
      <c r="E35" s="113">
        <v>4999</v>
      </c>
      <c r="F35" s="114">
        <v>799.84</v>
      </c>
      <c r="G35" s="114">
        <v>0</v>
      </c>
      <c r="H35" s="114"/>
      <c r="I35" s="114">
        <v>0</v>
      </c>
      <c r="J35" s="114">
        <f t="shared" si="0"/>
        <v>799.84</v>
      </c>
      <c r="K35" s="114">
        <v>4999</v>
      </c>
      <c r="L35" s="114">
        <v>409.92</v>
      </c>
      <c r="M35" s="114">
        <v>0</v>
      </c>
      <c r="N35" s="114">
        <v>0</v>
      </c>
      <c r="O35" s="114">
        <v>0</v>
      </c>
      <c r="P35" s="114">
        <f t="shared" si="1"/>
        <v>409.92</v>
      </c>
      <c r="Q35" s="114">
        <v>4999</v>
      </c>
      <c r="R35" s="114">
        <v>5</v>
      </c>
      <c r="S35" s="114">
        <v>0</v>
      </c>
      <c r="T35" s="114">
        <v>0</v>
      </c>
      <c r="U35" s="114">
        <v>0</v>
      </c>
      <c r="V35" s="114">
        <f t="shared" si="2"/>
        <v>5</v>
      </c>
      <c r="W35" s="114">
        <v>4999</v>
      </c>
      <c r="X35" s="114">
        <v>64.99</v>
      </c>
      <c r="Y35" s="114">
        <v>0</v>
      </c>
      <c r="Z35" s="114"/>
      <c r="AA35" s="114">
        <v>0</v>
      </c>
      <c r="AB35" s="114">
        <f t="shared" si="3"/>
        <v>64.99</v>
      </c>
      <c r="AC35" s="114">
        <v>4999</v>
      </c>
      <c r="AD35" s="114">
        <v>25</v>
      </c>
      <c r="AE35" s="114">
        <v>0</v>
      </c>
      <c r="AF35" s="114"/>
      <c r="AG35" s="114">
        <v>0</v>
      </c>
      <c r="AH35" s="114">
        <f t="shared" si="4"/>
        <v>25</v>
      </c>
      <c r="AI35" s="114">
        <f t="shared" si="5"/>
        <v>1304.75</v>
      </c>
      <c r="AJ35" s="114">
        <v>4999</v>
      </c>
      <c r="AK35" s="114">
        <v>399.92</v>
      </c>
      <c r="AL35" s="114">
        <v>0</v>
      </c>
      <c r="AM35" s="114"/>
      <c r="AN35" s="114">
        <v>0</v>
      </c>
      <c r="AO35" s="114">
        <f t="shared" si="6"/>
        <v>399.92</v>
      </c>
      <c r="AP35" s="114">
        <v>4999</v>
      </c>
      <c r="AQ35" s="114">
        <v>99.98</v>
      </c>
      <c r="AR35" s="114">
        <v>0</v>
      </c>
      <c r="AS35" s="114">
        <v>0</v>
      </c>
      <c r="AT35" s="114">
        <v>0</v>
      </c>
      <c r="AU35" s="114">
        <f t="shared" si="7"/>
        <v>99.98</v>
      </c>
      <c r="AV35" s="114">
        <v>4999</v>
      </c>
      <c r="AW35" s="114">
        <v>25</v>
      </c>
      <c r="AX35" s="114">
        <v>0</v>
      </c>
      <c r="AY35" s="114">
        <v>0</v>
      </c>
      <c r="AZ35" s="114">
        <v>0</v>
      </c>
      <c r="BA35" s="114">
        <f t="shared" si="8"/>
        <v>25</v>
      </c>
      <c r="BB35" s="114">
        <v>4999</v>
      </c>
      <c r="BC35" s="114">
        <v>25</v>
      </c>
      <c r="BD35" s="114">
        <v>0</v>
      </c>
      <c r="BE35" s="114"/>
      <c r="BF35" s="114">
        <v>0</v>
      </c>
      <c r="BG35" s="114">
        <f t="shared" si="9"/>
        <v>25</v>
      </c>
      <c r="BH35" s="114">
        <f t="shared" si="10"/>
        <v>549.9</v>
      </c>
      <c r="BI35" s="114">
        <f t="shared" si="11"/>
        <v>1854.65</v>
      </c>
      <c r="BJ35" s="114">
        <f t="shared" si="12"/>
        <v>0</v>
      </c>
      <c r="BK35" s="114">
        <f t="shared" si="13"/>
        <v>0</v>
      </c>
      <c r="BL35" s="114">
        <f t="shared" si="14"/>
        <v>0</v>
      </c>
      <c r="BM35" s="114">
        <f t="shared" si="15"/>
        <v>0</v>
      </c>
      <c r="BN35" s="114">
        <f t="shared" si="16"/>
        <v>0</v>
      </c>
      <c r="BO35" s="114">
        <f t="shared" si="17"/>
        <v>0</v>
      </c>
      <c r="BP35" s="114">
        <f t="shared" si="18"/>
        <v>0</v>
      </c>
      <c r="BQ35" s="114">
        <f t="shared" si="19"/>
        <v>0</v>
      </c>
      <c r="BR35" s="114">
        <f t="shared" si="20"/>
        <v>0</v>
      </c>
      <c r="BS35" s="114">
        <f t="shared" si="21"/>
        <v>0</v>
      </c>
    </row>
    <row r="36" ht="17.5" spans="1:71">
      <c r="A36" s="106">
        <v>33</v>
      </c>
      <c r="B36" s="111" t="s">
        <v>44</v>
      </c>
      <c r="C36" s="111" t="s">
        <v>186</v>
      </c>
      <c r="D36" s="112" t="s">
        <v>15</v>
      </c>
      <c r="E36" s="113">
        <v>4999</v>
      </c>
      <c r="F36" s="114">
        <v>799.84</v>
      </c>
      <c r="G36" s="114">
        <v>0</v>
      </c>
      <c r="H36" s="114"/>
      <c r="I36" s="114">
        <v>0</v>
      </c>
      <c r="J36" s="114">
        <f t="shared" si="0"/>
        <v>799.84</v>
      </c>
      <c r="K36" s="114">
        <v>4999</v>
      </c>
      <c r="L36" s="114">
        <v>409.92</v>
      </c>
      <c r="M36" s="114">
        <v>0</v>
      </c>
      <c r="N36" s="114">
        <v>0</v>
      </c>
      <c r="O36" s="114">
        <v>0</v>
      </c>
      <c r="P36" s="114">
        <f t="shared" si="1"/>
        <v>409.92</v>
      </c>
      <c r="Q36" s="114">
        <v>4999</v>
      </c>
      <c r="R36" s="114">
        <v>5</v>
      </c>
      <c r="S36" s="114">
        <v>0</v>
      </c>
      <c r="T36" s="114">
        <v>0</v>
      </c>
      <c r="U36" s="114">
        <v>0</v>
      </c>
      <c r="V36" s="114">
        <f t="shared" si="2"/>
        <v>5</v>
      </c>
      <c r="W36" s="114">
        <v>4999</v>
      </c>
      <c r="X36" s="114">
        <v>64.99</v>
      </c>
      <c r="Y36" s="114">
        <v>0</v>
      </c>
      <c r="Z36" s="114"/>
      <c r="AA36" s="114">
        <v>0</v>
      </c>
      <c r="AB36" s="114">
        <f t="shared" si="3"/>
        <v>64.99</v>
      </c>
      <c r="AC36" s="114">
        <v>4999</v>
      </c>
      <c r="AD36" s="114">
        <v>25</v>
      </c>
      <c r="AE36" s="114">
        <v>0</v>
      </c>
      <c r="AF36" s="114"/>
      <c r="AG36" s="114">
        <v>0</v>
      </c>
      <c r="AH36" s="114">
        <f t="shared" si="4"/>
        <v>25</v>
      </c>
      <c r="AI36" s="114">
        <f t="shared" si="5"/>
        <v>1304.75</v>
      </c>
      <c r="AJ36" s="114">
        <v>4999</v>
      </c>
      <c r="AK36" s="114">
        <v>399.92</v>
      </c>
      <c r="AL36" s="114">
        <v>0</v>
      </c>
      <c r="AM36" s="114"/>
      <c r="AN36" s="114">
        <v>0</v>
      </c>
      <c r="AO36" s="114">
        <f t="shared" si="6"/>
        <v>399.92</v>
      </c>
      <c r="AP36" s="114">
        <v>4999</v>
      </c>
      <c r="AQ36" s="114">
        <v>99.98</v>
      </c>
      <c r="AR36" s="114">
        <v>0</v>
      </c>
      <c r="AS36" s="114">
        <v>0</v>
      </c>
      <c r="AT36" s="114">
        <v>0</v>
      </c>
      <c r="AU36" s="114">
        <f t="shared" si="7"/>
        <v>99.98</v>
      </c>
      <c r="AV36" s="114">
        <v>4999</v>
      </c>
      <c r="AW36" s="114">
        <v>25</v>
      </c>
      <c r="AX36" s="114">
        <v>0</v>
      </c>
      <c r="AY36" s="114">
        <v>0</v>
      </c>
      <c r="AZ36" s="114">
        <v>0</v>
      </c>
      <c r="BA36" s="114">
        <f t="shared" si="8"/>
        <v>25</v>
      </c>
      <c r="BB36" s="114">
        <v>4999</v>
      </c>
      <c r="BC36" s="114">
        <v>25</v>
      </c>
      <c r="BD36" s="114">
        <v>0</v>
      </c>
      <c r="BE36" s="114"/>
      <c r="BF36" s="114">
        <v>0</v>
      </c>
      <c r="BG36" s="114">
        <f t="shared" si="9"/>
        <v>25</v>
      </c>
      <c r="BH36" s="114">
        <f t="shared" si="10"/>
        <v>549.9</v>
      </c>
      <c r="BI36" s="114">
        <f t="shared" si="11"/>
        <v>1854.65</v>
      </c>
      <c r="BJ36" s="114">
        <f t="shared" si="12"/>
        <v>0</v>
      </c>
      <c r="BK36" s="114">
        <f t="shared" si="13"/>
        <v>0</v>
      </c>
      <c r="BL36" s="114">
        <f t="shared" si="14"/>
        <v>0</v>
      </c>
      <c r="BM36" s="114">
        <f t="shared" si="15"/>
        <v>0</v>
      </c>
      <c r="BN36" s="114">
        <f t="shared" si="16"/>
        <v>0</v>
      </c>
      <c r="BO36" s="114">
        <f t="shared" si="17"/>
        <v>0</v>
      </c>
      <c r="BP36" s="114">
        <f t="shared" si="18"/>
        <v>0</v>
      </c>
      <c r="BQ36" s="114">
        <f t="shared" si="19"/>
        <v>0</v>
      </c>
      <c r="BR36" s="114">
        <f t="shared" si="20"/>
        <v>0</v>
      </c>
      <c r="BS36" s="114">
        <f t="shared" si="21"/>
        <v>0</v>
      </c>
    </row>
    <row r="37" ht="17.5" spans="1:71">
      <c r="A37" s="106">
        <v>34</v>
      </c>
      <c r="B37" s="111" t="s">
        <v>126</v>
      </c>
      <c r="C37" s="260" t="s">
        <v>304</v>
      </c>
      <c r="D37" s="112" t="s">
        <v>15</v>
      </c>
      <c r="E37" s="113">
        <v>4999</v>
      </c>
      <c r="F37" s="114">
        <v>799.84</v>
      </c>
      <c r="G37" s="114">
        <v>0</v>
      </c>
      <c r="H37" s="114"/>
      <c r="I37" s="114">
        <v>0</v>
      </c>
      <c r="J37" s="114">
        <f t="shared" si="0"/>
        <v>799.84</v>
      </c>
      <c r="K37" s="114">
        <v>4999</v>
      </c>
      <c r="L37" s="114">
        <v>409.92</v>
      </c>
      <c r="M37" s="114">
        <v>0</v>
      </c>
      <c r="N37" s="114">
        <v>0</v>
      </c>
      <c r="O37" s="114">
        <v>0</v>
      </c>
      <c r="P37" s="114">
        <f t="shared" si="1"/>
        <v>409.92</v>
      </c>
      <c r="Q37" s="114">
        <v>4999</v>
      </c>
      <c r="R37" s="114">
        <v>5</v>
      </c>
      <c r="S37" s="114">
        <v>0</v>
      </c>
      <c r="T37" s="114">
        <v>0</v>
      </c>
      <c r="U37" s="114">
        <v>0</v>
      </c>
      <c r="V37" s="114">
        <f t="shared" si="2"/>
        <v>5</v>
      </c>
      <c r="W37" s="114">
        <v>4999</v>
      </c>
      <c r="X37" s="114">
        <v>64.99</v>
      </c>
      <c r="Y37" s="114">
        <v>0</v>
      </c>
      <c r="Z37" s="114"/>
      <c r="AA37" s="114">
        <v>0</v>
      </c>
      <c r="AB37" s="114">
        <f t="shared" si="3"/>
        <v>64.99</v>
      </c>
      <c r="AC37" s="114">
        <v>4999</v>
      </c>
      <c r="AD37" s="114">
        <v>25</v>
      </c>
      <c r="AE37" s="114">
        <v>0</v>
      </c>
      <c r="AF37" s="114"/>
      <c r="AG37" s="114">
        <v>0</v>
      </c>
      <c r="AH37" s="114">
        <f t="shared" si="4"/>
        <v>25</v>
      </c>
      <c r="AI37" s="114">
        <f t="shared" si="5"/>
        <v>1304.75</v>
      </c>
      <c r="AJ37" s="114">
        <v>4999</v>
      </c>
      <c r="AK37" s="114">
        <v>399.92</v>
      </c>
      <c r="AL37" s="114">
        <v>0</v>
      </c>
      <c r="AM37" s="114"/>
      <c r="AN37" s="114">
        <v>0</v>
      </c>
      <c r="AO37" s="114">
        <f t="shared" si="6"/>
        <v>399.92</v>
      </c>
      <c r="AP37" s="114">
        <v>4999</v>
      </c>
      <c r="AQ37" s="114">
        <v>99.98</v>
      </c>
      <c r="AR37" s="114">
        <v>0</v>
      </c>
      <c r="AS37" s="114">
        <v>0</v>
      </c>
      <c r="AT37" s="114">
        <v>0</v>
      </c>
      <c r="AU37" s="114">
        <f t="shared" si="7"/>
        <v>99.98</v>
      </c>
      <c r="AV37" s="114">
        <v>4999</v>
      </c>
      <c r="AW37" s="114">
        <v>25</v>
      </c>
      <c r="AX37" s="114">
        <v>0</v>
      </c>
      <c r="AY37" s="114">
        <v>0</v>
      </c>
      <c r="AZ37" s="114">
        <v>0</v>
      </c>
      <c r="BA37" s="114">
        <f t="shared" si="8"/>
        <v>25</v>
      </c>
      <c r="BB37" s="114">
        <v>4999</v>
      </c>
      <c r="BC37" s="114">
        <v>25</v>
      </c>
      <c r="BD37" s="114">
        <v>0</v>
      </c>
      <c r="BE37" s="114"/>
      <c r="BF37" s="114">
        <v>0</v>
      </c>
      <c r="BG37" s="114">
        <f t="shared" si="9"/>
        <v>25</v>
      </c>
      <c r="BH37" s="114">
        <f t="shared" si="10"/>
        <v>549.9</v>
      </c>
      <c r="BI37" s="114">
        <f t="shared" si="11"/>
        <v>1854.65</v>
      </c>
      <c r="BJ37" s="114">
        <f t="shared" si="12"/>
        <v>0</v>
      </c>
      <c r="BK37" s="114">
        <f t="shared" si="13"/>
        <v>0</v>
      </c>
      <c r="BL37" s="114">
        <f t="shared" si="14"/>
        <v>0</v>
      </c>
      <c r="BM37" s="114">
        <f t="shared" si="15"/>
        <v>0</v>
      </c>
      <c r="BN37" s="114">
        <f t="shared" si="16"/>
        <v>0</v>
      </c>
      <c r="BO37" s="114">
        <f t="shared" si="17"/>
        <v>0</v>
      </c>
      <c r="BP37" s="114">
        <f t="shared" si="18"/>
        <v>0</v>
      </c>
      <c r="BQ37" s="114">
        <f t="shared" si="19"/>
        <v>0</v>
      </c>
      <c r="BR37" s="114">
        <f t="shared" si="20"/>
        <v>0</v>
      </c>
      <c r="BS37" s="114">
        <f t="shared" si="21"/>
        <v>0</v>
      </c>
    </row>
    <row r="38" ht="17.5" spans="1:71">
      <c r="A38" s="106">
        <v>35</v>
      </c>
      <c r="B38" s="111" t="s">
        <v>107</v>
      </c>
      <c r="C38" s="260" t="s">
        <v>273</v>
      </c>
      <c r="D38" s="112" t="s">
        <v>15</v>
      </c>
      <c r="E38" s="113">
        <v>4999</v>
      </c>
      <c r="F38" s="114">
        <v>799.84</v>
      </c>
      <c r="G38" s="114">
        <v>0</v>
      </c>
      <c r="H38" s="114"/>
      <c r="I38" s="114">
        <v>0</v>
      </c>
      <c r="J38" s="114">
        <f t="shared" si="0"/>
        <v>799.84</v>
      </c>
      <c r="K38" s="114">
        <v>4999</v>
      </c>
      <c r="L38" s="114">
        <v>409.92</v>
      </c>
      <c r="M38" s="114">
        <v>0</v>
      </c>
      <c r="N38" s="114">
        <v>0</v>
      </c>
      <c r="O38" s="114">
        <v>0</v>
      </c>
      <c r="P38" s="114">
        <f t="shared" si="1"/>
        <v>409.92</v>
      </c>
      <c r="Q38" s="114">
        <v>4999</v>
      </c>
      <c r="R38" s="114">
        <v>5</v>
      </c>
      <c r="S38" s="114">
        <v>0</v>
      </c>
      <c r="T38" s="114">
        <v>0</v>
      </c>
      <c r="U38" s="114">
        <v>0</v>
      </c>
      <c r="V38" s="114">
        <f t="shared" si="2"/>
        <v>5</v>
      </c>
      <c r="W38" s="114">
        <v>4999</v>
      </c>
      <c r="X38" s="114">
        <v>64.99</v>
      </c>
      <c r="Y38" s="114">
        <v>0</v>
      </c>
      <c r="Z38" s="114"/>
      <c r="AA38" s="114">
        <v>0</v>
      </c>
      <c r="AB38" s="114">
        <f t="shared" si="3"/>
        <v>64.99</v>
      </c>
      <c r="AC38" s="114">
        <v>4999</v>
      </c>
      <c r="AD38" s="114">
        <v>25</v>
      </c>
      <c r="AE38" s="114">
        <v>0</v>
      </c>
      <c r="AF38" s="114"/>
      <c r="AG38" s="114">
        <v>0</v>
      </c>
      <c r="AH38" s="114">
        <f t="shared" si="4"/>
        <v>25</v>
      </c>
      <c r="AI38" s="114">
        <f t="shared" si="5"/>
        <v>1304.75</v>
      </c>
      <c r="AJ38" s="114">
        <v>4999</v>
      </c>
      <c r="AK38" s="114">
        <v>399.92</v>
      </c>
      <c r="AL38" s="114">
        <v>0</v>
      </c>
      <c r="AM38" s="114"/>
      <c r="AN38" s="114">
        <v>0</v>
      </c>
      <c r="AO38" s="114">
        <f t="shared" si="6"/>
        <v>399.92</v>
      </c>
      <c r="AP38" s="114">
        <v>4999</v>
      </c>
      <c r="AQ38" s="114">
        <v>99.98</v>
      </c>
      <c r="AR38" s="114">
        <v>0</v>
      </c>
      <c r="AS38" s="114">
        <v>0</v>
      </c>
      <c r="AT38" s="114">
        <v>0</v>
      </c>
      <c r="AU38" s="114">
        <f t="shared" si="7"/>
        <v>99.98</v>
      </c>
      <c r="AV38" s="114">
        <v>4999</v>
      </c>
      <c r="AW38" s="114">
        <v>25</v>
      </c>
      <c r="AX38" s="114">
        <v>0</v>
      </c>
      <c r="AY38" s="114">
        <v>0</v>
      </c>
      <c r="AZ38" s="114">
        <v>0</v>
      </c>
      <c r="BA38" s="114">
        <f t="shared" si="8"/>
        <v>25</v>
      </c>
      <c r="BB38" s="114">
        <v>4999</v>
      </c>
      <c r="BC38" s="114">
        <v>25</v>
      </c>
      <c r="BD38" s="114">
        <v>0</v>
      </c>
      <c r="BE38" s="114"/>
      <c r="BF38" s="114">
        <v>0</v>
      </c>
      <c r="BG38" s="114">
        <f t="shared" si="9"/>
        <v>25</v>
      </c>
      <c r="BH38" s="114">
        <f t="shared" si="10"/>
        <v>549.9</v>
      </c>
      <c r="BI38" s="114">
        <f t="shared" si="11"/>
        <v>1854.65</v>
      </c>
      <c r="BJ38" s="114">
        <f t="shared" si="12"/>
        <v>0</v>
      </c>
      <c r="BK38" s="114">
        <f t="shared" si="13"/>
        <v>0</v>
      </c>
      <c r="BL38" s="114">
        <f t="shared" si="14"/>
        <v>0</v>
      </c>
      <c r="BM38" s="114">
        <f t="shared" si="15"/>
        <v>0</v>
      </c>
      <c r="BN38" s="114">
        <f t="shared" si="16"/>
        <v>0</v>
      </c>
      <c r="BO38" s="114">
        <f t="shared" si="17"/>
        <v>0</v>
      </c>
      <c r="BP38" s="114">
        <f t="shared" si="18"/>
        <v>0</v>
      </c>
      <c r="BQ38" s="114">
        <f t="shared" si="19"/>
        <v>0</v>
      </c>
      <c r="BR38" s="114">
        <f t="shared" si="20"/>
        <v>0</v>
      </c>
      <c r="BS38" s="114">
        <f t="shared" si="21"/>
        <v>0</v>
      </c>
    </row>
    <row r="39" ht="17.5" spans="1:71">
      <c r="A39" s="106">
        <v>36</v>
      </c>
      <c r="B39" s="111" t="s">
        <v>108</v>
      </c>
      <c r="C39" s="260" t="s">
        <v>274</v>
      </c>
      <c r="D39" s="112" t="s">
        <v>15</v>
      </c>
      <c r="E39" s="113">
        <v>4999</v>
      </c>
      <c r="F39" s="114">
        <v>799.84</v>
      </c>
      <c r="G39" s="114">
        <v>0</v>
      </c>
      <c r="H39" s="114"/>
      <c r="I39" s="114">
        <v>0</v>
      </c>
      <c r="J39" s="114">
        <f t="shared" si="0"/>
        <v>799.84</v>
      </c>
      <c r="K39" s="114">
        <v>4999</v>
      </c>
      <c r="L39" s="114">
        <v>409.92</v>
      </c>
      <c r="M39" s="114">
        <v>0</v>
      </c>
      <c r="N39" s="114">
        <v>0</v>
      </c>
      <c r="O39" s="114">
        <v>0</v>
      </c>
      <c r="P39" s="114">
        <f t="shared" si="1"/>
        <v>409.92</v>
      </c>
      <c r="Q39" s="114">
        <v>4999</v>
      </c>
      <c r="R39" s="114">
        <v>5</v>
      </c>
      <c r="S39" s="114">
        <v>0</v>
      </c>
      <c r="T39" s="114">
        <v>0</v>
      </c>
      <c r="U39" s="114">
        <v>0</v>
      </c>
      <c r="V39" s="114">
        <f t="shared" si="2"/>
        <v>5</v>
      </c>
      <c r="W39" s="114">
        <v>4999</v>
      </c>
      <c r="X39" s="114">
        <v>64.99</v>
      </c>
      <c r="Y39" s="114">
        <v>0</v>
      </c>
      <c r="Z39" s="114"/>
      <c r="AA39" s="114">
        <v>0</v>
      </c>
      <c r="AB39" s="114">
        <f t="shared" si="3"/>
        <v>64.99</v>
      </c>
      <c r="AC39" s="114">
        <v>4999</v>
      </c>
      <c r="AD39" s="114">
        <v>25</v>
      </c>
      <c r="AE39" s="114">
        <v>0</v>
      </c>
      <c r="AF39" s="114"/>
      <c r="AG39" s="114">
        <v>0</v>
      </c>
      <c r="AH39" s="114">
        <f t="shared" si="4"/>
        <v>25</v>
      </c>
      <c r="AI39" s="114">
        <f t="shared" si="5"/>
        <v>1304.75</v>
      </c>
      <c r="AJ39" s="114">
        <v>4999</v>
      </c>
      <c r="AK39" s="114">
        <v>399.92</v>
      </c>
      <c r="AL39" s="114">
        <v>0</v>
      </c>
      <c r="AM39" s="114"/>
      <c r="AN39" s="114">
        <v>0</v>
      </c>
      <c r="AO39" s="114">
        <f t="shared" si="6"/>
        <v>399.92</v>
      </c>
      <c r="AP39" s="114">
        <v>4999</v>
      </c>
      <c r="AQ39" s="114">
        <v>99.98</v>
      </c>
      <c r="AR39" s="114">
        <v>0</v>
      </c>
      <c r="AS39" s="114">
        <v>0</v>
      </c>
      <c r="AT39" s="114">
        <v>0</v>
      </c>
      <c r="AU39" s="114">
        <f t="shared" si="7"/>
        <v>99.98</v>
      </c>
      <c r="AV39" s="114">
        <v>4999</v>
      </c>
      <c r="AW39" s="114">
        <v>25</v>
      </c>
      <c r="AX39" s="114">
        <v>0</v>
      </c>
      <c r="AY39" s="114">
        <v>0</v>
      </c>
      <c r="AZ39" s="114">
        <v>0</v>
      </c>
      <c r="BA39" s="114">
        <f t="shared" si="8"/>
        <v>25</v>
      </c>
      <c r="BB39" s="114">
        <v>4999</v>
      </c>
      <c r="BC39" s="114">
        <v>25</v>
      </c>
      <c r="BD39" s="114">
        <v>0</v>
      </c>
      <c r="BE39" s="114"/>
      <c r="BF39" s="114">
        <v>0</v>
      </c>
      <c r="BG39" s="114">
        <f t="shared" si="9"/>
        <v>25</v>
      </c>
      <c r="BH39" s="114">
        <f t="shared" si="10"/>
        <v>549.9</v>
      </c>
      <c r="BI39" s="114">
        <f t="shared" si="11"/>
        <v>1854.65</v>
      </c>
      <c r="BJ39" s="114">
        <f t="shared" si="12"/>
        <v>0</v>
      </c>
      <c r="BK39" s="114">
        <f t="shared" si="13"/>
        <v>0</v>
      </c>
      <c r="BL39" s="114">
        <f t="shared" si="14"/>
        <v>0</v>
      </c>
      <c r="BM39" s="114">
        <f t="shared" si="15"/>
        <v>0</v>
      </c>
      <c r="BN39" s="114">
        <f t="shared" si="16"/>
        <v>0</v>
      </c>
      <c r="BO39" s="114">
        <f t="shared" si="17"/>
        <v>0</v>
      </c>
      <c r="BP39" s="114">
        <f t="shared" si="18"/>
        <v>0</v>
      </c>
      <c r="BQ39" s="114">
        <f t="shared" si="19"/>
        <v>0</v>
      </c>
      <c r="BR39" s="114">
        <f t="shared" si="20"/>
        <v>0</v>
      </c>
      <c r="BS39" s="114">
        <f t="shared" si="21"/>
        <v>0</v>
      </c>
    </row>
    <row r="40" ht="17.5" spans="1:71">
      <c r="A40" s="106">
        <v>37</v>
      </c>
      <c r="B40" s="115" t="s">
        <v>53</v>
      </c>
      <c r="C40" s="111" t="s">
        <v>198</v>
      </c>
      <c r="D40" s="112" t="s">
        <v>15</v>
      </c>
      <c r="E40" s="113">
        <v>4999</v>
      </c>
      <c r="F40" s="114">
        <v>799.84</v>
      </c>
      <c r="G40" s="114">
        <v>0</v>
      </c>
      <c r="H40" s="114"/>
      <c r="I40" s="114">
        <v>0</v>
      </c>
      <c r="J40" s="114">
        <f t="shared" si="0"/>
        <v>799.84</v>
      </c>
      <c r="K40" s="114">
        <v>4999</v>
      </c>
      <c r="L40" s="114">
        <v>409.92</v>
      </c>
      <c r="M40" s="114">
        <v>0</v>
      </c>
      <c r="N40" s="114">
        <v>0</v>
      </c>
      <c r="O40" s="114">
        <v>0</v>
      </c>
      <c r="P40" s="114">
        <f t="shared" si="1"/>
        <v>409.92</v>
      </c>
      <c r="Q40" s="114">
        <v>4999</v>
      </c>
      <c r="R40" s="114">
        <v>5</v>
      </c>
      <c r="S40" s="114">
        <v>0</v>
      </c>
      <c r="T40" s="114">
        <v>0</v>
      </c>
      <c r="U40" s="114">
        <v>0</v>
      </c>
      <c r="V40" s="114">
        <f t="shared" si="2"/>
        <v>5</v>
      </c>
      <c r="W40" s="114">
        <v>4999</v>
      </c>
      <c r="X40" s="114">
        <v>64.99</v>
      </c>
      <c r="Y40" s="114">
        <v>0</v>
      </c>
      <c r="Z40" s="114"/>
      <c r="AA40" s="114">
        <v>0</v>
      </c>
      <c r="AB40" s="114">
        <f t="shared" si="3"/>
        <v>64.99</v>
      </c>
      <c r="AC40" s="114">
        <v>4999</v>
      </c>
      <c r="AD40" s="114">
        <v>25</v>
      </c>
      <c r="AE40" s="114">
        <v>0</v>
      </c>
      <c r="AF40" s="114"/>
      <c r="AG40" s="114">
        <v>0</v>
      </c>
      <c r="AH40" s="114">
        <f t="shared" si="4"/>
        <v>25</v>
      </c>
      <c r="AI40" s="114">
        <f t="shared" si="5"/>
        <v>1304.75</v>
      </c>
      <c r="AJ40" s="114">
        <v>4999</v>
      </c>
      <c r="AK40" s="114">
        <v>399.92</v>
      </c>
      <c r="AL40" s="114">
        <v>0</v>
      </c>
      <c r="AM40" s="114"/>
      <c r="AN40" s="114">
        <v>0</v>
      </c>
      <c r="AO40" s="114">
        <f t="shared" si="6"/>
        <v>399.92</v>
      </c>
      <c r="AP40" s="114">
        <v>4999</v>
      </c>
      <c r="AQ40" s="114">
        <v>99.98</v>
      </c>
      <c r="AR40" s="114">
        <v>0</v>
      </c>
      <c r="AS40" s="114">
        <v>0</v>
      </c>
      <c r="AT40" s="114">
        <v>0</v>
      </c>
      <c r="AU40" s="114">
        <f t="shared" si="7"/>
        <v>99.98</v>
      </c>
      <c r="AV40" s="114">
        <v>4999</v>
      </c>
      <c r="AW40" s="114">
        <v>25</v>
      </c>
      <c r="AX40" s="114">
        <v>0</v>
      </c>
      <c r="AY40" s="114">
        <v>0</v>
      </c>
      <c r="AZ40" s="114">
        <v>0</v>
      </c>
      <c r="BA40" s="114">
        <f t="shared" si="8"/>
        <v>25</v>
      </c>
      <c r="BB40" s="114">
        <v>4999</v>
      </c>
      <c r="BC40" s="114">
        <v>25</v>
      </c>
      <c r="BD40" s="114">
        <v>0</v>
      </c>
      <c r="BE40" s="114"/>
      <c r="BF40" s="114">
        <v>0</v>
      </c>
      <c r="BG40" s="114">
        <f t="shared" si="9"/>
        <v>25</v>
      </c>
      <c r="BH40" s="114">
        <f t="shared" si="10"/>
        <v>549.9</v>
      </c>
      <c r="BI40" s="114">
        <f t="shared" si="11"/>
        <v>1854.65</v>
      </c>
      <c r="BJ40" s="114">
        <f t="shared" si="12"/>
        <v>0</v>
      </c>
      <c r="BK40" s="114">
        <f t="shared" si="13"/>
        <v>0</v>
      </c>
      <c r="BL40" s="114">
        <f t="shared" si="14"/>
        <v>0</v>
      </c>
      <c r="BM40" s="114">
        <f t="shared" si="15"/>
        <v>0</v>
      </c>
      <c r="BN40" s="114">
        <f t="shared" si="16"/>
        <v>0</v>
      </c>
      <c r="BO40" s="114">
        <f t="shared" si="17"/>
        <v>0</v>
      </c>
      <c r="BP40" s="114">
        <f t="shared" si="18"/>
        <v>0</v>
      </c>
      <c r="BQ40" s="114">
        <f t="shared" si="19"/>
        <v>0</v>
      </c>
      <c r="BR40" s="114">
        <f t="shared" si="20"/>
        <v>0</v>
      </c>
      <c r="BS40" s="114">
        <f t="shared" si="21"/>
        <v>0</v>
      </c>
    </row>
    <row r="41" ht="17.5" spans="1:71">
      <c r="A41" s="106">
        <v>38</v>
      </c>
      <c r="B41" s="111" t="s">
        <v>276</v>
      </c>
      <c r="C41" s="260" t="s">
        <v>277</v>
      </c>
      <c r="D41" s="112" t="s">
        <v>15</v>
      </c>
      <c r="E41" s="113">
        <v>4999</v>
      </c>
      <c r="F41" s="114">
        <v>799.84</v>
      </c>
      <c r="G41" s="114">
        <v>0</v>
      </c>
      <c r="H41" s="114"/>
      <c r="I41" s="114">
        <v>0</v>
      </c>
      <c r="J41" s="114">
        <f t="shared" si="0"/>
        <v>799.84</v>
      </c>
      <c r="K41" s="114">
        <v>4999</v>
      </c>
      <c r="L41" s="114">
        <v>409.92</v>
      </c>
      <c r="M41" s="114">
        <v>0</v>
      </c>
      <c r="N41" s="114">
        <v>0</v>
      </c>
      <c r="O41" s="114">
        <v>0</v>
      </c>
      <c r="P41" s="114">
        <f t="shared" si="1"/>
        <v>409.92</v>
      </c>
      <c r="Q41" s="114">
        <v>4999</v>
      </c>
      <c r="R41" s="114">
        <v>5</v>
      </c>
      <c r="S41" s="114">
        <v>0</v>
      </c>
      <c r="T41" s="114">
        <v>0</v>
      </c>
      <c r="U41" s="114">
        <v>0</v>
      </c>
      <c r="V41" s="114">
        <f t="shared" si="2"/>
        <v>5</v>
      </c>
      <c r="W41" s="114">
        <v>4999</v>
      </c>
      <c r="X41" s="114">
        <v>64.99</v>
      </c>
      <c r="Y41" s="114">
        <v>0</v>
      </c>
      <c r="Z41" s="114"/>
      <c r="AA41" s="114">
        <v>0</v>
      </c>
      <c r="AB41" s="114">
        <f t="shared" si="3"/>
        <v>64.99</v>
      </c>
      <c r="AC41" s="114">
        <v>4999</v>
      </c>
      <c r="AD41" s="114">
        <v>25</v>
      </c>
      <c r="AE41" s="114">
        <v>0</v>
      </c>
      <c r="AF41" s="114"/>
      <c r="AG41" s="114">
        <v>0</v>
      </c>
      <c r="AH41" s="114">
        <f t="shared" si="4"/>
        <v>25</v>
      </c>
      <c r="AI41" s="114">
        <f t="shared" si="5"/>
        <v>1304.75</v>
      </c>
      <c r="AJ41" s="114">
        <v>4999</v>
      </c>
      <c r="AK41" s="114">
        <v>399.92</v>
      </c>
      <c r="AL41" s="114">
        <v>0</v>
      </c>
      <c r="AM41" s="114"/>
      <c r="AN41" s="114">
        <v>0</v>
      </c>
      <c r="AO41" s="114">
        <f t="shared" si="6"/>
        <v>399.92</v>
      </c>
      <c r="AP41" s="114">
        <v>4999</v>
      </c>
      <c r="AQ41" s="114">
        <v>99.98</v>
      </c>
      <c r="AR41" s="114">
        <v>0</v>
      </c>
      <c r="AS41" s="114">
        <v>0</v>
      </c>
      <c r="AT41" s="114">
        <v>0</v>
      </c>
      <c r="AU41" s="114">
        <f t="shared" si="7"/>
        <v>99.98</v>
      </c>
      <c r="AV41" s="114">
        <v>4999</v>
      </c>
      <c r="AW41" s="114">
        <v>25</v>
      </c>
      <c r="AX41" s="114">
        <v>0</v>
      </c>
      <c r="AY41" s="114">
        <v>0</v>
      </c>
      <c r="AZ41" s="114">
        <v>0</v>
      </c>
      <c r="BA41" s="114">
        <f t="shared" si="8"/>
        <v>25</v>
      </c>
      <c r="BB41" s="114">
        <v>4999</v>
      </c>
      <c r="BC41" s="114">
        <v>25</v>
      </c>
      <c r="BD41" s="114">
        <v>0</v>
      </c>
      <c r="BE41" s="114"/>
      <c r="BF41" s="114">
        <v>0</v>
      </c>
      <c r="BG41" s="114">
        <f t="shared" si="9"/>
        <v>25</v>
      </c>
      <c r="BH41" s="114">
        <f t="shared" si="10"/>
        <v>549.9</v>
      </c>
      <c r="BI41" s="114">
        <f t="shared" si="11"/>
        <v>1854.65</v>
      </c>
      <c r="BJ41" s="114">
        <f t="shared" si="12"/>
        <v>0</v>
      </c>
      <c r="BK41" s="114">
        <f t="shared" si="13"/>
        <v>0</v>
      </c>
      <c r="BL41" s="114">
        <f t="shared" si="14"/>
        <v>0</v>
      </c>
      <c r="BM41" s="114">
        <f t="shared" si="15"/>
        <v>0</v>
      </c>
      <c r="BN41" s="114">
        <f t="shared" si="16"/>
        <v>0</v>
      </c>
      <c r="BO41" s="114">
        <f t="shared" si="17"/>
        <v>0</v>
      </c>
      <c r="BP41" s="114">
        <f t="shared" si="18"/>
        <v>0</v>
      </c>
      <c r="BQ41" s="114">
        <f t="shared" si="19"/>
        <v>0</v>
      </c>
      <c r="BR41" s="114">
        <f t="shared" si="20"/>
        <v>0</v>
      </c>
      <c r="BS41" s="114">
        <f t="shared" si="21"/>
        <v>0</v>
      </c>
    </row>
    <row r="42" ht="17.5" spans="1:71">
      <c r="A42" s="106">
        <v>39</v>
      </c>
      <c r="B42" s="111" t="s">
        <v>289</v>
      </c>
      <c r="C42" s="260" t="s">
        <v>290</v>
      </c>
      <c r="D42" s="112" t="s">
        <v>15</v>
      </c>
      <c r="E42" s="113">
        <v>4999</v>
      </c>
      <c r="F42" s="114">
        <v>799.84</v>
      </c>
      <c r="G42" s="114">
        <v>0</v>
      </c>
      <c r="H42" s="114"/>
      <c r="I42" s="114">
        <v>0</v>
      </c>
      <c r="J42" s="114">
        <f t="shared" si="0"/>
        <v>799.84</v>
      </c>
      <c r="K42" s="114">
        <v>4999</v>
      </c>
      <c r="L42" s="114">
        <v>409.92</v>
      </c>
      <c r="M42" s="114">
        <v>0</v>
      </c>
      <c r="N42" s="114">
        <v>0</v>
      </c>
      <c r="O42" s="114">
        <v>0</v>
      </c>
      <c r="P42" s="114">
        <f t="shared" si="1"/>
        <v>409.92</v>
      </c>
      <c r="Q42" s="114">
        <v>4999</v>
      </c>
      <c r="R42" s="114">
        <v>5</v>
      </c>
      <c r="S42" s="114">
        <v>0</v>
      </c>
      <c r="T42" s="114">
        <v>0</v>
      </c>
      <c r="U42" s="114">
        <v>0</v>
      </c>
      <c r="V42" s="114">
        <f t="shared" si="2"/>
        <v>5</v>
      </c>
      <c r="W42" s="114">
        <v>4999</v>
      </c>
      <c r="X42" s="114">
        <v>64.99</v>
      </c>
      <c r="Y42" s="114">
        <v>0</v>
      </c>
      <c r="Z42" s="114"/>
      <c r="AA42" s="114">
        <v>0</v>
      </c>
      <c r="AB42" s="114">
        <f t="shared" si="3"/>
        <v>64.99</v>
      </c>
      <c r="AC42" s="114">
        <v>4999</v>
      </c>
      <c r="AD42" s="114">
        <v>25</v>
      </c>
      <c r="AE42" s="114">
        <v>0</v>
      </c>
      <c r="AF42" s="114"/>
      <c r="AG42" s="114">
        <v>0</v>
      </c>
      <c r="AH42" s="114">
        <f t="shared" si="4"/>
        <v>25</v>
      </c>
      <c r="AI42" s="114">
        <f t="shared" si="5"/>
        <v>1304.75</v>
      </c>
      <c r="AJ42" s="114">
        <v>4999</v>
      </c>
      <c r="AK42" s="114">
        <v>399.92</v>
      </c>
      <c r="AL42" s="114">
        <v>0</v>
      </c>
      <c r="AM42" s="114"/>
      <c r="AN42" s="114">
        <v>0</v>
      </c>
      <c r="AO42" s="114">
        <f t="shared" si="6"/>
        <v>399.92</v>
      </c>
      <c r="AP42" s="114">
        <v>4999</v>
      </c>
      <c r="AQ42" s="114">
        <v>99.98</v>
      </c>
      <c r="AR42" s="114">
        <v>0</v>
      </c>
      <c r="AS42" s="114">
        <v>0</v>
      </c>
      <c r="AT42" s="114">
        <v>0</v>
      </c>
      <c r="AU42" s="114">
        <f t="shared" si="7"/>
        <v>99.98</v>
      </c>
      <c r="AV42" s="114">
        <v>4999</v>
      </c>
      <c r="AW42" s="114">
        <v>25</v>
      </c>
      <c r="AX42" s="114">
        <v>0</v>
      </c>
      <c r="AY42" s="114">
        <v>0</v>
      </c>
      <c r="AZ42" s="114">
        <v>0</v>
      </c>
      <c r="BA42" s="114">
        <f t="shared" si="8"/>
        <v>25</v>
      </c>
      <c r="BB42" s="114">
        <v>4999</v>
      </c>
      <c r="BC42" s="114">
        <v>25</v>
      </c>
      <c r="BD42" s="114">
        <v>0</v>
      </c>
      <c r="BE42" s="114"/>
      <c r="BF42" s="114">
        <v>0</v>
      </c>
      <c r="BG42" s="114">
        <f t="shared" si="9"/>
        <v>25</v>
      </c>
      <c r="BH42" s="114">
        <f t="shared" si="10"/>
        <v>549.9</v>
      </c>
      <c r="BI42" s="114">
        <f t="shared" si="11"/>
        <v>1854.65</v>
      </c>
      <c r="BJ42" s="114">
        <f t="shared" si="12"/>
        <v>0</v>
      </c>
      <c r="BK42" s="114">
        <f t="shared" si="13"/>
        <v>0</v>
      </c>
      <c r="BL42" s="114">
        <f t="shared" si="14"/>
        <v>0</v>
      </c>
      <c r="BM42" s="114">
        <f t="shared" si="15"/>
        <v>0</v>
      </c>
      <c r="BN42" s="114">
        <f t="shared" si="16"/>
        <v>0</v>
      </c>
      <c r="BO42" s="114">
        <f t="shared" si="17"/>
        <v>0</v>
      </c>
      <c r="BP42" s="114">
        <f t="shared" si="18"/>
        <v>0</v>
      </c>
      <c r="BQ42" s="114">
        <f t="shared" si="19"/>
        <v>0</v>
      </c>
      <c r="BR42" s="114">
        <f t="shared" si="20"/>
        <v>0</v>
      </c>
      <c r="BS42" s="114">
        <f t="shared" si="21"/>
        <v>0</v>
      </c>
    </row>
    <row r="43" ht="17.5" spans="1:71">
      <c r="A43" s="106">
        <v>40</v>
      </c>
      <c r="B43" s="111" t="s">
        <v>211</v>
      </c>
      <c r="C43" s="111" t="s">
        <v>212</v>
      </c>
      <c r="D43" s="112" t="s">
        <v>15</v>
      </c>
      <c r="E43" s="113">
        <v>4999</v>
      </c>
      <c r="F43" s="114">
        <v>799.84</v>
      </c>
      <c r="G43" s="114">
        <v>0</v>
      </c>
      <c r="H43" s="114"/>
      <c r="I43" s="114">
        <v>0</v>
      </c>
      <c r="J43" s="114">
        <f t="shared" si="0"/>
        <v>799.84</v>
      </c>
      <c r="K43" s="114">
        <v>4999</v>
      </c>
      <c r="L43" s="114">
        <v>409.92</v>
      </c>
      <c r="M43" s="114">
        <v>0</v>
      </c>
      <c r="N43" s="114">
        <v>0</v>
      </c>
      <c r="O43" s="114">
        <v>0</v>
      </c>
      <c r="P43" s="114">
        <f t="shared" si="1"/>
        <v>409.92</v>
      </c>
      <c r="Q43" s="114">
        <v>4999</v>
      </c>
      <c r="R43" s="114">
        <v>5</v>
      </c>
      <c r="S43" s="114">
        <v>0</v>
      </c>
      <c r="T43" s="114">
        <v>0</v>
      </c>
      <c r="U43" s="114">
        <v>0</v>
      </c>
      <c r="V43" s="114">
        <f t="shared" si="2"/>
        <v>5</v>
      </c>
      <c r="W43" s="114">
        <v>4999</v>
      </c>
      <c r="X43" s="114">
        <v>64.99</v>
      </c>
      <c r="Y43" s="114">
        <v>0</v>
      </c>
      <c r="Z43" s="114"/>
      <c r="AA43" s="114">
        <v>0</v>
      </c>
      <c r="AB43" s="114">
        <f t="shared" si="3"/>
        <v>64.99</v>
      </c>
      <c r="AC43" s="114">
        <v>4999</v>
      </c>
      <c r="AD43" s="114">
        <v>25</v>
      </c>
      <c r="AE43" s="114">
        <v>0</v>
      </c>
      <c r="AF43" s="114"/>
      <c r="AG43" s="114">
        <v>0</v>
      </c>
      <c r="AH43" s="114">
        <f t="shared" si="4"/>
        <v>25</v>
      </c>
      <c r="AI43" s="114">
        <f t="shared" si="5"/>
        <v>1304.75</v>
      </c>
      <c r="AJ43" s="114">
        <v>4999</v>
      </c>
      <c r="AK43" s="114">
        <v>399.92</v>
      </c>
      <c r="AL43" s="114">
        <v>0</v>
      </c>
      <c r="AM43" s="114"/>
      <c r="AN43" s="114">
        <v>0</v>
      </c>
      <c r="AO43" s="114">
        <f t="shared" si="6"/>
        <v>399.92</v>
      </c>
      <c r="AP43" s="114">
        <v>4999</v>
      </c>
      <c r="AQ43" s="114">
        <v>99.98</v>
      </c>
      <c r="AR43" s="114">
        <v>0</v>
      </c>
      <c r="AS43" s="114">
        <v>0</v>
      </c>
      <c r="AT43" s="114">
        <v>0</v>
      </c>
      <c r="AU43" s="114">
        <f t="shared" si="7"/>
        <v>99.98</v>
      </c>
      <c r="AV43" s="114">
        <v>4999</v>
      </c>
      <c r="AW43" s="114">
        <v>25</v>
      </c>
      <c r="AX43" s="114">
        <v>0</v>
      </c>
      <c r="AY43" s="114">
        <v>0</v>
      </c>
      <c r="AZ43" s="114">
        <v>0</v>
      </c>
      <c r="BA43" s="114">
        <f t="shared" si="8"/>
        <v>25</v>
      </c>
      <c r="BB43" s="114">
        <v>4999</v>
      </c>
      <c r="BC43" s="114">
        <v>25</v>
      </c>
      <c r="BD43" s="114">
        <v>0</v>
      </c>
      <c r="BE43" s="114"/>
      <c r="BF43" s="114">
        <v>0</v>
      </c>
      <c r="BG43" s="114">
        <f t="shared" si="9"/>
        <v>25</v>
      </c>
      <c r="BH43" s="114">
        <f t="shared" si="10"/>
        <v>549.9</v>
      </c>
      <c r="BI43" s="114">
        <f t="shared" si="11"/>
        <v>1854.65</v>
      </c>
      <c r="BJ43" s="114">
        <f t="shared" si="12"/>
        <v>0</v>
      </c>
      <c r="BK43" s="114">
        <f t="shared" si="13"/>
        <v>0</v>
      </c>
      <c r="BL43" s="114">
        <f t="shared" si="14"/>
        <v>0</v>
      </c>
      <c r="BM43" s="114">
        <f t="shared" si="15"/>
        <v>0</v>
      </c>
      <c r="BN43" s="114">
        <f t="shared" si="16"/>
        <v>0</v>
      </c>
      <c r="BO43" s="114">
        <f t="shared" si="17"/>
        <v>0</v>
      </c>
      <c r="BP43" s="114">
        <f t="shared" si="18"/>
        <v>0</v>
      </c>
      <c r="BQ43" s="114">
        <f t="shared" si="19"/>
        <v>0</v>
      </c>
      <c r="BR43" s="114">
        <f t="shared" si="20"/>
        <v>0</v>
      </c>
      <c r="BS43" s="114">
        <f t="shared" si="21"/>
        <v>0</v>
      </c>
    </row>
    <row r="44" ht="17.5" spans="1:71">
      <c r="A44" s="106">
        <v>41</v>
      </c>
      <c r="B44" s="111" t="s">
        <v>176</v>
      </c>
      <c r="C44" s="111" t="s">
        <v>177</v>
      </c>
      <c r="D44" s="112" t="s">
        <v>15</v>
      </c>
      <c r="E44" s="113">
        <v>4999</v>
      </c>
      <c r="F44" s="114">
        <v>799.84</v>
      </c>
      <c r="G44" s="114">
        <v>0</v>
      </c>
      <c r="H44" s="114"/>
      <c r="I44" s="114">
        <v>0</v>
      </c>
      <c r="J44" s="114">
        <f t="shared" si="0"/>
        <v>799.84</v>
      </c>
      <c r="K44" s="114">
        <v>4999</v>
      </c>
      <c r="L44" s="114">
        <v>409.92</v>
      </c>
      <c r="M44" s="114">
        <v>0</v>
      </c>
      <c r="N44" s="114">
        <v>0</v>
      </c>
      <c r="O44" s="114">
        <v>0</v>
      </c>
      <c r="P44" s="114">
        <f t="shared" si="1"/>
        <v>409.92</v>
      </c>
      <c r="Q44" s="114">
        <v>4999</v>
      </c>
      <c r="R44" s="114">
        <v>5</v>
      </c>
      <c r="S44" s="114">
        <v>0</v>
      </c>
      <c r="T44" s="114">
        <v>0</v>
      </c>
      <c r="U44" s="114">
        <v>0</v>
      </c>
      <c r="V44" s="114">
        <f t="shared" si="2"/>
        <v>5</v>
      </c>
      <c r="W44" s="114">
        <v>4999</v>
      </c>
      <c r="X44" s="114">
        <v>64.99</v>
      </c>
      <c r="Y44" s="114">
        <v>0</v>
      </c>
      <c r="Z44" s="114"/>
      <c r="AA44" s="114">
        <v>0</v>
      </c>
      <c r="AB44" s="114">
        <f t="shared" si="3"/>
        <v>64.99</v>
      </c>
      <c r="AC44" s="114">
        <v>4999</v>
      </c>
      <c r="AD44" s="114">
        <v>25</v>
      </c>
      <c r="AE44" s="114">
        <v>0</v>
      </c>
      <c r="AF44" s="114"/>
      <c r="AG44" s="114">
        <v>0</v>
      </c>
      <c r="AH44" s="114">
        <f t="shared" si="4"/>
        <v>25</v>
      </c>
      <c r="AI44" s="114">
        <f t="shared" si="5"/>
        <v>1304.75</v>
      </c>
      <c r="AJ44" s="114">
        <v>4999</v>
      </c>
      <c r="AK44" s="114">
        <v>399.92</v>
      </c>
      <c r="AL44" s="114">
        <v>0</v>
      </c>
      <c r="AM44" s="114"/>
      <c r="AN44" s="114">
        <v>0</v>
      </c>
      <c r="AO44" s="114">
        <f t="shared" si="6"/>
        <v>399.92</v>
      </c>
      <c r="AP44" s="114">
        <v>4999</v>
      </c>
      <c r="AQ44" s="114">
        <v>99.98</v>
      </c>
      <c r="AR44" s="114">
        <v>0</v>
      </c>
      <c r="AS44" s="114">
        <v>0</v>
      </c>
      <c r="AT44" s="114">
        <v>0</v>
      </c>
      <c r="AU44" s="114">
        <f t="shared" si="7"/>
        <v>99.98</v>
      </c>
      <c r="AV44" s="114">
        <v>4999</v>
      </c>
      <c r="AW44" s="114">
        <v>25</v>
      </c>
      <c r="AX44" s="114">
        <v>0</v>
      </c>
      <c r="AY44" s="114">
        <v>0</v>
      </c>
      <c r="AZ44" s="114">
        <v>0</v>
      </c>
      <c r="BA44" s="114">
        <f t="shared" si="8"/>
        <v>25</v>
      </c>
      <c r="BB44" s="114">
        <v>4999</v>
      </c>
      <c r="BC44" s="114">
        <v>25</v>
      </c>
      <c r="BD44" s="114">
        <v>0</v>
      </c>
      <c r="BE44" s="114"/>
      <c r="BF44" s="114">
        <v>0</v>
      </c>
      <c r="BG44" s="114">
        <f t="shared" si="9"/>
        <v>25</v>
      </c>
      <c r="BH44" s="114">
        <f t="shared" si="10"/>
        <v>549.9</v>
      </c>
      <c r="BI44" s="114">
        <f t="shared" si="11"/>
        <v>1854.65</v>
      </c>
      <c r="BJ44" s="114">
        <f t="shared" si="12"/>
        <v>0</v>
      </c>
      <c r="BK44" s="114">
        <f t="shared" si="13"/>
        <v>0</v>
      </c>
      <c r="BL44" s="114">
        <f t="shared" si="14"/>
        <v>0</v>
      </c>
      <c r="BM44" s="114">
        <f t="shared" si="15"/>
        <v>0</v>
      </c>
      <c r="BN44" s="114">
        <f t="shared" si="16"/>
        <v>0</v>
      </c>
      <c r="BO44" s="114">
        <f t="shared" si="17"/>
        <v>0</v>
      </c>
      <c r="BP44" s="114">
        <f t="shared" si="18"/>
        <v>0</v>
      </c>
      <c r="BQ44" s="114">
        <f t="shared" si="19"/>
        <v>0</v>
      </c>
      <c r="BR44" s="114">
        <f t="shared" si="20"/>
        <v>0</v>
      </c>
      <c r="BS44" s="114">
        <f t="shared" si="21"/>
        <v>0</v>
      </c>
    </row>
    <row r="45" ht="17.5" spans="1:71">
      <c r="A45" s="106">
        <v>42</v>
      </c>
      <c r="B45" s="111" t="s">
        <v>217</v>
      </c>
      <c r="C45" s="111" t="s">
        <v>218</v>
      </c>
      <c r="D45" s="112" t="s">
        <v>15</v>
      </c>
      <c r="E45" s="113">
        <v>4999</v>
      </c>
      <c r="F45" s="114">
        <v>799.84</v>
      </c>
      <c r="G45" s="114">
        <v>0</v>
      </c>
      <c r="H45" s="114"/>
      <c r="I45" s="114">
        <v>0</v>
      </c>
      <c r="J45" s="114">
        <f t="shared" si="0"/>
        <v>799.84</v>
      </c>
      <c r="K45" s="114">
        <v>4999</v>
      </c>
      <c r="L45" s="114">
        <v>409.92</v>
      </c>
      <c r="M45" s="114">
        <v>0</v>
      </c>
      <c r="N45" s="114">
        <v>0</v>
      </c>
      <c r="O45" s="114">
        <v>0</v>
      </c>
      <c r="P45" s="114">
        <f t="shared" si="1"/>
        <v>409.92</v>
      </c>
      <c r="Q45" s="114">
        <v>4999</v>
      </c>
      <c r="R45" s="114">
        <v>5</v>
      </c>
      <c r="S45" s="114">
        <v>0</v>
      </c>
      <c r="T45" s="114">
        <v>0</v>
      </c>
      <c r="U45" s="114">
        <v>0</v>
      </c>
      <c r="V45" s="114">
        <f t="shared" si="2"/>
        <v>5</v>
      </c>
      <c r="W45" s="114">
        <v>4999</v>
      </c>
      <c r="X45" s="114">
        <v>64.99</v>
      </c>
      <c r="Y45" s="114">
        <v>0</v>
      </c>
      <c r="Z45" s="114"/>
      <c r="AA45" s="114">
        <v>0</v>
      </c>
      <c r="AB45" s="114">
        <f t="shared" si="3"/>
        <v>64.99</v>
      </c>
      <c r="AC45" s="114">
        <v>4999</v>
      </c>
      <c r="AD45" s="114">
        <v>25</v>
      </c>
      <c r="AE45" s="114">
        <v>0</v>
      </c>
      <c r="AF45" s="114"/>
      <c r="AG45" s="114">
        <v>0</v>
      </c>
      <c r="AH45" s="114">
        <f t="shared" si="4"/>
        <v>25</v>
      </c>
      <c r="AI45" s="114">
        <f t="shared" si="5"/>
        <v>1304.75</v>
      </c>
      <c r="AJ45" s="114">
        <v>4999</v>
      </c>
      <c r="AK45" s="114">
        <v>399.92</v>
      </c>
      <c r="AL45" s="114">
        <v>0</v>
      </c>
      <c r="AM45" s="114"/>
      <c r="AN45" s="114">
        <v>0</v>
      </c>
      <c r="AO45" s="114">
        <f t="shared" si="6"/>
        <v>399.92</v>
      </c>
      <c r="AP45" s="114">
        <v>4999</v>
      </c>
      <c r="AQ45" s="114">
        <v>99.98</v>
      </c>
      <c r="AR45" s="114">
        <v>0</v>
      </c>
      <c r="AS45" s="114">
        <v>0</v>
      </c>
      <c r="AT45" s="114">
        <v>0</v>
      </c>
      <c r="AU45" s="114">
        <f t="shared" si="7"/>
        <v>99.98</v>
      </c>
      <c r="AV45" s="114">
        <v>4999</v>
      </c>
      <c r="AW45" s="114">
        <v>25</v>
      </c>
      <c r="AX45" s="114">
        <v>0</v>
      </c>
      <c r="AY45" s="114">
        <v>0</v>
      </c>
      <c r="AZ45" s="114">
        <v>0</v>
      </c>
      <c r="BA45" s="114">
        <f t="shared" si="8"/>
        <v>25</v>
      </c>
      <c r="BB45" s="114">
        <v>4999</v>
      </c>
      <c r="BC45" s="114">
        <v>25</v>
      </c>
      <c r="BD45" s="114">
        <v>0</v>
      </c>
      <c r="BE45" s="114"/>
      <c r="BF45" s="114">
        <v>0</v>
      </c>
      <c r="BG45" s="114">
        <f t="shared" si="9"/>
        <v>25</v>
      </c>
      <c r="BH45" s="114">
        <f t="shared" si="10"/>
        <v>549.9</v>
      </c>
      <c r="BI45" s="114">
        <f t="shared" si="11"/>
        <v>1854.65</v>
      </c>
      <c r="BJ45" s="114">
        <f t="shared" si="12"/>
        <v>0</v>
      </c>
      <c r="BK45" s="114">
        <f t="shared" si="13"/>
        <v>0</v>
      </c>
      <c r="BL45" s="114">
        <f t="shared" si="14"/>
        <v>0</v>
      </c>
      <c r="BM45" s="114">
        <f t="shared" si="15"/>
        <v>0</v>
      </c>
      <c r="BN45" s="114">
        <f t="shared" si="16"/>
        <v>0</v>
      </c>
      <c r="BO45" s="114">
        <f t="shared" si="17"/>
        <v>0</v>
      </c>
      <c r="BP45" s="114">
        <f t="shared" si="18"/>
        <v>0</v>
      </c>
      <c r="BQ45" s="114">
        <f t="shared" si="19"/>
        <v>0</v>
      </c>
      <c r="BR45" s="114">
        <f t="shared" si="20"/>
        <v>0</v>
      </c>
      <c r="BS45" s="114">
        <f t="shared" si="21"/>
        <v>0</v>
      </c>
    </row>
    <row r="46" ht="17.5" spans="1:71">
      <c r="A46" s="106">
        <v>43</v>
      </c>
      <c r="B46" s="111" t="s">
        <v>309</v>
      </c>
      <c r="C46" s="260" t="s">
        <v>310</v>
      </c>
      <c r="D46" s="112" t="s">
        <v>15</v>
      </c>
      <c r="E46" s="113">
        <v>4999</v>
      </c>
      <c r="F46" s="114">
        <v>799.84</v>
      </c>
      <c r="G46" s="114">
        <v>0</v>
      </c>
      <c r="H46" s="114"/>
      <c r="I46" s="114">
        <v>0</v>
      </c>
      <c r="J46" s="114">
        <f t="shared" si="0"/>
        <v>799.84</v>
      </c>
      <c r="K46" s="114">
        <v>4999</v>
      </c>
      <c r="L46" s="114">
        <v>409.92</v>
      </c>
      <c r="M46" s="114">
        <v>0</v>
      </c>
      <c r="N46" s="114">
        <v>0</v>
      </c>
      <c r="O46" s="114">
        <v>0</v>
      </c>
      <c r="P46" s="114">
        <f t="shared" si="1"/>
        <v>409.92</v>
      </c>
      <c r="Q46" s="114">
        <v>4999</v>
      </c>
      <c r="R46" s="114">
        <v>5</v>
      </c>
      <c r="S46" s="114">
        <v>0</v>
      </c>
      <c r="T46" s="114">
        <v>0</v>
      </c>
      <c r="U46" s="114">
        <v>0</v>
      </c>
      <c r="V46" s="114">
        <f t="shared" si="2"/>
        <v>5</v>
      </c>
      <c r="W46" s="114">
        <v>4999</v>
      </c>
      <c r="X46" s="114">
        <v>64.99</v>
      </c>
      <c r="Y46" s="114">
        <v>0</v>
      </c>
      <c r="Z46" s="114"/>
      <c r="AA46" s="114">
        <v>0</v>
      </c>
      <c r="AB46" s="114">
        <f t="shared" si="3"/>
        <v>64.99</v>
      </c>
      <c r="AC46" s="114">
        <v>4999</v>
      </c>
      <c r="AD46" s="114">
        <v>25</v>
      </c>
      <c r="AE46" s="114">
        <v>0</v>
      </c>
      <c r="AF46" s="114"/>
      <c r="AG46" s="114">
        <v>0</v>
      </c>
      <c r="AH46" s="114">
        <f t="shared" si="4"/>
        <v>25</v>
      </c>
      <c r="AI46" s="114">
        <f t="shared" si="5"/>
        <v>1304.75</v>
      </c>
      <c r="AJ46" s="114">
        <v>4999</v>
      </c>
      <c r="AK46" s="114">
        <v>399.92</v>
      </c>
      <c r="AL46" s="114">
        <v>0</v>
      </c>
      <c r="AM46" s="114"/>
      <c r="AN46" s="114">
        <v>0</v>
      </c>
      <c r="AO46" s="114">
        <f t="shared" si="6"/>
        <v>399.92</v>
      </c>
      <c r="AP46" s="114">
        <v>4999</v>
      </c>
      <c r="AQ46" s="114">
        <v>99.98</v>
      </c>
      <c r="AR46" s="114">
        <v>0</v>
      </c>
      <c r="AS46" s="114">
        <v>0</v>
      </c>
      <c r="AT46" s="114">
        <v>0</v>
      </c>
      <c r="AU46" s="114">
        <f t="shared" si="7"/>
        <v>99.98</v>
      </c>
      <c r="AV46" s="114">
        <v>4999</v>
      </c>
      <c r="AW46" s="114">
        <v>25</v>
      </c>
      <c r="AX46" s="114">
        <v>0</v>
      </c>
      <c r="AY46" s="114">
        <v>0</v>
      </c>
      <c r="AZ46" s="114">
        <v>0</v>
      </c>
      <c r="BA46" s="114">
        <f t="shared" si="8"/>
        <v>25</v>
      </c>
      <c r="BB46" s="114">
        <v>4999</v>
      </c>
      <c r="BC46" s="114">
        <v>25</v>
      </c>
      <c r="BD46" s="114">
        <v>0</v>
      </c>
      <c r="BE46" s="114"/>
      <c r="BF46" s="114">
        <v>0</v>
      </c>
      <c r="BG46" s="114">
        <f t="shared" si="9"/>
        <v>25</v>
      </c>
      <c r="BH46" s="114">
        <f t="shared" si="10"/>
        <v>549.9</v>
      </c>
      <c r="BI46" s="114">
        <f t="shared" si="11"/>
        <v>1854.65</v>
      </c>
      <c r="BJ46" s="114">
        <f t="shared" si="12"/>
        <v>0</v>
      </c>
      <c r="BK46" s="114">
        <f t="shared" si="13"/>
        <v>0</v>
      </c>
      <c r="BL46" s="114">
        <f t="shared" si="14"/>
        <v>0</v>
      </c>
      <c r="BM46" s="114">
        <f t="shared" si="15"/>
        <v>0</v>
      </c>
      <c r="BN46" s="114">
        <f t="shared" si="16"/>
        <v>0</v>
      </c>
      <c r="BO46" s="114">
        <f t="shared" si="17"/>
        <v>0</v>
      </c>
      <c r="BP46" s="114">
        <f t="shared" si="18"/>
        <v>0</v>
      </c>
      <c r="BQ46" s="114">
        <f t="shared" si="19"/>
        <v>0</v>
      </c>
      <c r="BR46" s="114">
        <f t="shared" si="20"/>
        <v>0</v>
      </c>
      <c r="BS46" s="114">
        <f t="shared" si="21"/>
        <v>0</v>
      </c>
    </row>
    <row r="47" ht="17.5" spans="1:71">
      <c r="A47" s="106">
        <v>44</v>
      </c>
      <c r="B47" s="111" t="s">
        <v>282</v>
      </c>
      <c r="C47" s="111" t="s">
        <v>283</v>
      </c>
      <c r="D47" s="112" t="s">
        <v>15</v>
      </c>
      <c r="E47" s="113">
        <v>4999</v>
      </c>
      <c r="F47" s="114">
        <v>799.84</v>
      </c>
      <c r="G47" s="114">
        <v>0</v>
      </c>
      <c r="H47" s="114"/>
      <c r="I47" s="114">
        <v>0</v>
      </c>
      <c r="J47" s="114">
        <f t="shared" si="0"/>
        <v>799.84</v>
      </c>
      <c r="K47" s="114">
        <v>4999</v>
      </c>
      <c r="L47" s="114">
        <v>409.92</v>
      </c>
      <c r="M47" s="114">
        <v>0</v>
      </c>
      <c r="N47" s="114">
        <v>0</v>
      </c>
      <c r="O47" s="114">
        <v>0</v>
      </c>
      <c r="P47" s="114">
        <f t="shared" si="1"/>
        <v>409.92</v>
      </c>
      <c r="Q47" s="114">
        <v>4999</v>
      </c>
      <c r="R47" s="114">
        <v>5</v>
      </c>
      <c r="S47" s="114">
        <v>0</v>
      </c>
      <c r="T47" s="114">
        <v>0</v>
      </c>
      <c r="U47" s="114">
        <v>0</v>
      </c>
      <c r="V47" s="114">
        <f t="shared" si="2"/>
        <v>5</v>
      </c>
      <c r="W47" s="114">
        <v>4999</v>
      </c>
      <c r="X47" s="114">
        <v>64.99</v>
      </c>
      <c r="Y47" s="114">
        <v>0</v>
      </c>
      <c r="Z47" s="114"/>
      <c r="AA47" s="114">
        <v>0</v>
      </c>
      <c r="AB47" s="114">
        <f t="shared" si="3"/>
        <v>64.99</v>
      </c>
      <c r="AC47" s="114">
        <v>4999</v>
      </c>
      <c r="AD47" s="114">
        <v>25</v>
      </c>
      <c r="AE47" s="114">
        <v>0</v>
      </c>
      <c r="AF47" s="114"/>
      <c r="AG47" s="114">
        <v>0</v>
      </c>
      <c r="AH47" s="114">
        <f t="shared" si="4"/>
        <v>25</v>
      </c>
      <c r="AI47" s="114">
        <f t="shared" si="5"/>
        <v>1304.75</v>
      </c>
      <c r="AJ47" s="114">
        <v>4999</v>
      </c>
      <c r="AK47" s="114">
        <v>399.92</v>
      </c>
      <c r="AL47" s="114">
        <v>0</v>
      </c>
      <c r="AM47" s="114"/>
      <c r="AN47" s="114">
        <v>0</v>
      </c>
      <c r="AO47" s="114">
        <f t="shared" si="6"/>
        <v>399.92</v>
      </c>
      <c r="AP47" s="114">
        <v>4999</v>
      </c>
      <c r="AQ47" s="114">
        <v>99.98</v>
      </c>
      <c r="AR47" s="114">
        <v>0</v>
      </c>
      <c r="AS47" s="114">
        <v>0</v>
      </c>
      <c r="AT47" s="114">
        <v>0</v>
      </c>
      <c r="AU47" s="114">
        <f t="shared" si="7"/>
        <v>99.98</v>
      </c>
      <c r="AV47" s="114">
        <v>4999</v>
      </c>
      <c r="AW47" s="114">
        <v>25</v>
      </c>
      <c r="AX47" s="114">
        <v>0</v>
      </c>
      <c r="AY47" s="114">
        <v>0</v>
      </c>
      <c r="AZ47" s="114">
        <v>0</v>
      </c>
      <c r="BA47" s="114">
        <f t="shared" si="8"/>
        <v>25</v>
      </c>
      <c r="BB47" s="114">
        <v>4999</v>
      </c>
      <c r="BC47" s="114">
        <v>25</v>
      </c>
      <c r="BD47" s="114">
        <v>0</v>
      </c>
      <c r="BE47" s="114"/>
      <c r="BF47" s="114">
        <v>0</v>
      </c>
      <c r="BG47" s="114">
        <f t="shared" si="9"/>
        <v>25</v>
      </c>
      <c r="BH47" s="114">
        <f t="shared" si="10"/>
        <v>549.9</v>
      </c>
      <c r="BI47" s="114">
        <f t="shared" si="11"/>
        <v>1854.65</v>
      </c>
      <c r="BJ47" s="114">
        <f t="shared" si="12"/>
        <v>0</v>
      </c>
      <c r="BK47" s="114">
        <f t="shared" si="13"/>
        <v>0</v>
      </c>
      <c r="BL47" s="114">
        <f t="shared" si="14"/>
        <v>0</v>
      </c>
      <c r="BM47" s="114">
        <f t="shared" si="15"/>
        <v>0</v>
      </c>
      <c r="BN47" s="114">
        <f t="shared" si="16"/>
        <v>0</v>
      </c>
      <c r="BO47" s="114">
        <f t="shared" si="17"/>
        <v>0</v>
      </c>
      <c r="BP47" s="114">
        <f t="shared" si="18"/>
        <v>0</v>
      </c>
      <c r="BQ47" s="114">
        <f t="shared" si="19"/>
        <v>0</v>
      </c>
      <c r="BR47" s="114">
        <f t="shared" si="20"/>
        <v>0</v>
      </c>
      <c r="BS47" s="114">
        <f t="shared" si="21"/>
        <v>0</v>
      </c>
    </row>
    <row r="48" ht="17.5" spans="1:71">
      <c r="A48" s="106">
        <v>45</v>
      </c>
      <c r="B48" s="111" t="s">
        <v>311</v>
      </c>
      <c r="C48" s="260" t="s">
        <v>312</v>
      </c>
      <c r="D48" s="112" t="s">
        <v>15</v>
      </c>
      <c r="E48" s="113">
        <v>4999</v>
      </c>
      <c r="F48" s="114">
        <v>799.84</v>
      </c>
      <c r="G48" s="114">
        <v>0</v>
      </c>
      <c r="H48" s="114"/>
      <c r="I48" s="114">
        <v>0</v>
      </c>
      <c r="J48" s="114">
        <f t="shared" si="0"/>
        <v>799.84</v>
      </c>
      <c r="K48" s="114">
        <v>4999</v>
      </c>
      <c r="L48" s="114">
        <v>409.92</v>
      </c>
      <c r="M48" s="114">
        <v>0</v>
      </c>
      <c r="N48" s="114">
        <v>0</v>
      </c>
      <c r="O48" s="114">
        <v>0</v>
      </c>
      <c r="P48" s="114">
        <f t="shared" si="1"/>
        <v>409.92</v>
      </c>
      <c r="Q48" s="114">
        <v>4999</v>
      </c>
      <c r="R48" s="114">
        <v>5</v>
      </c>
      <c r="S48" s="114">
        <v>0</v>
      </c>
      <c r="T48" s="114">
        <v>0</v>
      </c>
      <c r="U48" s="114">
        <v>0</v>
      </c>
      <c r="V48" s="114">
        <f t="shared" si="2"/>
        <v>5</v>
      </c>
      <c r="W48" s="114">
        <v>4999</v>
      </c>
      <c r="X48" s="114">
        <v>64.99</v>
      </c>
      <c r="Y48" s="114">
        <v>0</v>
      </c>
      <c r="Z48" s="114"/>
      <c r="AA48" s="114">
        <v>0</v>
      </c>
      <c r="AB48" s="114">
        <f t="shared" si="3"/>
        <v>64.99</v>
      </c>
      <c r="AC48" s="114">
        <v>4999</v>
      </c>
      <c r="AD48" s="114">
        <v>25</v>
      </c>
      <c r="AE48" s="114">
        <v>0</v>
      </c>
      <c r="AF48" s="114"/>
      <c r="AG48" s="114">
        <v>0</v>
      </c>
      <c r="AH48" s="114">
        <f t="shared" si="4"/>
        <v>25</v>
      </c>
      <c r="AI48" s="114">
        <f t="shared" si="5"/>
        <v>1304.75</v>
      </c>
      <c r="AJ48" s="114">
        <v>4999</v>
      </c>
      <c r="AK48" s="114">
        <v>399.92</v>
      </c>
      <c r="AL48" s="114">
        <v>0</v>
      </c>
      <c r="AM48" s="114"/>
      <c r="AN48" s="114">
        <v>0</v>
      </c>
      <c r="AO48" s="114">
        <f t="shared" si="6"/>
        <v>399.92</v>
      </c>
      <c r="AP48" s="114">
        <v>4999</v>
      </c>
      <c r="AQ48" s="114">
        <v>99.98</v>
      </c>
      <c r="AR48" s="114">
        <v>0</v>
      </c>
      <c r="AS48" s="114">
        <v>0</v>
      </c>
      <c r="AT48" s="114">
        <v>0</v>
      </c>
      <c r="AU48" s="114">
        <f t="shared" si="7"/>
        <v>99.98</v>
      </c>
      <c r="AV48" s="114">
        <v>4999</v>
      </c>
      <c r="AW48" s="114">
        <v>25</v>
      </c>
      <c r="AX48" s="114">
        <v>0</v>
      </c>
      <c r="AY48" s="114">
        <v>0</v>
      </c>
      <c r="AZ48" s="114">
        <v>0</v>
      </c>
      <c r="BA48" s="114">
        <f t="shared" si="8"/>
        <v>25</v>
      </c>
      <c r="BB48" s="114">
        <v>4999</v>
      </c>
      <c r="BC48" s="114">
        <v>25</v>
      </c>
      <c r="BD48" s="114">
        <v>0</v>
      </c>
      <c r="BE48" s="114"/>
      <c r="BF48" s="114">
        <v>0</v>
      </c>
      <c r="BG48" s="114">
        <f t="shared" si="9"/>
        <v>25</v>
      </c>
      <c r="BH48" s="114">
        <f t="shared" si="10"/>
        <v>549.9</v>
      </c>
      <c r="BI48" s="114">
        <f t="shared" si="11"/>
        <v>1854.65</v>
      </c>
      <c r="BJ48" s="114">
        <f t="shared" si="12"/>
        <v>0</v>
      </c>
      <c r="BK48" s="114">
        <f t="shared" si="13"/>
        <v>0</v>
      </c>
      <c r="BL48" s="114">
        <f t="shared" si="14"/>
        <v>0</v>
      </c>
      <c r="BM48" s="114">
        <f t="shared" si="15"/>
        <v>0</v>
      </c>
      <c r="BN48" s="114">
        <f t="shared" si="16"/>
        <v>0</v>
      </c>
      <c r="BO48" s="114">
        <f t="shared" si="17"/>
        <v>0</v>
      </c>
      <c r="BP48" s="114">
        <f t="shared" si="18"/>
        <v>0</v>
      </c>
      <c r="BQ48" s="114">
        <f t="shared" si="19"/>
        <v>0</v>
      </c>
      <c r="BR48" s="114">
        <f t="shared" si="20"/>
        <v>0</v>
      </c>
      <c r="BS48" s="114">
        <f t="shared" si="21"/>
        <v>0</v>
      </c>
    </row>
    <row r="49" ht="17.5" spans="1:71">
      <c r="A49" s="106">
        <v>46</v>
      </c>
      <c r="B49" s="111" t="s">
        <v>295</v>
      </c>
      <c r="C49" s="111" t="s">
        <v>296</v>
      </c>
      <c r="D49" s="112" t="s">
        <v>15</v>
      </c>
      <c r="E49" s="113">
        <v>4999</v>
      </c>
      <c r="F49" s="114">
        <v>799.84</v>
      </c>
      <c r="G49" s="114">
        <v>0</v>
      </c>
      <c r="H49" s="114"/>
      <c r="I49" s="114">
        <v>0</v>
      </c>
      <c r="J49" s="114">
        <f t="shared" si="0"/>
        <v>799.84</v>
      </c>
      <c r="K49" s="114">
        <v>4999</v>
      </c>
      <c r="L49" s="114">
        <v>409.92</v>
      </c>
      <c r="M49" s="114">
        <v>0</v>
      </c>
      <c r="N49" s="114">
        <v>0</v>
      </c>
      <c r="O49" s="114">
        <v>0</v>
      </c>
      <c r="P49" s="114">
        <f t="shared" si="1"/>
        <v>409.92</v>
      </c>
      <c r="Q49" s="114">
        <v>4999</v>
      </c>
      <c r="R49" s="114">
        <v>5</v>
      </c>
      <c r="S49" s="114">
        <v>0</v>
      </c>
      <c r="T49" s="114">
        <v>0</v>
      </c>
      <c r="U49" s="114">
        <v>0</v>
      </c>
      <c r="V49" s="114">
        <f t="shared" si="2"/>
        <v>5</v>
      </c>
      <c r="W49" s="114">
        <v>4999</v>
      </c>
      <c r="X49" s="114">
        <v>64.99</v>
      </c>
      <c r="Y49" s="114">
        <v>0</v>
      </c>
      <c r="Z49" s="114"/>
      <c r="AA49" s="114">
        <v>0</v>
      </c>
      <c r="AB49" s="114">
        <f t="shared" si="3"/>
        <v>64.99</v>
      </c>
      <c r="AC49" s="114">
        <v>4999</v>
      </c>
      <c r="AD49" s="114">
        <v>25</v>
      </c>
      <c r="AE49" s="114">
        <v>0</v>
      </c>
      <c r="AF49" s="114"/>
      <c r="AG49" s="114">
        <v>0</v>
      </c>
      <c r="AH49" s="114">
        <f t="shared" si="4"/>
        <v>25</v>
      </c>
      <c r="AI49" s="114">
        <f t="shared" si="5"/>
        <v>1304.75</v>
      </c>
      <c r="AJ49" s="114">
        <v>4999</v>
      </c>
      <c r="AK49" s="114">
        <v>399.92</v>
      </c>
      <c r="AL49" s="114">
        <v>0</v>
      </c>
      <c r="AM49" s="114"/>
      <c r="AN49" s="114">
        <v>0</v>
      </c>
      <c r="AO49" s="114">
        <f t="shared" si="6"/>
        <v>399.92</v>
      </c>
      <c r="AP49" s="114">
        <v>4999</v>
      </c>
      <c r="AQ49" s="114">
        <v>99.98</v>
      </c>
      <c r="AR49" s="114">
        <v>0</v>
      </c>
      <c r="AS49" s="114">
        <v>0</v>
      </c>
      <c r="AT49" s="114">
        <v>0</v>
      </c>
      <c r="AU49" s="114">
        <f t="shared" si="7"/>
        <v>99.98</v>
      </c>
      <c r="AV49" s="114">
        <v>4999</v>
      </c>
      <c r="AW49" s="114">
        <v>25</v>
      </c>
      <c r="AX49" s="114">
        <v>0</v>
      </c>
      <c r="AY49" s="114">
        <v>0</v>
      </c>
      <c r="AZ49" s="114">
        <v>0</v>
      </c>
      <c r="BA49" s="114">
        <f t="shared" si="8"/>
        <v>25</v>
      </c>
      <c r="BB49" s="114">
        <v>4999</v>
      </c>
      <c r="BC49" s="114">
        <v>25</v>
      </c>
      <c r="BD49" s="114">
        <v>0</v>
      </c>
      <c r="BE49" s="114"/>
      <c r="BF49" s="114">
        <v>0</v>
      </c>
      <c r="BG49" s="114">
        <f t="shared" si="9"/>
        <v>25</v>
      </c>
      <c r="BH49" s="114">
        <f t="shared" si="10"/>
        <v>549.9</v>
      </c>
      <c r="BI49" s="114">
        <f t="shared" si="11"/>
        <v>1854.65</v>
      </c>
      <c r="BJ49" s="114">
        <f t="shared" si="12"/>
        <v>0</v>
      </c>
      <c r="BK49" s="114">
        <f t="shared" si="13"/>
        <v>0</v>
      </c>
      <c r="BL49" s="114">
        <f t="shared" si="14"/>
        <v>0</v>
      </c>
      <c r="BM49" s="114">
        <f t="shared" si="15"/>
        <v>0</v>
      </c>
      <c r="BN49" s="114">
        <f t="shared" si="16"/>
        <v>0</v>
      </c>
      <c r="BO49" s="114">
        <f t="shared" si="17"/>
        <v>0</v>
      </c>
      <c r="BP49" s="114">
        <f t="shared" si="18"/>
        <v>0</v>
      </c>
      <c r="BQ49" s="114">
        <f t="shared" si="19"/>
        <v>0</v>
      </c>
      <c r="BR49" s="114">
        <f t="shared" si="20"/>
        <v>0</v>
      </c>
      <c r="BS49" s="114">
        <f t="shared" si="21"/>
        <v>0</v>
      </c>
    </row>
    <row r="50" ht="17.5" spans="1:71">
      <c r="A50" s="106">
        <v>47</v>
      </c>
      <c r="B50" s="111" t="s">
        <v>297</v>
      </c>
      <c r="C50" s="260" t="s">
        <v>298</v>
      </c>
      <c r="D50" s="112" t="s">
        <v>15</v>
      </c>
      <c r="E50" s="113">
        <v>4999</v>
      </c>
      <c r="F50" s="114">
        <v>799.84</v>
      </c>
      <c r="G50" s="114">
        <v>0</v>
      </c>
      <c r="H50" s="114"/>
      <c r="I50" s="114">
        <v>0</v>
      </c>
      <c r="J50" s="114">
        <f t="shared" si="0"/>
        <v>799.84</v>
      </c>
      <c r="K50" s="114">
        <v>4999</v>
      </c>
      <c r="L50" s="114">
        <v>409.92</v>
      </c>
      <c r="M50" s="114">
        <v>0</v>
      </c>
      <c r="N50" s="114">
        <v>0</v>
      </c>
      <c r="O50" s="114">
        <v>0</v>
      </c>
      <c r="P50" s="114">
        <f t="shared" si="1"/>
        <v>409.92</v>
      </c>
      <c r="Q50" s="114">
        <v>4999</v>
      </c>
      <c r="R50" s="114">
        <v>5</v>
      </c>
      <c r="S50" s="114">
        <v>0</v>
      </c>
      <c r="T50" s="114">
        <v>0</v>
      </c>
      <c r="U50" s="114">
        <v>0</v>
      </c>
      <c r="V50" s="114">
        <f t="shared" si="2"/>
        <v>5</v>
      </c>
      <c r="W50" s="114">
        <v>4999</v>
      </c>
      <c r="X50" s="114">
        <v>64.99</v>
      </c>
      <c r="Y50" s="114">
        <v>0</v>
      </c>
      <c r="Z50" s="114"/>
      <c r="AA50" s="114">
        <v>0</v>
      </c>
      <c r="AB50" s="114">
        <f t="shared" si="3"/>
        <v>64.99</v>
      </c>
      <c r="AC50" s="114">
        <v>4999</v>
      </c>
      <c r="AD50" s="114">
        <v>25</v>
      </c>
      <c r="AE50" s="114">
        <v>0</v>
      </c>
      <c r="AF50" s="114"/>
      <c r="AG50" s="114">
        <v>0</v>
      </c>
      <c r="AH50" s="114">
        <f t="shared" si="4"/>
        <v>25</v>
      </c>
      <c r="AI50" s="114">
        <f t="shared" si="5"/>
        <v>1304.75</v>
      </c>
      <c r="AJ50" s="114">
        <v>4999</v>
      </c>
      <c r="AK50" s="114">
        <v>399.92</v>
      </c>
      <c r="AL50" s="114">
        <v>0</v>
      </c>
      <c r="AM50" s="114"/>
      <c r="AN50" s="114">
        <v>0</v>
      </c>
      <c r="AO50" s="114">
        <f t="shared" si="6"/>
        <v>399.92</v>
      </c>
      <c r="AP50" s="114">
        <v>4999</v>
      </c>
      <c r="AQ50" s="114">
        <v>99.98</v>
      </c>
      <c r="AR50" s="114">
        <v>0</v>
      </c>
      <c r="AS50" s="114">
        <v>0</v>
      </c>
      <c r="AT50" s="114">
        <v>0</v>
      </c>
      <c r="AU50" s="114">
        <f t="shared" si="7"/>
        <v>99.98</v>
      </c>
      <c r="AV50" s="114">
        <v>4999</v>
      </c>
      <c r="AW50" s="114">
        <v>25</v>
      </c>
      <c r="AX50" s="114">
        <v>0</v>
      </c>
      <c r="AY50" s="114">
        <v>0</v>
      </c>
      <c r="AZ50" s="114">
        <v>0</v>
      </c>
      <c r="BA50" s="114">
        <f t="shared" si="8"/>
        <v>25</v>
      </c>
      <c r="BB50" s="114">
        <v>4999</v>
      </c>
      <c r="BC50" s="114">
        <v>25</v>
      </c>
      <c r="BD50" s="114">
        <v>0</v>
      </c>
      <c r="BE50" s="114"/>
      <c r="BF50" s="114">
        <v>0</v>
      </c>
      <c r="BG50" s="114">
        <f t="shared" si="9"/>
        <v>25</v>
      </c>
      <c r="BH50" s="114">
        <f t="shared" si="10"/>
        <v>549.9</v>
      </c>
      <c r="BI50" s="114">
        <f t="shared" si="11"/>
        <v>1854.65</v>
      </c>
      <c r="BJ50" s="114">
        <f t="shared" si="12"/>
        <v>0</v>
      </c>
      <c r="BK50" s="114">
        <f t="shared" si="13"/>
        <v>0</v>
      </c>
      <c r="BL50" s="114">
        <f t="shared" si="14"/>
        <v>0</v>
      </c>
      <c r="BM50" s="114">
        <f t="shared" si="15"/>
        <v>0</v>
      </c>
      <c r="BN50" s="114">
        <f t="shared" si="16"/>
        <v>0</v>
      </c>
      <c r="BO50" s="114">
        <f t="shared" si="17"/>
        <v>0</v>
      </c>
      <c r="BP50" s="114">
        <f t="shared" si="18"/>
        <v>0</v>
      </c>
      <c r="BQ50" s="114">
        <f t="shared" si="19"/>
        <v>0</v>
      </c>
      <c r="BR50" s="114">
        <f t="shared" si="20"/>
        <v>0</v>
      </c>
      <c r="BS50" s="114">
        <f t="shared" si="21"/>
        <v>0</v>
      </c>
    </row>
    <row r="51" ht="17.5" spans="1:71">
      <c r="A51" s="106">
        <v>48</v>
      </c>
      <c r="B51" s="111" t="s">
        <v>75</v>
      </c>
      <c r="C51" s="111" t="s">
        <v>230</v>
      </c>
      <c r="D51" s="112" t="s">
        <v>15</v>
      </c>
      <c r="E51" s="113">
        <v>4999</v>
      </c>
      <c r="F51" s="114">
        <v>799.84</v>
      </c>
      <c r="G51" s="114">
        <v>0</v>
      </c>
      <c r="H51" s="114"/>
      <c r="I51" s="114">
        <v>0</v>
      </c>
      <c r="J51" s="114">
        <f t="shared" si="0"/>
        <v>799.84</v>
      </c>
      <c r="K51" s="114">
        <v>4999</v>
      </c>
      <c r="L51" s="114">
        <v>409.92</v>
      </c>
      <c r="M51" s="114">
        <v>0</v>
      </c>
      <c r="N51" s="114">
        <v>0</v>
      </c>
      <c r="O51" s="114">
        <v>0</v>
      </c>
      <c r="P51" s="114">
        <f t="shared" si="1"/>
        <v>409.92</v>
      </c>
      <c r="Q51" s="114">
        <v>4999</v>
      </c>
      <c r="R51" s="114">
        <v>5</v>
      </c>
      <c r="S51" s="114">
        <v>0</v>
      </c>
      <c r="T51" s="114">
        <v>0</v>
      </c>
      <c r="U51" s="114">
        <v>0</v>
      </c>
      <c r="V51" s="114">
        <f t="shared" si="2"/>
        <v>5</v>
      </c>
      <c r="W51" s="114">
        <v>4999</v>
      </c>
      <c r="X51" s="114">
        <v>64.99</v>
      </c>
      <c r="Y51" s="114">
        <v>0</v>
      </c>
      <c r="Z51" s="114"/>
      <c r="AA51" s="114">
        <v>0</v>
      </c>
      <c r="AB51" s="114">
        <f t="shared" si="3"/>
        <v>64.99</v>
      </c>
      <c r="AC51" s="114">
        <v>4999</v>
      </c>
      <c r="AD51" s="114">
        <v>25</v>
      </c>
      <c r="AE51" s="114">
        <v>0</v>
      </c>
      <c r="AF51" s="114"/>
      <c r="AG51" s="114">
        <v>0</v>
      </c>
      <c r="AH51" s="114">
        <f t="shared" si="4"/>
        <v>25</v>
      </c>
      <c r="AI51" s="114">
        <f t="shared" si="5"/>
        <v>1304.75</v>
      </c>
      <c r="AJ51" s="114">
        <v>4999</v>
      </c>
      <c r="AK51" s="114">
        <v>399.92</v>
      </c>
      <c r="AL51" s="114">
        <v>0</v>
      </c>
      <c r="AM51" s="114"/>
      <c r="AN51" s="114">
        <v>0</v>
      </c>
      <c r="AO51" s="114">
        <f t="shared" si="6"/>
        <v>399.92</v>
      </c>
      <c r="AP51" s="114">
        <v>4999</v>
      </c>
      <c r="AQ51" s="114">
        <v>99.98</v>
      </c>
      <c r="AR51" s="114">
        <v>0</v>
      </c>
      <c r="AS51" s="114">
        <v>0</v>
      </c>
      <c r="AT51" s="114">
        <v>0</v>
      </c>
      <c r="AU51" s="114">
        <f t="shared" si="7"/>
        <v>99.98</v>
      </c>
      <c r="AV51" s="114">
        <v>4999</v>
      </c>
      <c r="AW51" s="114">
        <v>25</v>
      </c>
      <c r="AX51" s="114">
        <v>0</v>
      </c>
      <c r="AY51" s="114">
        <v>0</v>
      </c>
      <c r="AZ51" s="114">
        <v>0</v>
      </c>
      <c r="BA51" s="114">
        <f t="shared" si="8"/>
        <v>25</v>
      </c>
      <c r="BB51" s="114">
        <v>4999</v>
      </c>
      <c r="BC51" s="114">
        <v>25</v>
      </c>
      <c r="BD51" s="114">
        <v>0</v>
      </c>
      <c r="BE51" s="114"/>
      <c r="BF51" s="114">
        <v>0</v>
      </c>
      <c r="BG51" s="114">
        <f t="shared" si="9"/>
        <v>25</v>
      </c>
      <c r="BH51" s="114">
        <f t="shared" si="10"/>
        <v>549.9</v>
      </c>
      <c r="BI51" s="114">
        <f t="shared" si="11"/>
        <v>1854.65</v>
      </c>
      <c r="BJ51" s="114">
        <f t="shared" si="12"/>
        <v>0</v>
      </c>
      <c r="BK51" s="114">
        <f t="shared" si="13"/>
        <v>0</v>
      </c>
      <c r="BL51" s="114">
        <f t="shared" si="14"/>
        <v>0</v>
      </c>
      <c r="BM51" s="114">
        <f t="shared" si="15"/>
        <v>0</v>
      </c>
      <c r="BN51" s="114">
        <f t="shared" si="16"/>
        <v>0</v>
      </c>
      <c r="BO51" s="114">
        <f t="shared" si="17"/>
        <v>0</v>
      </c>
      <c r="BP51" s="114">
        <f t="shared" si="18"/>
        <v>0</v>
      </c>
      <c r="BQ51" s="114">
        <f t="shared" si="19"/>
        <v>0</v>
      </c>
      <c r="BR51" s="114">
        <f t="shared" si="20"/>
        <v>0</v>
      </c>
      <c r="BS51" s="114">
        <f t="shared" si="21"/>
        <v>0</v>
      </c>
    </row>
    <row r="52" ht="17.5" spans="1:71">
      <c r="A52" s="106">
        <v>49</v>
      </c>
      <c r="B52" s="111" t="s">
        <v>331</v>
      </c>
      <c r="C52" s="111" t="s">
        <v>332</v>
      </c>
      <c r="D52" s="112" t="s">
        <v>15</v>
      </c>
      <c r="E52" s="113">
        <v>4999</v>
      </c>
      <c r="F52" s="114">
        <v>799.84</v>
      </c>
      <c r="G52" s="114">
        <v>0</v>
      </c>
      <c r="H52" s="114"/>
      <c r="I52" s="114">
        <v>0</v>
      </c>
      <c r="J52" s="114">
        <f t="shared" si="0"/>
        <v>799.84</v>
      </c>
      <c r="K52" s="114">
        <v>4999</v>
      </c>
      <c r="L52" s="114">
        <v>409.92</v>
      </c>
      <c r="M52" s="114">
        <v>0</v>
      </c>
      <c r="N52" s="114">
        <v>0</v>
      </c>
      <c r="O52" s="114">
        <v>0</v>
      </c>
      <c r="P52" s="114">
        <f t="shared" si="1"/>
        <v>409.92</v>
      </c>
      <c r="Q52" s="114">
        <v>4999</v>
      </c>
      <c r="R52" s="114">
        <v>5</v>
      </c>
      <c r="S52" s="114">
        <v>0</v>
      </c>
      <c r="T52" s="114">
        <v>0</v>
      </c>
      <c r="U52" s="114">
        <v>0</v>
      </c>
      <c r="V52" s="114">
        <f t="shared" si="2"/>
        <v>5</v>
      </c>
      <c r="W52" s="114">
        <v>4999</v>
      </c>
      <c r="X52" s="114">
        <v>64.99</v>
      </c>
      <c r="Y52" s="114">
        <v>0</v>
      </c>
      <c r="Z52" s="114"/>
      <c r="AA52" s="114">
        <v>0</v>
      </c>
      <c r="AB52" s="114">
        <f t="shared" si="3"/>
        <v>64.99</v>
      </c>
      <c r="AC52" s="114">
        <v>4999</v>
      </c>
      <c r="AD52" s="114">
        <v>25</v>
      </c>
      <c r="AE52" s="114">
        <v>0</v>
      </c>
      <c r="AF52" s="114"/>
      <c r="AG52" s="114">
        <v>0</v>
      </c>
      <c r="AH52" s="114">
        <f t="shared" si="4"/>
        <v>25</v>
      </c>
      <c r="AI52" s="114">
        <f t="shared" si="5"/>
        <v>1304.75</v>
      </c>
      <c r="AJ52" s="114">
        <v>4999</v>
      </c>
      <c r="AK52" s="114">
        <v>399.92</v>
      </c>
      <c r="AL52" s="114">
        <v>0</v>
      </c>
      <c r="AM52" s="114"/>
      <c r="AN52" s="114">
        <v>0</v>
      </c>
      <c r="AO52" s="114">
        <f t="shared" si="6"/>
        <v>399.92</v>
      </c>
      <c r="AP52" s="114">
        <v>4999</v>
      </c>
      <c r="AQ52" s="114">
        <v>99.98</v>
      </c>
      <c r="AR52" s="114">
        <v>0</v>
      </c>
      <c r="AS52" s="114">
        <v>0</v>
      </c>
      <c r="AT52" s="114">
        <v>0</v>
      </c>
      <c r="AU52" s="114">
        <f t="shared" si="7"/>
        <v>99.98</v>
      </c>
      <c r="AV52" s="114">
        <v>4999</v>
      </c>
      <c r="AW52" s="114">
        <v>25</v>
      </c>
      <c r="AX52" s="114">
        <v>0</v>
      </c>
      <c r="AY52" s="114">
        <v>0</v>
      </c>
      <c r="AZ52" s="114">
        <v>0</v>
      </c>
      <c r="BA52" s="114">
        <f t="shared" si="8"/>
        <v>25</v>
      </c>
      <c r="BB52" s="114">
        <v>4999</v>
      </c>
      <c r="BC52" s="114">
        <v>25</v>
      </c>
      <c r="BD52" s="114">
        <v>0</v>
      </c>
      <c r="BE52" s="114"/>
      <c r="BF52" s="114">
        <v>0</v>
      </c>
      <c r="BG52" s="114">
        <f t="shared" si="9"/>
        <v>25</v>
      </c>
      <c r="BH52" s="114">
        <f t="shared" si="10"/>
        <v>549.9</v>
      </c>
      <c r="BI52" s="114">
        <f t="shared" si="11"/>
        <v>1854.65</v>
      </c>
      <c r="BJ52" s="114">
        <f t="shared" si="12"/>
        <v>0</v>
      </c>
      <c r="BK52" s="114">
        <f t="shared" si="13"/>
        <v>0</v>
      </c>
      <c r="BL52" s="114">
        <f t="shared" si="14"/>
        <v>0</v>
      </c>
      <c r="BM52" s="114">
        <f t="shared" si="15"/>
        <v>0</v>
      </c>
      <c r="BN52" s="114">
        <f t="shared" si="16"/>
        <v>0</v>
      </c>
      <c r="BO52" s="114">
        <f t="shared" si="17"/>
        <v>0</v>
      </c>
      <c r="BP52" s="114">
        <f t="shared" si="18"/>
        <v>0</v>
      </c>
      <c r="BQ52" s="114">
        <f t="shared" si="19"/>
        <v>0</v>
      </c>
      <c r="BR52" s="114">
        <f t="shared" si="20"/>
        <v>0</v>
      </c>
      <c r="BS52" s="114">
        <f t="shared" si="21"/>
        <v>0</v>
      </c>
    </row>
    <row r="53" ht="17.5" spans="1:71">
      <c r="A53" s="106">
        <v>50</v>
      </c>
      <c r="B53" s="111" t="s">
        <v>98</v>
      </c>
      <c r="C53" s="260" t="s">
        <v>259</v>
      </c>
      <c r="D53" s="112" t="s">
        <v>15</v>
      </c>
      <c r="E53" s="113">
        <v>4999</v>
      </c>
      <c r="F53" s="114">
        <v>799.84</v>
      </c>
      <c r="G53" s="114">
        <v>0</v>
      </c>
      <c r="H53" s="114"/>
      <c r="I53" s="114">
        <v>0</v>
      </c>
      <c r="J53" s="114">
        <f t="shared" si="0"/>
        <v>799.84</v>
      </c>
      <c r="K53" s="114">
        <v>4999</v>
      </c>
      <c r="L53" s="114">
        <v>409.92</v>
      </c>
      <c r="M53" s="114">
        <v>0</v>
      </c>
      <c r="N53" s="114">
        <v>0</v>
      </c>
      <c r="O53" s="114">
        <v>0</v>
      </c>
      <c r="P53" s="114">
        <f t="shared" si="1"/>
        <v>409.92</v>
      </c>
      <c r="Q53" s="114">
        <v>4999</v>
      </c>
      <c r="R53" s="114">
        <v>5</v>
      </c>
      <c r="S53" s="114">
        <v>0</v>
      </c>
      <c r="T53" s="114">
        <v>0</v>
      </c>
      <c r="U53" s="114">
        <v>0</v>
      </c>
      <c r="V53" s="114">
        <f t="shared" si="2"/>
        <v>5</v>
      </c>
      <c r="W53" s="114">
        <v>4999</v>
      </c>
      <c r="X53" s="114">
        <v>64.99</v>
      </c>
      <c r="Y53" s="114">
        <v>0</v>
      </c>
      <c r="Z53" s="114"/>
      <c r="AA53" s="114">
        <v>0</v>
      </c>
      <c r="AB53" s="114">
        <f t="shared" si="3"/>
        <v>64.99</v>
      </c>
      <c r="AC53" s="114">
        <v>4999</v>
      </c>
      <c r="AD53" s="114">
        <v>25</v>
      </c>
      <c r="AE53" s="114">
        <v>0</v>
      </c>
      <c r="AF53" s="114"/>
      <c r="AG53" s="114">
        <v>0</v>
      </c>
      <c r="AH53" s="114">
        <f t="shared" si="4"/>
        <v>25</v>
      </c>
      <c r="AI53" s="114">
        <f t="shared" si="5"/>
        <v>1304.75</v>
      </c>
      <c r="AJ53" s="114">
        <v>4999</v>
      </c>
      <c r="AK53" s="114">
        <v>399.92</v>
      </c>
      <c r="AL53" s="114">
        <v>0</v>
      </c>
      <c r="AM53" s="114"/>
      <c r="AN53" s="114">
        <v>0</v>
      </c>
      <c r="AO53" s="114">
        <f t="shared" si="6"/>
        <v>399.92</v>
      </c>
      <c r="AP53" s="114">
        <v>4999</v>
      </c>
      <c r="AQ53" s="114">
        <v>99.98</v>
      </c>
      <c r="AR53" s="114">
        <v>0</v>
      </c>
      <c r="AS53" s="114">
        <v>0</v>
      </c>
      <c r="AT53" s="114">
        <v>0</v>
      </c>
      <c r="AU53" s="114">
        <f t="shared" si="7"/>
        <v>99.98</v>
      </c>
      <c r="AV53" s="114">
        <v>4999</v>
      </c>
      <c r="AW53" s="114">
        <v>25</v>
      </c>
      <c r="AX53" s="114">
        <v>0</v>
      </c>
      <c r="AY53" s="114">
        <v>0</v>
      </c>
      <c r="AZ53" s="114">
        <v>0</v>
      </c>
      <c r="BA53" s="114">
        <f t="shared" si="8"/>
        <v>25</v>
      </c>
      <c r="BB53" s="114">
        <v>4999</v>
      </c>
      <c r="BC53" s="114">
        <v>25</v>
      </c>
      <c r="BD53" s="114">
        <v>0</v>
      </c>
      <c r="BE53" s="114"/>
      <c r="BF53" s="114">
        <v>0</v>
      </c>
      <c r="BG53" s="114">
        <f t="shared" si="9"/>
        <v>25</v>
      </c>
      <c r="BH53" s="114">
        <f t="shared" si="10"/>
        <v>549.9</v>
      </c>
      <c r="BI53" s="114">
        <f t="shared" si="11"/>
        <v>1854.65</v>
      </c>
      <c r="BJ53" s="114">
        <f t="shared" si="12"/>
        <v>0</v>
      </c>
      <c r="BK53" s="114">
        <f t="shared" si="13"/>
        <v>0</v>
      </c>
      <c r="BL53" s="114">
        <f t="shared" si="14"/>
        <v>0</v>
      </c>
      <c r="BM53" s="114">
        <f t="shared" si="15"/>
        <v>0</v>
      </c>
      <c r="BN53" s="114">
        <f t="shared" si="16"/>
        <v>0</v>
      </c>
      <c r="BO53" s="114">
        <f t="shared" si="17"/>
        <v>0</v>
      </c>
      <c r="BP53" s="114">
        <f t="shared" si="18"/>
        <v>0</v>
      </c>
      <c r="BQ53" s="114">
        <f t="shared" si="19"/>
        <v>0</v>
      </c>
      <c r="BR53" s="114">
        <f t="shared" si="20"/>
        <v>0</v>
      </c>
      <c r="BS53" s="114">
        <f t="shared" si="21"/>
        <v>0</v>
      </c>
    </row>
    <row r="54" ht="17.5" spans="1:71">
      <c r="A54" s="106">
        <v>51</v>
      </c>
      <c r="B54" s="111" t="s">
        <v>138</v>
      </c>
      <c r="C54" s="260" t="s">
        <v>320</v>
      </c>
      <c r="D54" s="112" t="s">
        <v>15</v>
      </c>
      <c r="E54" s="113">
        <v>4999</v>
      </c>
      <c r="F54" s="114">
        <v>799.84</v>
      </c>
      <c r="G54" s="114">
        <v>0</v>
      </c>
      <c r="H54" s="114"/>
      <c r="I54" s="114">
        <v>0</v>
      </c>
      <c r="J54" s="114">
        <f t="shared" si="0"/>
        <v>799.84</v>
      </c>
      <c r="K54" s="114">
        <v>4999</v>
      </c>
      <c r="L54" s="114">
        <v>409.92</v>
      </c>
      <c r="M54" s="114">
        <v>0</v>
      </c>
      <c r="N54" s="114">
        <v>0</v>
      </c>
      <c r="O54" s="114">
        <v>0</v>
      </c>
      <c r="P54" s="114">
        <f t="shared" si="1"/>
        <v>409.92</v>
      </c>
      <c r="Q54" s="114">
        <v>4999</v>
      </c>
      <c r="R54" s="114">
        <v>5</v>
      </c>
      <c r="S54" s="114">
        <v>0</v>
      </c>
      <c r="T54" s="114">
        <v>0</v>
      </c>
      <c r="U54" s="114">
        <v>0</v>
      </c>
      <c r="V54" s="114">
        <f t="shared" si="2"/>
        <v>5</v>
      </c>
      <c r="W54" s="114">
        <v>4999</v>
      </c>
      <c r="X54" s="114">
        <v>64.99</v>
      </c>
      <c r="Y54" s="114">
        <v>0</v>
      </c>
      <c r="Z54" s="114"/>
      <c r="AA54" s="114">
        <v>0</v>
      </c>
      <c r="AB54" s="114">
        <f t="shared" si="3"/>
        <v>64.99</v>
      </c>
      <c r="AC54" s="114">
        <v>4999</v>
      </c>
      <c r="AD54" s="114">
        <v>25</v>
      </c>
      <c r="AE54" s="114">
        <v>0</v>
      </c>
      <c r="AF54" s="114"/>
      <c r="AG54" s="114">
        <v>0</v>
      </c>
      <c r="AH54" s="114">
        <f t="shared" si="4"/>
        <v>25</v>
      </c>
      <c r="AI54" s="114">
        <f t="shared" si="5"/>
        <v>1304.75</v>
      </c>
      <c r="AJ54" s="114">
        <v>4999</v>
      </c>
      <c r="AK54" s="114">
        <v>399.92</v>
      </c>
      <c r="AL54" s="114">
        <v>0</v>
      </c>
      <c r="AM54" s="114"/>
      <c r="AN54" s="114">
        <v>0</v>
      </c>
      <c r="AO54" s="114">
        <f t="shared" si="6"/>
        <v>399.92</v>
      </c>
      <c r="AP54" s="114">
        <v>4999</v>
      </c>
      <c r="AQ54" s="114">
        <v>99.98</v>
      </c>
      <c r="AR54" s="114">
        <v>0</v>
      </c>
      <c r="AS54" s="114">
        <v>0</v>
      </c>
      <c r="AT54" s="114">
        <v>0</v>
      </c>
      <c r="AU54" s="114">
        <f t="shared" si="7"/>
        <v>99.98</v>
      </c>
      <c r="AV54" s="114">
        <v>4999</v>
      </c>
      <c r="AW54" s="114">
        <v>25</v>
      </c>
      <c r="AX54" s="114">
        <v>0</v>
      </c>
      <c r="AY54" s="114">
        <v>0</v>
      </c>
      <c r="AZ54" s="114">
        <v>0</v>
      </c>
      <c r="BA54" s="114">
        <f t="shared" si="8"/>
        <v>25</v>
      </c>
      <c r="BB54" s="114">
        <v>4999</v>
      </c>
      <c r="BC54" s="114">
        <v>25</v>
      </c>
      <c r="BD54" s="114">
        <v>0</v>
      </c>
      <c r="BE54" s="114"/>
      <c r="BF54" s="114">
        <v>0</v>
      </c>
      <c r="BG54" s="114">
        <f t="shared" si="9"/>
        <v>25</v>
      </c>
      <c r="BH54" s="114">
        <f t="shared" si="10"/>
        <v>549.9</v>
      </c>
      <c r="BI54" s="114">
        <f t="shared" si="11"/>
        <v>1854.65</v>
      </c>
      <c r="BJ54" s="114">
        <f t="shared" si="12"/>
        <v>0</v>
      </c>
      <c r="BK54" s="114">
        <f t="shared" si="13"/>
        <v>0</v>
      </c>
      <c r="BL54" s="114">
        <f t="shared" si="14"/>
        <v>0</v>
      </c>
      <c r="BM54" s="114">
        <f t="shared" si="15"/>
        <v>0</v>
      </c>
      <c r="BN54" s="114">
        <f t="shared" si="16"/>
        <v>0</v>
      </c>
      <c r="BO54" s="114">
        <f t="shared" si="17"/>
        <v>0</v>
      </c>
      <c r="BP54" s="114">
        <f t="shared" si="18"/>
        <v>0</v>
      </c>
      <c r="BQ54" s="114">
        <f t="shared" si="19"/>
        <v>0</v>
      </c>
      <c r="BR54" s="114">
        <f t="shared" si="20"/>
        <v>0</v>
      </c>
      <c r="BS54" s="114">
        <f t="shared" si="21"/>
        <v>0</v>
      </c>
    </row>
    <row r="55" ht="17.5" spans="1:71">
      <c r="A55" s="106">
        <v>52</v>
      </c>
      <c r="B55" s="111" t="s">
        <v>54</v>
      </c>
      <c r="C55" s="260" t="s">
        <v>199</v>
      </c>
      <c r="D55" s="112" t="s">
        <v>15</v>
      </c>
      <c r="E55" s="113">
        <v>4999</v>
      </c>
      <c r="F55" s="114">
        <v>799.84</v>
      </c>
      <c r="G55" s="114">
        <v>0</v>
      </c>
      <c r="H55" s="114"/>
      <c r="I55" s="114">
        <v>0</v>
      </c>
      <c r="J55" s="114">
        <f t="shared" si="0"/>
        <v>799.84</v>
      </c>
      <c r="K55" s="114">
        <v>4999</v>
      </c>
      <c r="L55" s="114">
        <v>409.92</v>
      </c>
      <c r="M55" s="114">
        <v>0</v>
      </c>
      <c r="N55" s="114">
        <v>0</v>
      </c>
      <c r="O55" s="114">
        <v>0</v>
      </c>
      <c r="P55" s="114">
        <f t="shared" si="1"/>
        <v>409.92</v>
      </c>
      <c r="Q55" s="114">
        <v>4999</v>
      </c>
      <c r="R55" s="114">
        <v>5</v>
      </c>
      <c r="S55" s="114">
        <v>0</v>
      </c>
      <c r="T55" s="114">
        <v>0</v>
      </c>
      <c r="U55" s="114">
        <v>0</v>
      </c>
      <c r="V55" s="114">
        <f t="shared" si="2"/>
        <v>5</v>
      </c>
      <c r="W55" s="114">
        <v>4999</v>
      </c>
      <c r="X55" s="114">
        <v>64.99</v>
      </c>
      <c r="Y55" s="114">
        <v>0</v>
      </c>
      <c r="Z55" s="114"/>
      <c r="AA55" s="114">
        <v>0</v>
      </c>
      <c r="AB55" s="114">
        <f t="shared" si="3"/>
        <v>64.99</v>
      </c>
      <c r="AC55" s="114">
        <v>4999</v>
      </c>
      <c r="AD55" s="114">
        <v>25</v>
      </c>
      <c r="AE55" s="114">
        <v>0</v>
      </c>
      <c r="AF55" s="114"/>
      <c r="AG55" s="114">
        <v>0</v>
      </c>
      <c r="AH55" s="114">
        <f t="shared" si="4"/>
        <v>25</v>
      </c>
      <c r="AI55" s="114">
        <f t="shared" si="5"/>
        <v>1304.75</v>
      </c>
      <c r="AJ55" s="114">
        <v>4999</v>
      </c>
      <c r="AK55" s="114">
        <v>399.92</v>
      </c>
      <c r="AL55" s="114">
        <v>0</v>
      </c>
      <c r="AM55" s="114"/>
      <c r="AN55" s="114">
        <v>0</v>
      </c>
      <c r="AO55" s="114">
        <f t="shared" si="6"/>
        <v>399.92</v>
      </c>
      <c r="AP55" s="114">
        <v>4999</v>
      </c>
      <c r="AQ55" s="114">
        <v>99.98</v>
      </c>
      <c r="AR55" s="114">
        <v>0</v>
      </c>
      <c r="AS55" s="114">
        <v>0</v>
      </c>
      <c r="AT55" s="114">
        <v>0</v>
      </c>
      <c r="AU55" s="114">
        <f t="shared" si="7"/>
        <v>99.98</v>
      </c>
      <c r="AV55" s="114">
        <v>4999</v>
      </c>
      <c r="AW55" s="114">
        <v>25</v>
      </c>
      <c r="AX55" s="114">
        <v>0</v>
      </c>
      <c r="AY55" s="114">
        <v>0</v>
      </c>
      <c r="AZ55" s="114">
        <v>0</v>
      </c>
      <c r="BA55" s="114">
        <f t="shared" si="8"/>
        <v>25</v>
      </c>
      <c r="BB55" s="114">
        <v>4999</v>
      </c>
      <c r="BC55" s="114">
        <v>25</v>
      </c>
      <c r="BD55" s="114">
        <v>0</v>
      </c>
      <c r="BE55" s="114"/>
      <c r="BF55" s="114">
        <v>0</v>
      </c>
      <c r="BG55" s="114">
        <f t="shared" si="9"/>
        <v>25</v>
      </c>
      <c r="BH55" s="114">
        <f t="shared" si="10"/>
        <v>549.9</v>
      </c>
      <c r="BI55" s="114">
        <f t="shared" si="11"/>
        <v>1854.65</v>
      </c>
      <c r="BJ55" s="114">
        <f t="shared" si="12"/>
        <v>0</v>
      </c>
      <c r="BK55" s="114">
        <f t="shared" si="13"/>
        <v>0</v>
      </c>
      <c r="BL55" s="114">
        <f t="shared" si="14"/>
        <v>0</v>
      </c>
      <c r="BM55" s="114">
        <f t="shared" si="15"/>
        <v>0</v>
      </c>
      <c r="BN55" s="114">
        <f t="shared" si="16"/>
        <v>0</v>
      </c>
      <c r="BO55" s="114">
        <f t="shared" si="17"/>
        <v>0</v>
      </c>
      <c r="BP55" s="114">
        <f t="shared" si="18"/>
        <v>0</v>
      </c>
      <c r="BQ55" s="114">
        <f t="shared" si="19"/>
        <v>0</v>
      </c>
      <c r="BR55" s="114">
        <f t="shared" si="20"/>
        <v>0</v>
      </c>
      <c r="BS55" s="114">
        <f t="shared" si="21"/>
        <v>0</v>
      </c>
    </row>
    <row r="56" ht="17.5" spans="1:71">
      <c r="A56" s="106">
        <v>53</v>
      </c>
      <c r="B56" s="111" t="s">
        <v>14</v>
      </c>
      <c r="C56" s="260" t="s">
        <v>148</v>
      </c>
      <c r="D56" s="112" t="s">
        <v>15</v>
      </c>
      <c r="E56" s="113">
        <v>4999</v>
      </c>
      <c r="F56" s="114">
        <v>799.84</v>
      </c>
      <c r="G56" s="114">
        <v>0</v>
      </c>
      <c r="H56" s="114"/>
      <c r="I56" s="114">
        <v>0</v>
      </c>
      <c r="J56" s="114">
        <f t="shared" si="0"/>
        <v>799.84</v>
      </c>
      <c r="K56" s="114">
        <v>4999</v>
      </c>
      <c r="L56" s="114">
        <v>409.92</v>
      </c>
      <c r="M56" s="114">
        <v>0</v>
      </c>
      <c r="N56" s="114">
        <v>0</v>
      </c>
      <c r="O56" s="114">
        <v>0</v>
      </c>
      <c r="P56" s="114">
        <f t="shared" si="1"/>
        <v>409.92</v>
      </c>
      <c r="Q56" s="114">
        <v>4999</v>
      </c>
      <c r="R56" s="114">
        <v>5</v>
      </c>
      <c r="S56" s="114">
        <v>0</v>
      </c>
      <c r="T56" s="114">
        <v>0</v>
      </c>
      <c r="U56" s="114">
        <v>0</v>
      </c>
      <c r="V56" s="114">
        <f t="shared" si="2"/>
        <v>5</v>
      </c>
      <c r="W56" s="114">
        <v>4999</v>
      </c>
      <c r="X56" s="114">
        <v>64.99</v>
      </c>
      <c r="Y56" s="114">
        <v>0</v>
      </c>
      <c r="Z56" s="114"/>
      <c r="AA56" s="114">
        <v>0</v>
      </c>
      <c r="AB56" s="114">
        <f t="shared" si="3"/>
        <v>64.99</v>
      </c>
      <c r="AC56" s="114">
        <v>4999</v>
      </c>
      <c r="AD56" s="114">
        <v>25</v>
      </c>
      <c r="AE56" s="114">
        <v>0</v>
      </c>
      <c r="AF56" s="114"/>
      <c r="AG56" s="114">
        <v>0</v>
      </c>
      <c r="AH56" s="114">
        <f t="shared" si="4"/>
        <v>25</v>
      </c>
      <c r="AI56" s="114">
        <f t="shared" si="5"/>
        <v>1304.75</v>
      </c>
      <c r="AJ56" s="114">
        <v>4999</v>
      </c>
      <c r="AK56" s="114">
        <v>399.92</v>
      </c>
      <c r="AL56" s="114">
        <v>0</v>
      </c>
      <c r="AM56" s="114"/>
      <c r="AN56" s="114">
        <v>0</v>
      </c>
      <c r="AO56" s="114">
        <f t="shared" si="6"/>
        <v>399.92</v>
      </c>
      <c r="AP56" s="114">
        <v>4999</v>
      </c>
      <c r="AQ56" s="114">
        <v>99.98</v>
      </c>
      <c r="AR56" s="114">
        <v>0</v>
      </c>
      <c r="AS56" s="114">
        <v>0</v>
      </c>
      <c r="AT56" s="114">
        <v>0</v>
      </c>
      <c r="AU56" s="114">
        <f t="shared" si="7"/>
        <v>99.98</v>
      </c>
      <c r="AV56" s="114">
        <v>4999</v>
      </c>
      <c r="AW56" s="114">
        <v>25</v>
      </c>
      <c r="AX56" s="114">
        <v>0</v>
      </c>
      <c r="AY56" s="114">
        <v>0</v>
      </c>
      <c r="AZ56" s="114">
        <v>0</v>
      </c>
      <c r="BA56" s="114">
        <f t="shared" si="8"/>
        <v>25</v>
      </c>
      <c r="BB56" s="114">
        <v>4999</v>
      </c>
      <c r="BC56" s="114">
        <v>25</v>
      </c>
      <c r="BD56" s="114">
        <v>0</v>
      </c>
      <c r="BE56" s="114"/>
      <c r="BF56" s="114">
        <v>0</v>
      </c>
      <c r="BG56" s="114">
        <f t="shared" si="9"/>
        <v>25</v>
      </c>
      <c r="BH56" s="114">
        <f t="shared" si="10"/>
        <v>549.9</v>
      </c>
      <c r="BI56" s="114">
        <f t="shared" si="11"/>
        <v>1854.65</v>
      </c>
      <c r="BJ56" s="114">
        <f t="shared" si="12"/>
        <v>0</v>
      </c>
      <c r="BK56" s="114">
        <f t="shared" si="13"/>
        <v>0</v>
      </c>
      <c r="BL56" s="114">
        <f t="shared" si="14"/>
        <v>0</v>
      </c>
      <c r="BM56" s="114">
        <f t="shared" si="15"/>
        <v>0</v>
      </c>
      <c r="BN56" s="114">
        <f t="shared" si="16"/>
        <v>0</v>
      </c>
      <c r="BO56" s="114">
        <f t="shared" si="17"/>
        <v>0</v>
      </c>
      <c r="BP56" s="114">
        <f t="shared" si="18"/>
        <v>0</v>
      </c>
      <c r="BQ56" s="114">
        <f t="shared" si="19"/>
        <v>0</v>
      </c>
      <c r="BR56" s="114">
        <f t="shared" si="20"/>
        <v>0</v>
      </c>
      <c r="BS56" s="114">
        <f t="shared" si="21"/>
        <v>0</v>
      </c>
    </row>
    <row r="57" ht="17.5" spans="1:71">
      <c r="A57" s="106">
        <v>54</v>
      </c>
      <c r="B57" s="111" t="s">
        <v>215</v>
      </c>
      <c r="C57" s="260" t="s">
        <v>216</v>
      </c>
      <c r="D57" s="112" t="s">
        <v>15</v>
      </c>
      <c r="E57" s="113">
        <v>4999</v>
      </c>
      <c r="F57" s="114">
        <v>799.84</v>
      </c>
      <c r="G57" s="114">
        <v>0</v>
      </c>
      <c r="H57" s="114"/>
      <c r="I57" s="114">
        <v>0</v>
      </c>
      <c r="J57" s="114">
        <f t="shared" si="0"/>
        <v>799.84</v>
      </c>
      <c r="K57" s="114">
        <v>4999</v>
      </c>
      <c r="L57" s="114">
        <v>409.92</v>
      </c>
      <c r="M57" s="114">
        <v>0</v>
      </c>
      <c r="N57" s="114">
        <v>0</v>
      </c>
      <c r="O57" s="114">
        <v>0</v>
      </c>
      <c r="P57" s="114">
        <f t="shared" si="1"/>
        <v>409.92</v>
      </c>
      <c r="Q57" s="114">
        <v>4999</v>
      </c>
      <c r="R57" s="114">
        <v>5</v>
      </c>
      <c r="S57" s="114">
        <v>0</v>
      </c>
      <c r="T57" s="114">
        <v>0</v>
      </c>
      <c r="U57" s="114">
        <v>0</v>
      </c>
      <c r="V57" s="114">
        <f t="shared" si="2"/>
        <v>5</v>
      </c>
      <c r="W57" s="114">
        <v>4999</v>
      </c>
      <c r="X57" s="114">
        <v>64.99</v>
      </c>
      <c r="Y57" s="114">
        <v>0</v>
      </c>
      <c r="Z57" s="114"/>
      <c r="AA57" s="114">
        <v>0</v>
      </c>
      <c r="AB57" s="114">
        <f t="shared" si="3"/>
        <v>64.99</v>
      </c>
      <c r="AC57" s="114">
        <v>4999</v>
      </c>
      <c r="AD57" s="114">
        <v>25</v>
      </c>
      <c r="AE57" s="114">
        <v>0</v>
      </c>
      <c r="AF57" s="114"/>
      <c r="AG57" s="114">
        <v>0</v>
      </c>
      <c r="AH57" s="114">
        <f t="shared" si="4"/>
        <v>25</v>
      </c>
      <c r="AI57" s="114">
        <f t="shared" si="5"/>
        <v>1304.75</v>
      </c>
      <c r="AJ57" s="114">
        <v>4999</v>
      </c>
      <c r="AK57" s="114">
        <v>399.92</v>
      </c>
      <c r="AL57" s="114">
        <v>0</v>
      </c>
      <c r="AM57" s="114"/>
      <c r="AN57" s="114">
        <v>0</v>
      </c>
      <c r="AO57" s="114">
        <f t="shared" si="6"/>
        <v>399.92</v>
      </c>
      <c r="AP57" s="114">
        <v>4999</v>
      </c>
      <c r="AQ57" s="114">
        <v>99.98</v>
      </c>
      <c r="AR57" s="114">
        <v>0</v>
      </c>
      <c r="AS57" s="114">
        <v>0</v>
      </c>
      <c r="AT57" s="114">
        <v>0</v>
      </c>
      <c r="AU57" s="114">
        <f t="shared" si="7"/>
        <v>99.98</v>
      </c>
      <c r="AV57" s="114">
        <v>4999</v>
      </c>
      <c r="AW57" s="114">
        <v>25</v>
      </c>
      <c r="AX57" s="114">
        <v>0</v>
      </c>
      <c r="AY57" s="114">
        <v>0</v>
      </c>
      <c r="AZ57" s="114">
        <v>0</v>
      </c>
      <c r="BA57" s="114">
        <f t="shared" si="8"/>
        <v>25</v>
      </c>
      <c r="BB57" s="114">
        <v>4999</v>
      </c>
      <c r="BC57" s="114">
        <v>25</v>
      </c>
      <c r="BD57" s="114">
        <v>0</v>
      </c>
      <c r="BE57" s="114"/>
      <c r="BF57" s="114">
        <v>0</v>
      </c>
      <c r="BG57" s="114">
        <f t="shared" si="9"/>
        <v>25</v>
      </c>
      <c r="BH57" s="114">
        <f t="shared" si="10"/>
        <v>549.9</v>
      </c>
      <c r="BI57" s="114">
        <f t="shared" si="11"/>
        <v>1854.65</v>
      </c>
      <c r="BJ57" s="114">
        <f t="shared" si="12"/>
        <v>0</v>
      </c>
      <c r="BK57" s="114">
        <f t="shared" si="13"/>
        <v>0</v>
      </c>
      <c r="BL57" s="114">
        <f t="shared" si="14"/>
        <v>0</v>
      </c>
      <c r="BM57" s="114">
        <f t="shared" si="15"/>
        <v>0</v>
      </c>
      <c r="BN57" s="114">
        <f t="shared" si="16"/>
        <v>0</v>
      </c>
      <c r="BO57" s="114">
        <f t="shared" si="17"/>
        <v>0</v>
      </c>
      <c r="BP57" s="114">
        <f t="shared" si="18"/>
        <v>0</v>
      </c>
      <c r="BQ57" s="114">
        <f t="shared" si="19"/>
        <v>0</v>
      </c>
      <c r="BR57" s="114">
        <f t="shared" si="20"/>
        <v>0</v>
      </c>
      <c r="BS57" s="114">
        <f t="shared" si="21"/>
        <v>0</v>
      </c>
    </row>
    <row r="58" ht="17.5" spans="1:71">
      <c r="A58" s="106">
        <v>55</v>
      </c>
      <c r="B58" s="111" t="s">
        <v>17</v>
      </c>
      <c r="C58" s="260" t="s">
        <v>151</v>
      </c>
      <c r="D58" s="112" t="s">
        <v>15</v>
      </c>
      <c r="E58" s="113">
        <v>4999</v>
      </c>
      <c r="F58" s="114">
        <v>799.84</v>
      </c>
      <c r="G58" s="114">
        <v>0</v>
      </c>
      <c r="H58" s="114"/>
      <c r="I58" s="114">
        <v>0</v>
      </c>
      <c r="J58" s="114">
        <f t="shared" si="0"/>
        <v>799.84</v>
      </c>
      <c r="K58" s="114">
        <v>4999</v>
      </c>
      <c r="L58" s="114">
        <v>409.92</v>
      </c>
      <c r="M58" s="114">
        <v>0</v>
      </c>
      <c r="N58" s="114">
        <v>0</v>
      </c>
      <c r="O58" s="114">
        <v>0</v>
      </c>
      <c r="P58" s="114">
        <f t="shared" si="1"/>
        <v>409.92</v>
      </c>
      <c r="Q58" s="114">
        <v>4999</v>
      </c>
      <c r="R58" s="114">
        <v>5</v>
      </c>
      <c r="S58" s="114">
        <v>0</v>
      </c>
      <c r="T58" s="114">
        <v>0</v>
      </c>
      <c r="U58" s="114">
        <v>0</v>
      </c>
      <c r="V58" s="114">
        <f t="shared" si="2"/>
        <v>5</v>
      </c>
      <c r="W58" s="114">
        <v>4999</v>
      </c>
      <c r="X58" s="114">
        <v>64.99</v>
      </c>
      <c r="Y58" s="114">
        <v>0</v>
      </c>
      <c r="Z58" s="114"/>
      <c r="AA58" s="114">
        <v>0</v>
      </c>
      <c r="AB58" s="114">
        <f t="shared" si="3"/>
        <v>64.99</v>
      </c>
      <c r="AC58" s="114">
        <v>4999</v>
      </c>
      <c r="AD58" s="114">
        <v>25</v>
      </c>
      <c r="AE58" s="114">
        <v>0</v>
      </c>
      <c r="AF58" s="114"/>
      <c r="AG58" s="114">
        <v>0</v>
      </c>
      <c r="AH58" s="114">
        <f t="shared" si="4"/>
        <v>25</v>
      </c>
      <c r="AI58" s="114">
        <f t="shared" si="5"/>
        <v>1304.75</v>
      </c>
      <c r="AJ58" s="114">
        <v>4999</v>
      </c>
      <c r="AK58" s="114">
        <v>399.92</v>
      </c>
      <c r="AL58" s="114">
        <v>0</v>
      </c>
      <c r="AM58" s="114"/>
      <c r="AN58" s="114">
        <v>0</v>
      </c>
      <c r="AO58" s="114">
        <f t="shared" si="6"/>
        <v>399.92</v>
      </c>
      <c r="AP58" s="114">
        <v>4999</v>
      </c>
      <c r="AQ58" s="114">
        <v>99.98</v>
      </c>
      <c r="AR58" s="114">
        <v>0</v>
      </c>
      <c r="AS58" s="114">
        <v>0</v>
      </c>
      <c r="AT58" s="114">
        <v>0</v>
      </c>
      <c r="AU58" s="114">
        <f t="shared" si="7"/>
        <v>99.98</v>
      </c>
      <c r="AV58" s="114">
        <v>4999</v>
      </c>
      <c r="AW58" s="114">
        <v>25</v>
      </c>
      <c r="AX58" s="114">
        <v>0</v>
      </c>
      <c r="AY58" s="114">
        <v>0</v>
      </c>
      <c r="AZ58" s="114">
        <v>0</v>
      </c>
      <c r="BA58" s="114">
        <f t="shared" si="8"/>
        <v>25</v>
      </c>
      <c r="BB58" s="114">
        <v>4999</v>
      </c>
      <c r="BC58" s="114">
        <v>25</v>
      </c>
      <c r="BD58" s="114">
        <v>0</v>
      </c>
      <c r="BE58" s="114"/>
      <c r="BF58" s="114">
        <v>0</v>
      </c>
      <c r="BG58" s="114">
        <f t="shared" si="9"/>
        <v>25</v>
      </c>
      <c r="BH58" s="114">
        <f t="shared" si="10"/>
        <v>549.9</v>
      </c>
      <c r="BI58" s="114">
        <f t="shared" si="11"/>
        <v>1854.65</v>
      </c>
      <c r="BJ58" s="114">
        <f t="shared" si="12"/>
        <v>0</v>
      </c>
      <c r="BK58" s="114">
        <f t="shared" si="13"/>
        <v>0</v>
      </c>
      <c r="BL58" s="114">
        <f t="shared" si="14"/>
        <v>0</v>
      </c>
      <c r="BM58" s="114">
        <f t="shared" si="15"/>
        <v>0</v>
      </c>
      <c r="BN58" s="114">
        <f t="shared" si="16"/>
        <v>0</v>
      </c>
      <c r="BO58" s="114">
        <f t="shared" si="17"/>
        <v>0</v>
      </c>
      <c r="BP58" s="114">
        <f t="shared" si="18"/>
        <v>0</v>
      </c>
      <c r="BQ58" s="114">
        <f t="shared" si="19"/>
        <v>0</v>
      </c>
      <c r="BR58" s="114">
        <f t="shared" si="20"/>
        <v>0</v>
      </c>
      <c r="BS58" s="114">
        <f t="shared" si="21"/>
        <v>0</v>
      </c>
    </row>
    <row r="59" ht="17.5" spans="1:71">
      <c r="A59" s="106">
        <v>56</v>
      </c>
      <c r="B59" s="111" t="s">
        <v>329</v>
      </c>
      <c r="C59" s="260" t="s">
        <v>330</v>
      </c>
      <c r="D59" s="112" t="s">
        <v>15</v>
      </c>
      <c r="E59" s="113">
        <v>4999</v>
      </c>
      <c r="F59" s="114">
        <v>799.84</v>
      </c>
      <c r="G59" s="114">
        <v>0</v>
      </c>
      <c r="H59" s="114"/>
      <c r="I59" s="114">
        <v>0</v>
      </c>
      <c r="J59" s="114">
        <f t="shared" si="0"/>
        <v>799.84</v>
      </c>
      <c r="K59" s="114">
        <v>4999</v>
      </c>
      <c r="L59" s="114">
        <v>409.92</v>
      </c>
      <c r="M59" s="114">
        <v>0</v>
      </c>
      <c r="N59" s="114">
        <v>0</v>
      </c>
      <c r="O59" s="114">
        <v>0</v>
      </c>
      <c r="P59" s="114">
        <f t="shared" si="1"/>
        <v>409.92</v>
      </c>
      <c r="Q59" s="114">
        <v>4999</v>
      </c>
      <c r="R59" s="114">
        <v>5</v>
      </c>
      <c r="S59" s="114">
        <v>0</v>
      </c>
      <c r="T59" s="114">
        <v>0</v>
      </c>
      <c r="U59" s="114">
        <v>0</v>
      </c>
      <c r="V59" s="114">
        <f t="shared" si="2"/>
        <v>5</v>
      </c>
      <c r="W59" s="114">
        <v>4999</v>
      </c>
      <c r="X59" s="114">
        <v>64.99</v>
      </c>
      <c r="Y59" s="114">
        <v>0</v>
      </c>
      <c r="Z59" s="114"/>
      <c r="AA59" s="114">
        <v>0</v>
      </c>
      <c r="AB59" s="114">
        <f t="shared" si="3"/>
        <v>64.99</v>
      </c>
      <c r="AC59" s="114">
        <v>4999</v>
      </c>
      <c r="AD59" s="114">
        <v>25</v>
      </c>
      <c r="AE59" s="114">
        <v>0</v>
      </c>
      <c r="AF59" s="114"/>
      <c r="AG59" s="114">
        <v>0</v>
      </c>
      <c r="AH59" s="114">
        <f t="shared" si="4"/>
        <v>25</v>
      </c>
      <c r="AI59" s="114">
        <f t="shared" si="5"/>
        <v>1304.75</v>
      </c>
      <c r="AJ59" s="114">
        <v>4999</v>
      </c>
      <c r="AK59" s="114">
        <v>399.92</v>
      </c>
      <c r="AL59" s="114">
        <v>0</v>
      </c>
      <c r="AM59" s="114"/>
      <c r="AN59" s="114">
        <v>0</v>
      </c>
      <c r="AO59" s="114">
        <f t="shared" si="6"/>
        <v>399.92</v>
      </c>
      <c r="AP59" s="114">
        <v>4999</v>
      </c>
      <c r="AQ59" s="114">
        <v>99.98</v>
      </c>
      <c r="AR59" s="114">
        <v>0</v>
      </c>
      <c r="AS59" s="114">
        <v>0</v>
      </c>
      <c r="AT59" s="114">
        <v>0</v>
      </c>
      <c r="AU59" s="114">
        <f t="shared" si="7"/>
        <v>99.98</v>
      </c>
      <c r="AV59" s="114">
        <v>4999</v>
      </c>
      <c r="AW59" s="114">
        <v>25</v>
      </c>
      <c r="AX59" s="114">
        <v>0</v>
      </c>
      <c r="AY59" s="114">
        <v>0</v>
      </c>
      <c r="AZ59" s="114">
        <v>0</v>
      </c>
      <c r="BA59" s="114">
        <f t="shared" si="8"/>
        <v>25</v>
      </c>
      <c r="BB59" s="114">
        <v>4999</v>
      </c>
      <c r="BC59" s="114">
        <v>25</v>
      </c>
      <c r="BD59" s="114">
        <v>0</v>
      </c>
      <c r="BE59" s="114"/>
      <c r="BF59" s="114">
        <v>0</v>
      </c>
      <c r="BG59" s="114">
        <f t="shared" si="9"/>
        <v>25</v>
      </c>
      <c r="BH59" s="114">
        <f t="shared" si="10"/>
        <v>549.9</v>
      </c>
      <c r="BI59" s="114">
        <f t="shared" si="11"/>
        <v>1854.65</v>
      </c>
      <c r="BJ59" s="114">
        <f t="shared" si="12"/>
        <v>0</v>
      </c>
      <c r="BK59" s="114">
        <f t="shared" si="13"/>
        <v>0</v>
      </c>
      <c r="BL59" s="114">
        <f t="shared" si="14"/>
        <v>0</v>
      </c>
      <c r="BM59" s="114">
        <f t="shared" si="15"/>
        <v>0</v>
      </c>
      <c r="BN59" s="114">
        <f t="shared" si="16"/>
        <v>0</v>
      </c>
      <c r="BO59" s="114">
        <f t="shared" si="17"/>
        <v>0</v>
      </c>
      <c r="BP59" s="114">
        <f t="shared" si="18"/>
        <v>0</v>
      </c>
      <c r="BQ59" s="114">
        <f t="shared" si="19"/>
        <v>0</v>
      </c>
      <c r="BR59" s="114">
        <f t="shared" si="20"/>
        <v>0</v>
      </c>
      <c r="BS59" s="114">
        <f t="shared" si="21"/>
        <v>0</v>
      </c>
    </row>
    <row r="60" ht="17.5" spans="1:71">
      <c r="A60" s="106">
        <v>57</v>
      </c>
      <c r="B60" s="111" t="s">
        <v>78</v>
      </c>
      <c r="C60" s="260" t="s">
        <v>234</v>
      </c>
      <c r="D60" s="112" t="s">
        <v>15</v>
      </c>
      <c r="E60" s="113">
        <v>4999</v>
      </c>
      <c r="F60" s="114">
        <v>799.84</v>
      </c>
      <c r="G60" s="114">
        <v>0</v>
      </c>
      <c r="H60" s="114"/>
      <c r="I60" s="114">
        <v>0</v>
      </c>
      <c r="J60" s="114">
        <f t="shared" si="0"/>
        <v>799.84</v>
      </c>
      <c r="K60" s="114">
        <v>4999</v>
      </c>
      <c r="L60" s="114">
        <v>409.92</v>
      </c>
      <c r="M60" s="114">
        <v>0</v>
      </c>
      <c r="N60" s="114">
        <v>0</v>
      </c>
      <c r="O60" s="114">
        <v>0</v>
      </c>
      <c r="P60" s="114">
        <f t="shared" si="1"/>
        <v>409.92</v>
      </c>
      <c r="Q60" s="114">
        <v>4999</v>
      </c>
      <c r="R60" s="114">
        <v>5</v>
      </c>
      <c r="S60" s="114">
        <v>0</v>
      </c>
      <c r="T60" s="114">
        <v>0</v>
      </c>
      <c r="U60" s="114">
        <v>0</v>
      </c>
      <c r="V60" s="114">
        <f t="shared" si="2"/>
        <v>5</v>
      </c>
      <c r="W60" s="114">
        <v>4999</v>
      </c>
      <c r="X60" s="114">
        <v>64.99</v>
      </c>
      <c r="Y60" s="114">
        <v>0</v>
      </c>
      <c r="Z60" s="114"/>
      <c r="AA60" s="114">
        <v>0</v>
      </c>
      <c r="AB60" s="114">
        <f t="shared" si="3"/>
        <v>64.99</v>
      </c>
      <c r="AC60" s="114">
        <v>4999</v>
      </c>
      <c r="AD60" s="114">
        <v>25</v>
      </c>
      <c r="AE60" s="114">
        <v>0</v>
      </c>
      <c r="AF60" s="114"/>
      <c r="AG60" s="114">
        <v>0</v>
      </c>
      <c r="AH60" s="114">
        <f t="shared" si="4"/>
        <v>25</v>
      </c>
      <c r="AI60" s="114">
        <f t="shared" si="5"/>
        <v>1304.75</v>
      </c>
      <c r="AJ60" s="114">
        <v>4999</v>
      </c>
      <c r="AK60" s="114">
        <v>399.92</v>
      </c>
      <c r="AL60" s="114">
        <v>0</v>
      </c>
      <c r="AM60" s="114"/>
      <c r="AN60" s="114">
        <v>0</v>
      </c>
      <c r="AO60" s="114">
        <f t="shared" si="6"/>
        <v>399.92</v>
      </c>
      <c r="AP60" s="114">
        <v>4999</v>
      </c>
      <c r="AQ60" s="114">
        <v>99.98</v>
      </c>
      <c r="AR60" s="114">
        <v>0</v>
      </c>
      <c r="AS60" s="114">
        <v>0</v>
      </c>
      <c r="AT60" s="114">
        <v>0</v>
      </c>
      <c r="AU60" s="114">
        <f t="shared" si="7"/>
        <v>99.98</v>
      </c>
      <c r="AV60" s="114">
        <v>4999</v>
      </c>
      <c r="AW60" s="114">
        <v>25</v>
      </c>
      <c r="AX60" s="114">
        <v>0</v>
      </c>
      <c r="AY60" s="114">
        <v>0</v>
      </c>
      <c r="AZ60" s="114">
        <v>0</v>
      </c>
      <c r="BA60" s="114">
        <f t="shared" si="8"/>
        <v>25</v>
      </c>
      <c r="BB60" s="114">
        <v>4999</v>
      </c>
      <c r="BC60" s="114">
        <v>25</v>
      </c>
      <c r="BD60" s="114">
        <v>0</v>
      </c>
      <c r="BE60" s="114"/>
      <c r="BF60" s="114">
        <v>0</v>
      </c>
      <c r="BG60" s="114">
        <f t="shared" si="9"/>
        <v>25</v>
      </c>
      <c r="BH60" s="114">
        <f t="shared" si="10"/>
        <v>549.9</v>
      </c>
      <c r="BI60" s="114">
        <f t="shared" si="11"/>
        <v>1854.65</v>
      </c>
      <c r="BJ60" s="114">
        <f t="shared" si="12"/>
        <v>0</v>
      </c>
      <c r="BK60" s="114">
        <f t="shared" si="13"/>
        <v>0</v>
      </c>
      <c r="BL60" s="114">
        <f t="shared" si="14"/>
        <v>0</v>
      </c>
      <c r="BM60" s="114">
        <f t="shared" si="15"/>
        <v>0</v>
      </c>
      <c r="BN60" s="114">
        <f t="shared" si="16"/>
        <v>0</v>
      </c>
      <c r="BO60" s="114">
        <f t="shared" si="17"/>
        <v>0</v>
      </c>
      <c r="BP60" s="114">
        <f t="shared" si="18"/>
        <v>0</v>
      </c>
      <c r="BQ60" s="114">
        <f t="shared" si="19"/>
        <v>0</v>
      </c>
      <c r="BR60" s="114">
        <f t="shared" si="20"/>
        <v>0</v>
      </c>
      <c r="BS60" s="114">
        <f t="shared" si="21"/>
        <v>0</v>
      </c>
    </row>
    <row r="61" ht="17.5" spans="1:71">
      <c r="A61" s="106">
        <v>58</v>
      </c>
      <c r="B61" s="111" t="s">
        <v>21</v>
      </c>
      <c r="C61" s="260" t="s">
        <v>156</v>
      </c>
      <c r="D61" s="112" t="s">
        <v>15</v>
      </c>
      <c r="E61" s="113">
        <v>4999</v>
      </c>
      <c r="F61" s="114">
        <v>799.84</v>
      </c>
      <c r="G61" s="114">
        <v>0</v>
      </c>
      <c r="H61" s="114"/>
      <c r="I61" s="114">
        <v>0</v>
      </c>
      <c r="J61" s="114">
        <f t="shared" si="0"/>
        <v>799.84</v>
      </c>
      <c r="K61" s="114">
        <v>4999</v>
      </c>
      <c r="L61" s="114">
        <v>409.92</v>
      </c>
      <c r="M61" s="114">
        <v>0</v>
      </c>
      <c r="N61" s="114">
        <v>0</v>
      </c>
      <c r="O61" s="114">
        <v>0</v>
      </c>
      <c r="P61" s="114">
        <f t="shared" si="1"/>
        <v>409.92</v>
      </c>
      <c r="Q61" s="114">
        <v>4999</v>
      </c>
      <c r="R61" s="114">
        <v>5</v>
      </c>
      <c r="S61" s="114">
        <v>0</v>
      </c>
      <c r="T61" s="114">
        <v>0</v>
      </c>
      <c r="U61" s="114">
        <v>0</v>
      </c>
      <c r="V61" s="114">
        <f t="shared" si="2"/>
        <v>5</v>
      </c>
      <c r="W61" s="114">
        <v>4999</v>
      </c>
      <c r="X61" s="114">
        <v>64.99</v>
      </c>
      <c r="Y61" s="114">
        <v>0</v>
      </c>
      <c r="Z61" s="114"/>
      <c r="AA61" s="114">
        <v>0</v>
      </c>
      <c r="AB61" s="114">
        <f t="shared" si="3"/>
        <v>64.99</v>
      </c>
      <c r="AC61" s="114">
        <v>4999</v>
      </c>
      <c r="AD61" s="114">
        <v>25</v>
      </c>
      <c r="AE61" s="114">
        <v>0</v>
      </c>
      <c r="AF61" s="114"/>
      <c r="AG61" s="114">
        <v>0</v>
      </c>
      <c r="AH61" s="114">
        <f t="shared" si="4"/>
        <v>25</v>
      </c>
      <c r="AI61" s="114">
        <f t="shared" si="5"/>
        <v>1304.75</v>
      </c>
      <c r="AJ61" s="114">
        <v>4999</v>
      </c>
      <c r="AK61" s="114">
        <v>399.92</v>
      </c>
      <c r="AL61" s="114">
        <v>0</v>
      </c>
      <c r="AM61" s="114"/>
      <c r="AN61" s="114">
        <v>0</v>
      </c>
      <c r="AO61" s="114">
        <f t="shared" si="6"/>
        <v>399.92</v>
      </c>
      <c r="AP61" s="114">
        <v>4999</v>
      </c>
      <c r="AQ61" s="114">
        <v>99.98</v>
      </c>
      <c r="AR61" s="114">
        <v>0</v>
      </c>
      <c r="AS61" s="114">
        <v>0</v>
      </c>
      <c r="AT61" s="114">
        <v>0</v>
      </c>
      <c r="AU61" s="114">
        <f t="shared" si="7"/>
        <v>99.98</v>
      </c>
      <c r="AV61" s="114">
        <v>4999</v>
      </c>
      <c r="AW61" s="114">
        <v>25</v>
      </c>
      <c r="AX61" s="114">
        <v>0</v>
      </c>
      <c r="AY61" s="114">
        <v>0</v>
      </c>
      <c r="AZ61" s="114">
        <v>0</v>
      </c>
      <c r="BA61" s="114">
        <f t="shared" si="8"/>
        <v>25</v>
      </c>
      <c r="BB61" s="114">
        <v>4999</v>
      </c>
      <c r="BC61" s="114">
        <v>25</v>
      </c>
      <c r="BD61" s="114">
        <v>0</v>
      </c>
      <c r="BE61" s="114"/>
      <c r="BF61" s="114">
        <v>0</v>
      </c>
      <c r="BG61" s="114">
        <f t="shared" si="9"/>
        <v>25</v>
      </c>
      <c r="BH61" s="114">
        <f t="shared" si="10"/>
        <v>549.9</v>
      </c>
      <c r="BI61" s="114">
        <f t="shared" si="11"/>
        <v>1854.65</v>
      </c>
      <c r="BJ61" s="114">
        <f t="shared" si="12"/>
        <v>0</v>
      </c>
      <c r="BK61" s="114">
        <f t="shared" si="13"/>
        <v>0</v>
      </c>
      <c r="BL61" s="114">
        <f t="shared" si="14"/>
        <v>0</v>
      </c>
      <c r="BM61" s="114">
        <f t="shared" si="15"/>
        <v>0</v>
      </c>
      <c r="BN61" s="114">
        <f t="shared" si="16"/>
        <v>0</v>
      </c>
      <c r="BO61" s="114">
        <f t="shared" si="17"/>
        <v>0</v>
      </c>
      <c r="BP61" s="114">
        <f t="shared" si="18"/>
        <v>0</v>
      </c>
      <c r="BQ61" s="114">
        <f t="shared" si="19"/>
        <v>0</v>
      </c>
      <c r="BR61" s="114">
        <f t="shared" si="20"/>
        <v>0</v>
      </c>
      <c r="BS61" s="114">
        <f t="shared" si="21"/>
        <v>0</v>
      </c>
    </row>
    <row r="62" ht="17.5" spans="1:71">
      <c r="A62" s="106">
        <v>59</v>
      </c>
      <c r="B62" s="111" t="s">
        <v>241</v>
      </c>
      <c r="C62" s="260" t="s">
        <v>242</v>
      </c>
      <c r="D62" s="112" t="s">
        <v>15</v>
      </c>
      <c r="E62" s="113">
        <v>4999</v>
      </c>
      <c r="F62" s="114">
        <v>799.84</v>
      </c>
      <c r="G62" s="114">
        <v>0</v>
      </c>
      <c r="H62" s="114"/>
      <c r="I62" s="114">
        <v>0</v>
      </c>
      <c r="J62" s="114">
        <f t="shared" si="0"/>
        <v>799.84</v>
      </c>
      <c r="K62" s="114">
        <v>4999</v>
      </c>
      <c r="L62" s="114">
        <v>409.92</v>
      </c>
      <c r="M62" s="114">
        <v>0</v>
      </c>
      <c r="N62" s="114">
        <v>0</v>
      </c>
      <c r="O62" s="114">
        <v>0</v>
      </c>
      <c r="P62" s="114">
        <f t="shared" si="1"/>
        <v>409.92</v>
      </c>
      <c r="Q62" s="114">
        <v>4999</v>
      </c>
      <c r="R62" s="114">
        <v>5</v>
      </c>
      <c r="S62" s="114">
        <v>0</v>
      </c>
      <c r="T62" s="114">
        <v>0</v>
      </c>
      <c r="U62" s="114">
        <v>0</v>
      </c>
      <c r="V62" s="114">
        <f t="shared" si="2"/>
        <v>5</v>
      </c>
      <c r="W62" s="114">
        <v>4999</v>
      </c>
      <c r="X62" s="114">
        <v>64.99</v>
      </c>
      <c r="Y62" s="114">
        <v>0</v>
      </c>
      <c r="Z62" s="114"/>
      <c r="AA62" s="114">
        <v>0</v>
      </c>
      <c r="AB62" s="114">
        <f t="shared" si="3"/>
        <v>64.99</v>
      </c>
      <c r="AC62" s="114">
        <v>4999</v>
      </c>
      <c r="AD62" s="114">
        <v>25</v>
      </c>
      <c r="AE62" s="114">
        <v>0</v>
      </c>
      <c r="AF62" s="114"/>
      <c r="AG62" s="114">
        <v>0</v>
      </c>
      <c r="AH62" s="114">
        <f t="shared" si="4"/>
        <v>25</v>
      </c>
      <c r="AI62" s="114">
        <f t="shared" si="5"/>
        <v>1304.75</v>
      </c>
      <c r="AJ62" s="114">
        <v>4999</v>
      </c>
      <c r="AK62" s="114">
        <v>399.92</v>
      </c>
      <c r="AL62" s="114">
        <v>0</v>
      </c>
      <c r="AM62" s="114"/>
      <c r="AN62" s="114">
        <v>0</v>
      </c>
      <c r="AO62" s="114">
        <f t="shared" si="6"/>
        <v>399.92</v>
      </c>
      <c r="AP62" s="114">
        <v>4999</v>
      </c>
      <c r="AQ62" s="114">
        <v>99.98</v>
      </c>
      <c r="AR62" s="114">
        <v>0</v>
      </c>
      <c r="AS62" s="114">
        <v>0</v>
      </c>
      <c r="AT62" s="114">
        <v>0</v>
      </c>
      <c r="AU62" s="114">
        <f t="shared" si="7"/>
        <v>99.98</v>
      </c>
      <c r="AV62" s="114">
        <v>4999</v>
      </c>
      <c r="AW62" s="114">
        <v>25</v>
      </c>
      <c r="AX62" s="114">
        <v>0</v>
      </c>
      <c r="AY62" s="114">
        <v>0</v>
      </c>
      <c r="AZ62" s="114">
        <v>0</v>
      </c>
      <c r="BA62" s="114">
        <f t="shared" si="8"/>
        <v>25</v>
      </c>
      <c r="BB62" s="114">
        <v>4999</v>
      </c>
      <c r="BC62" s="114">
        <v>25</v>
      </c>
      <c r="BD62" s="114">
        <v>0</v>
      </c>
      <c r="BE62" s="114"/>
      <c r="BF62" s="114">
        <v>0</v>
      </c>
      <c r="BG62" s="114">
        <f t="shared" si="9"/>
        <v>25</v>
      </c>
      <c r="BH62" s="114">
        <f t="shared" si="10"/>
        <v>549.9</v>
      </c>
      <c r="BI62" s="114">
        <f t="shared" si="11"/>
        <v>1854.65</v>
      </c>
      <c r="BJ62" s="114">
        <f t="shared" si="12"/>
        <v>0</v>
      </c>
      <c r="BK62" s="114">
        <f t="shared" si="13"/>
        <v>0</v>
      </c>
      <c r="BL62" s="114">
        <f t="shared" si="14"/>
        <v>0</v>
      </c>
      <c r="BM62" s="114">
        <f t="shared" si="15"/>
        <v>0</v>
      </c>
      <c r="BN62" s="114">
        <f t="shared" si="16"/>
        <v>0</v>
      </c>
      <c r="BO62" s="114">
        <f t="shared" si="17"/>
        <v>0</v>
      </c>
      <c r="BP62" s="114">
        <f t="shared" si="18"/>
        <v>0</v>
      </c>
      <c r="BQ62" s="114">
        <f t="shared" si="19"/>
        <v>0</v>
      </c>
      <c r="BR62" s="114">
        <f t="shared" si="20"/>
        <v>0</v>
      </c>
      <c r="BS62" s="114">
        <f t="shared" si="21"/>
        <v>0</v>
      </c>
    </row>
    <row r="63" ht="17.5" spans="1:71">
      <c r="A63" s="106">
        <v>60</v>
      </c>
      <c r="B63" s="115" t="s">
        <v>194</v>
      </c>
      <c r="C63" s="260" t="s">
        <v>195</v>
      </c>
      <c r="D63" s="112" t="s">
        <v>15</v>
      </c>
      <c r="E63" s="113">
        <v>4999</v>
      </c>
      <c r="F63" s="114">
        <v>799.84</v>
      </c>
      <c r="G63" s="114">
        <v>0</v>
      </c>
      <c r="H63" s="114"/>
      <c r="I63" s="114">
        <v>0</v>
      </c>
      <c r="J63" s="114">
        <f t="shared" si="0"/>
        <v>799.84</v>
      </c>
      <c r="K63" s="114">
        <v>4999</v>
      </c>
      <c r="L63" s="114">
        <v>409.92</v>
      </c>
      <c r="M63" s="114">
        <v>0</v>
      </c>
      <c r="N63" s="114">
        <v>0</v>
      </c>
      <c r="O63" s="114">
        <v>0</v>
      </c>
      <c r="P63" s="114">
        <f t="shared" si="1"/>
        <v>409.92</v>
      </c>
      <c r="Q63" s="114">
        <v>4999</v>
      </c>
      <c r="R63" s="114">
        <v>5</v>
      </c>
      <c r="S63" s="114">
        <v>0</v>
      </c>
      <c r="T63" s="114">
        <v>0</v>
      </c>
      <c r="U63" s="114">
        <v>0</v>
      </c>
      <c r="V63" s="114">
        <f t="shared" si="2"/>
        <v>5</v>
      </c>
      <c r="W63" s="114">
        <v>4999</v>
      </c>
      <c r="X63" s="114">
        <v>64.99</v>
      </c>
      <c r="Y63" s="114">
        <v>0</v>
      </c>
      <c r="Z63" s="114"/>
      <c r="AA63" s="114">
        <v>0</v>
      </c>
      <c r="AB63" s="114">
        <f t="shared" si="3"/>
        <v>64.99</v>
      </c>
      <c r="AC63" s="114">
        <v>4999</v>
      </c>
      <c r="AD63" s="114">
        <v>25</v>
      </c>
      <c r="AE63" s="114">
        <v>0</v>
      </c>
      <c r="AF63" s="114"/>
      <c r="AG63" s="114">
        <v>0</v>
      </c>
      <c r="AH63" s="114">
        <f t="shared" si="4"/>
        <v>25</v>
      </c>
      <c r="AI63" s="114">
        <f t="shared" si="5"/>
        <v>1304.75</v>
      </c>
      <c r="AJ63" s="114">
        <v>4999</v>
      </c>
      <c r="AK63" s="114">
        <v>399.92</v>
      </c>
      <c r="AL63" s="114">
        <v>0</v>
      </c>
      <c r="AM63" s="114"/>
      <c r="AN63" s="114">
        <v>0</v>
      </c>
      <c r="AO63" s="114">
        <f t="shared" si="6"/>
        <v>399.92</v>
      </c>
      <c r="AP63" s="114">
        <v>4999</v>
      </c>
      <c r="AQ63" s="114">
        <v>99.98</v>
      </c>
      <c r="AR63" s="114">
        <v>0</v>
      </c>
      <c r="AS63" s="114">
        <v>0</v>
      </c>
      <c r="AT63" s="114">
        <v>0</v>
      </c>
      <c r="AU63" s="114">
        <f t="shared" si="7"/>
        <v>99.98</v>
      </c>
      <c r="AV63" s="114">
        <v>4999</v>
      </c>
      <c r="AW63" s="114">
        <v>25</v>
      </c>
      <c r="AX63" s="114">
        <v>0</v>
      </c>
      <c r="AY63" s="114">
        <v>0</v>
      </c>
      <c r="AZ63" s="114">
        <v>0</v>
      </c>
      <c r="BA63" s="114">
        <f t="shared" si="8"/>
        <v>25</v>
      </c>
      <c r="BB63" s="114">
        <v>4999</v>
      </c>
      <c r="BC63" s="114">
        <v>25</v>
      </c>
      <c r="BD63" s="114">
        <v>0</v>
      </c>
      <c r="BE63" s="114"/>
      <c r="BF63" s="114">
        <v>0</v>
      </c>
      <c r="BG63" s="114">
        <f t="shared" si="9"/>
        <v>25</v>
      </c>
      <c r="BH63" s="114">
        <f t="shared" si="10"/>
        <v>549.9</v>
      </c>
      <c r="BI63" s="114">
        <f t="shared" si="11"/>
        <v>1854.65</v>
      </c>
      <c r="BJ63" s="114">
        <f t="shared" si="12"/>
        <v>0</v>
      </c>
      <c r="BK63" s="114">
        <f t="shared" si="13"/>
        <v>0</v>
      </c>
      <c r="BL63" s="114">
        <f t="shared" si="14"/>
        <v>0</v>
      </c>
      <c r="BM63" s="114">
        <f t="shared" si="15"/>
        <v>0</v>
      </c>
      <c r="BN63" s="114">
        <f t="shared" si="16"/>
        <v>0</v>
      </c>
      <c r="BO63" s="114">
        <f t="shared" si="17"/>
        <v>0</v>
      </c>
      <c r="BP63" s="114">
        <f t="shared" si="18"/>
        <v>0</v>
      </c>
      <c r="BQ63" s="114">
        <f t="shared" si="19"/>
        <v>0</v>
      </c>
      <c r="BR63" s="114">
        <f t="shared" si="20"/>
        <v>0</v>
      </c>
      <c r="BS63" s="114">
        <f t="shared" si="21"/>
        <v>0</v>
      </c>
    </row>
    <row r="64" ht="17.5" spans="1:71">
      <c r="A64" s="106">
        <v>61</v>
      </c>
      <c r="B64" s="111" t="s">
        <v>337</v>
      </c>
      <c r="C64" s="111" t="s">
        <v>338</v>
      </c>
      <c r="D64" s="112" t="s">
        <v>15</v>
      </c>
      <c r="E64" s="113">
        <v>4999</v>
      </c>
      <c r="F64" s="114">
        <v>799.84</v>
      </c>
      <c r="G64" s="114">
        <v>0</v>
      </c>
      <c r="H64" s="114"/>
      <c r="I64" s="114">
        <v>0</v>
      </c>
      <c r="J64" s="114">
        <f t="shared" si="0"/>
        <v>799.84</v>
      </c>
      <c r="K64" s="114">
        <v>4999</v>
      </c>
      <c r="L64" s="114">
        <v>409.92</v>
      </c>
      <c r="M64" s="114">
        <v>0</v>
      </c>
      <c r="N64" s="114">
        <v>0</v>
      </c>
      <c r="O64" s="114">
        <v>0</v>
      </c>
      <c r="P64" s="114">
        <f t="shared" si="1"/>
        <v>409.92</v>
      </c>
      <c r="Q64" s="114">
        <v>4999</v>
      </c>
      <c r="R64" s="114">
        <v>5</v>
      </c>
      <c r="S64" s="114">
        <v>0</v>
      </c>
      <c r="T64" s="114">
        <v>0</v>
      </c>
      <c r="U64" s="114">
        <v>0</v>
      </c>
      <c r="V64" s="114">
        <f t="shared" si="2"/>
        <v>5</v>
      </c>
      <c r="W64" s="114">
        <v>4999</v>
      </c>
      <c r="X64" s="114">
        <v>64.99</v>
      </c>
      <c r="Y64" s="114">
        <v>0</v>
      </c>
      <c r="Z64" s="114"/>
      <c r="AA64" s="114">
        <v>0</v>
      </c>
      <c r="AB64" s="114">
        <f t="shared" si="3"/>
        <v>64.99</v>
      </c>
      <c r="AC64" s="114">
        <v>4999</v>
      </c>
      <c r="AD64" s="114">
        <v>25</v>
      </c>
      <c r="AE64" s="114">
        <v>0</v>
      </c>
      <c r="AF64" s="114"/>
      <c r="AG64" s="114">
        <v>0</v>
      </c>
      <c r="AH64" s="114">
        <f t="shared" si="4"/>
        <v>25</v>
      </c>
      <c r="AI64" s="114">
        <f t="shared" si="5"/>
        <v>1304.75</v>
      </c>
      <c r="AJ64" s="114">
        <v>4999</v>
      </c>
      <c r="AK64" s="114">
        <v>399.92</v>
      </c>
      <c r="AL64" s="114">
        <v>0</v>
      </c>
      <c r="AM64" s="114"/>
      <c r="AN64" s="114">
        <v>0</v>
      </c>
      <c r="AO64" s="114">
        <f t="shared" si="6"/>
        <v>399.92</v>
      </c>
      <c r="AP64" s="114">
        <v>4999</v>
      </c>
      <c r="AQ64" s="114">
        <v>99.98</v>
      </c>
      <c r="AR64" s="114">
        <v>0</v>
      </c>
      <c r="AS64" s="114">
        <v>0</v>
      </c>
      <c r="AT64" s="114">
        <v>0</v>
      </c>
      <c r="AU64" s="114">
        <f t="shared" si="7"/>
        <v>99.98</v>
      </c>
      <c r="AV64" s="114">
        <v>4999</v>
      </c>
      <c r="AW64" s="114">
        <v>25</v>
      </c>
      <c r="AX64" s="114">
        <v>0</v>
      </c>
      <c r="AY64" s="114">
        <v>0</v>
      </c>
      <c r="AZ64" s="114">
        <v>0</v>
      </c>
      <c r="BA64" s="114">
        <f t="shared" si="8"/>
        <v>25</v>
      </c>
      <c r="BB64" s="114">
        <v>4999</v>
      </c>
      <c r="BC64" s="114">
        <v>25</v>
      </c>
      <c r="BD64" s="114">
        <v>0</v>
      </c>
      <c r="BE64" s="114"/>
      <c r="BF64" s="114">
        <v>0</v>
      </c>
      <c r="BG64" s="114">
        <f t="shared" si="9"/>
        <v>25</v>
      </c>
      <c r="BH64" s="114">
        <f t="shared" si="10"/>
        <v>549.9</v>
      </c>
      <c r="BI64" s="114">
        <f t="shared" si="11"/>
        <v>1854.65</v>
      </c>
      <c r="BJ64" s="114">
        <f t="shared" si="12"/>
        <v>0</v>
      </c>
      <c r="BK64" s="114">
        <f t="shared" si="13"/>
        <v>0</v>
      </c>
      <c r="BL64" s="114">
        <f t="shared" si="14"/>
        <v>0</v>
      </c>
      <c r="BM64" s="114">
        <f t="shared" si="15"/>
        <v>0</v>
      </c>
      <c r="BN64" s="114">
        <f t="shared" si="16"/>
        <v>0</v>
      </c>
      <c r="BO64" s="114">
        <f t="shared" si="17"/>
        <v>0</v>
      </c>
      <c r="BP64" s="114">
        <f t="shared" si="18"/>
        <v>0</v>
      </c>
      <c r="BQ64" s="114">
        <f t="shared" si="19"/>
        <v>0</v>
      </c>
      <c r="BR64" s="114">
        <f t="shared" si="20"/>
        <v>0</v>
      </c>
      <c r="BS64" s="114">
        <f t="shared" si="21"/>
        <v>0</v>
      </c>
    </row>
    <row r="65" ht="17.5" spans="1:71">
      <c r="A65" s="106">
        <v>62</v>
      </c>
      <c r="B65" s="115" t="s">
        <v>87</v>
      </c>
      <c r="C65" s="260" t="s">
        <v>246</v>
      </c>
      <c r="D65" s="112" t="s">
        <v>15</v>
      </c>
      <c r="E65" s="113">
        <v>4999</v>
      </c>
      <c r="F65" s="114">
        <v>799.84</v>
      </c>
      <c r="G65" s="114">
        <v>0</v>
      </c>
      <c r="H65" s="114"/>
      <c r="I65" s="114">
        <v>0</v>
      </c>
      <c r="J65" s="114">
        <f t="shared" si="0"/>
        <v>799.84</v>
      </c>
      <c r="K65" s="114">
        <v>4999</v>
      </c>
      <c r="L65" s="114">
        <v>409.92</v>
      </c>
      <c r="M65" s="114">
        <v>0</v>
      </c>
      <c r="N65" s="114">
        <v>0</v>
      </c>
      <c r="O65" s="114">
        <v>0</v>
      </c>
      <c r="P65" s="114">
        <f t="shared" si="1"/>
        <v>409.92</v>
      </c>
      <c r="Q65" s="114">
        <v>4999</v>
      </c>
      <c r="R65" s="114">
        <v>5</v>
      </c>
      <c r="S65" s="114">
        <v>0</v>
      </c>
      <c r="T65" s="114">
        <v>0</v>
      </c>
      <c r="U65" s="114">
        <v>0</v>
      </c>
      <c r="V65" s="114">
        <f t="shared" si="2"/>
        <v>5</v>
      </c>
      <c r="W65" s="114">
        <v>4999</v>
      </c>
      <c r="X65" s="114">
        <v>64.99</v>
      </c>
      <c r="Y65" s="114">
        <v>0</v>
      </c>
      <c r="Z65" s="114"/>
      <c r="AA65" s="114">
        <v>0</v>
      </c>
      <c r="AB65" s="114">
        <f t="shared" si="3"/>
        <v>64.99</v>
      </c>
      <c r="AC65" s="114">
        <v>4999</v>
      </c>
      <c r="AD65" s="114">
        <v>25</v>
      </c>
      <c r="AE65" s="114">
        <v>0</v>
      </c>
      <c r="AF65" s="114"/>
      <c r="AG65" s="114">
        <v>0</v>
      </c>
      <c r="AH65" s="114">
        <f t="shared" si="4"/>
        <v>25</v>
      </c>
      <c r="AI65" s="114">
        <f t="shared" si="5"/>
        <v>1304.75</v>
      </c>
      <c r="AJ65" s="114">
        <v>4999</v>
      </c>
      <c r="AK65" s="114">
        <v>399.92</v>
      </c>
      <c r="AL65" s="114">
        <v>0</v>
      </c>
      <c r="AM65" s="114"/>
      <c r="AN65" s="114">
        <v>0</v>
      </c>
      <c r="AO65" s="114">
        <f t="shared" si="6"/>
        <v>399.92</v>
      </c>
      <c r="AP65" s="114">
        <v>4999</v>
      </c>
      <c r="AQ65" s="114">
        <v>99.98</v>
      </c>
      <c r="AR65" s="114">
        <v>0</v>
      </c>
      <c r="AS65" s="114">
        <v>0</v>
      </c>
      <c r="AT65" s="114">
        <v>0</v>
      </c>
      <c r="AU65" s="114">
        <f t="shared" si="7"/>
        <v>99.98</v>
      </c>
      <c r="AV65" s="114">
        <v>4999</v>
      </c>
      <c r="AW65" s="114">
        <v>25</v>
      </c>
      <c r="AX65" s="114">
        <v>0</v>
      </c>
      <c r="AY65" s="114">
        <v>0</v>
      </c>
      <c r="AZ65" s="114">
        <v>0</v>
      </c>
      <c r="BA65" s="114">
        <f t="shared" si="8"/>
        <v>25</v>
      </c>
      <c r="BB65" s="114">
        <v>4999</v>
      </c>
      <c r="BC65" s="114">
        <v>25</v>
      </c>
      <c r="BD65" s="114">
        <v>0</v>
      </c>
      <c r="BE65" s="114"/>
      <c r="BF65" s="114">
        <v>0</v>
      </c>
      <c r="BG65" s="114">
        <f t="shared" si="9"/>
        <v>25</v>
      </c>
      <c r="BH65" s="114">
        <f t="shared" si="10"/>
        <v>549.9</v>
      </c>
      <c r="BI65" s="114">
        <f t="shared" si="11"/>
        <v>1854.65</v>
      </c>
      <c r="BJ65" s="114">
        <f t="shared" si="12"/>
        <v>0</v>
      </c>
      <c r="BK65" s="114">
        <f t="shared" si="13"/>
        <v>0</v>
      </c>
      <c r="BL65" s="114">
        <f t="shared" si="14"/>
        <v>0</v>
      </c>
      <c r="BM65" s="114">
        <f t="shared" si="15"/>
        <v>0</v>
      </c>
      <c r="BN65" s="114">
        <f t="shared" si="16"/>
        <v>0</v>
      </c>
      <c r="BO65" s="114">
        <f t="shared" si="17"/>
        <v>0</v>
      </c>
      <c r="BP65" s="114">
        <f t="shared" si="18"/>
        <v>0</v>
      </c>
      <c r="BQ65" s="114">
        <f t="shared" si="19"/>
        <v>0</v>
      </c>
      <c r="BR65" s="114">
        <f t="shared" si="20"/>
        <v>0</v>
      </c>
      <c r="BS65" s="114">
        <f t="shared" si="21"/>
        <v>0</v>
      </c>
    </row>
    <row r="66" ht="17.5" spans="1:71">
      <c r="A66" s="106">
        <v>63</v>
      </c>
      <c r="B66" s="111" t="s">
        <v>169</v>
      </c>
      <c r="C66" s="260" t="s">
        <v>170</v>
      </c>
      <c r="D66" s="112" t="s">
        <v>15</v>
      </c>
      <c r="E66" s="113">
        <v>4999</v>
      </c>
      <c r="F66" s="114">
        <v>799.84</v>
      </c>
      <c r="G66" s="114">
        <v>0</v>
      </c>
      <c r="H66" s="114"/>
      <c r="I66" s="114">
        <v>0</v>
      </c>
      <c r="J66" s="114">
        <f t="shared" si="0"/>
        <v>799.84</v>
      </c>
      <c r="K66" s="114">
        <v>4999</v>
      </c>
      <c r="L66" s="114">
        <v>409.92</v>
      </c>
      <c r="M66" s="114">
        <v>0</v>
      </c>
      <c r="N66" s="114">
        <v>0</v>
      </c>
      <c r="O66" s="114">
        <v>0</v>
      </c>
      <c r="P66" s="114">
        <f t="shared" si="1"/>
        <v>409.92</v>
      </c>
      <c r="Q66" s="114">
        <v>4999</v>
      </c>
      <c r="R66" s="114">
        <v>5</v>
      </c>
      <c r="S66" s="114">
        <v>0</v>
      </c>
      <c r="T66" s="114">
        <v>0</v>
      </c>
      <c r="U66" s="114">
        <v>0</v>
      </c>
      <c r="V66" s="114">
        <f t="shared" si="2"/>
        <v>5</v>
      </c>
      <c r="W66" s="114">
        <v>4999</v>
      </c>
      <c r="X66" s="114">
        <v>64.99</v>
      </c>
      <c r="Y66" s="114">
        <v>0</v>
      </c>
      <c r="Z66" s="114"/>
      <c r="AA66" s="114">
        <v>0</v>
      </c>
      <c r="AB66" s="114">
        <f t="shared" si="3"/>
        <v>64.99</v>
      </c>
      <c r="AC66" s="114">
        <v>4999</v>
      </c>
      <c r="AD66" s="114">
        <v>25</v>
      </c>
      <c r="AE66" s="114">
        <v>0</v>
      </c>
      <c r="AF66" s="114"/>
      <c r="AG66" s="114">
        <v>0</v>
      </c>
      <c r="AH66" s="114">
        <f t="shared" si="4"/>
        <v>25</v>
      </c>
      <c r="AI66" s="114">
        <f t="shared" si="5"/>
        <v>1304.75</v>
      </c>
      <c r="AJ66" s="114">
        <v>4999</v>
      </c>
      <c r="AK66" s="114">
        <v>399.92</v>
      </c>
      <c r="AL66" s="114">
        <v>0</v>
      </c>
      <c r="AM66" s="114"/>
      <c r="AN66" s="114">
        <v>0</v>
      </c>
      <c r="AO66" s="114">
        <f t="shared" si="6"/>
        <v>399.92</v>
      </c>
      <c r="AP66" s="114">
        <v>4999</v>
      </c>
      <c r="AQ66" s="114">
        <v>99.98</v>
      </c>
      <c r="AR66" s="114">
        <v>0</v>
      </c>
      <c r="AS66" s="114">
        <v>0</v>
      </c>
      <c r="AT66" s="114">
        <v>0</v>
      </c>
      <c r="AU66" s="114">
        <f t="shared" si="7"/>
        <v>99.98</v>
      </c>
      <c r="AV66" s="114">
        <v>4999</v>
      </c>
      <c r="AW66" s="114">
        <v>25</v>
      </c>
      <c r="AX66" s="114">
        <v>0</v>
      </c>
      <c r="AY66" s="114">
        <v>0</v>
      </c>
      <c r="AZ66" s="114">
        <v>0</v>
      </c>
      <c r="BA66" s="114">
        <f t="shared" si="8"/>
        <v>25</v>
      </c>
      <c r="BB66" s="114">
        <v>4999</v>
      </c>
      <c r="BC66" s="114">
        <v>25</v>
      </c>
      <c r="BD66" s="114">
        <v>0</v>
      </c>
      <c r="BE66" s="114"/>
      <c r="BF66" s="114">
        <v>0</v>
      </c>
      <c r="BG66" s="114">
        <f t="shared" si="9"/>
        <v>25</v>
      </c>
      <c r="BH66" s="114">
        <f t="shared" si="10"/>
        <v>549.9</v>
      </c>
      <c r="BI66" s="114">
        <f t="shared" si="11"/>
        <v>1854.65</v>
      </c>
      <c r="BJ66" s="114">
        <f t="shared" si="12"/>
        <v>0</v>
      </c>
      <c r="BK66" s="114">
        <f t="shared" si="13"/>
        <v>0</v>
      </c>
      <c r="BL66" s="114">
        <f t="shared" si="14"/>
        <v>0</v>
      </c>
      <c r="BM66" s="114">
        <f t="shared" si="15"/>
        <v>0</v>
      </c>
      <c r="BN66" s="114">
        <f t="shared" si="16"/>
        <v>0</v>
      </c>
      <c r="BO66" s="114">
        <f t="shared" si="17"/>
        <v>0</v>
      </c>
      <c r="BP66" s="114">
        <f t="shared" si="18"/>
        <v>0</v>
      </c>
      <c r="BQ66" s="114">
        <f t="shared" si="19"/>
        <v>0</v>
      </c>
      <c r="BR66" s="114">
        <f t="shared" si="20"/>
        <v>0</v>
      </c>
      <c r="BS66" s="114">
        <f t="shared" si="21"/>
        <v>0</v>
      </c>
    </row>
    <row r="67" ht="17.5" spans="1:71">
      <c r="A67" s="106">
        <v>64</v>
      </c>
      <c r="B67" s="111" t="s">
        <v>255</v>
      </c>
      <c r="C67" s="260" t="s">
        <v>256</v>
      </c>
      <c r="D67" s="112" t="s">
        <v>15</v>
      </c>
      <c r="E67" s="113">
        <v>4999</v>
      </c>
      <c r="F67" s="114">
        <v>799.84</v>
      </c>
      <c r="G67" s="114">
        <v>0</v>
      </c>
      <c r="H67" s="114"/>
      <c r="I67" s="114">
        <v>0</v>
      </c>
      <c r="J67" s="114">
        <f t="shared" si="0"/>
        <v>799.84</v>
      </c>
      <c r="K67" s="114">
        <v>4999</v>
      </c>
      <c r="L67" s="114">
        <v>409.92</v>
      </c>
      <c r="M67" s="114">
        <v>0</v>
      </c>
      <c r="N67" s="114">
        <v>0</v>
      </c>
      <c r="O67" s="114">
        <v>0</v>
      </c>
      <c r="P67" s="114">
        <f t="shared" si="1"/>
        <v>409.92</v>
      </c>
      <c r="Q67" s="114">
        <v>4999</v>
      </c>
      <c r="R67" s="114">
        <v>5</v>
      </c>
      <c r="S67" s="114">
        <v>0</v>
      </c>
      <c r="T67" s="114">
        <v>0</v>
      </c>
      <c r="U67" s="114">
        <v>0</v>
      </c>
      <c r="V67" s="114">
        <f t="shared" si="2"/>
        <v>5</v>
      </c>
      <c r="W67" s="114">
        <v>4999</v>
      </c>
      <c r="X67" s="114">
        <v>64.99</v>
      </c>
      <c r="Y67" s="114">
        <v>0</v>
      </c>
      <c r="Z67" s="114"/>
      <c r="AA67" s="114">
        <v>0</v>
      </c>
      <c r="AB67" s="114">
        <f t="shared" si="3"/>
        <v>64.99</v>
      </c>
      <c r="AC67" s="114">
        <v>4999</v>
      </c>
      <c r="AD67" s="114">
        <v>25</v>
      </c>
      <c r="AE67" s="114">
        <v>0</v>
      </c>
      <c r="AF67" s="114"/>
      <c r="AG67" s="114">
        <v>0</v>
      </c>
      <c r="AH67" s="114">
        <f t="shared" si="4"/>
        <v>25</v>
      </c>
      <c r="AI67" s="114">
        <f t="shared" si="5"/>
        <v>1304.75</v>
      </c>
      <c r="AJ67" s="114">
        <v>4999</v>
      </c>
      <c r="AK67" s="114">
        <v>399.92</v>
      </c>
      <c r="AL67" s="114">
        <v>0</v>
      </c>
      <c r="AM67" s="114"/>
      <c r="AN67" s="114">
        <v>0</v>
      </c>
      <c r="AO67" s="114">
        <f t="shared" si="6"/>
        <v>399.92</v>
      </c>
      <c r="AP67" s="114">
        <v>4999</v>
      </c>
      <c r="AQ67" s="114">
        <v>99.98</v>
      </c>
      <c r="AR67" s="114">
        <v>0</v>
      </c>
      <c r="AS67" s="114">
        <v>0</v>
      </c>
      <c r="AT67" s="114">
        <v>0</v>
      </c>
      <c r="AU67" s="114">
        <f t="shared" si="7"/>
        <v>99.98</v>
      </c>
      <c r="AV67" s="114">
        <v>4999</v>
      </c>
      <c r="AW67" s="114">
        <v>25</v>
      </c>
      <c r="AX67" s="114">
        <v>0</v>
      </c>
      <c r="AY67" s="114">
        <v>0</v>
      </c>
      <c r="AZ67" s="114">
        <v>0</v>
      </c>
      <c r="BA67" s="114">
        <f t="shared" si="8"/>
        <v>25</v>
      </c>
      <c r="BB67" s="114">
        <v>4999</v>
      </c>
      <c r="BC67" s="114">
        <v>25</v>
      </c>
      <c r="BD67" s="114">
        <v>0</v>
      </c>
      <c r="BE67" s="114"/>
      <c r="BF67" s="114">
        <v>0</v>
      </c>
      <c r="BG67" s="114">
        <f t="shared" si="9"/>
        <v>25</v>
      </c>
      <c r="BH67" s="114">
        <f t="shared" si="10"/>
        <v>549.9</v>
      </c>
      <c r="BI67" s="114">
        <f t="shared" si="11"/>
        <v>1854.65</v>
      </c>
      <c r="BJ67" s="114">
        <f t="shared" si="12"/>
        <v>0</v>
      </c>
      <c r="BK67" s="114">
        <f t="shared" si="13"/>
        <v>0</v>
      </c>
      <c r="BL67" s="114">
        <f t="shared" si="14"/>
        <v>0</v>
      </c>
      <c r="BM67" s="114">
        <f t="shared" si="15"/>
        <v>0</v>
      </c>
      <c r="BN67" s="114">
        <f t="shared" si="16"/>
        <v>0</v>
      </c>
      <c r="BO67" s="114">
        <f t="shared" si="17"/>
        <v>0</v>
      </c>
      <c r="BP67" s="114">
        <f t="shared" si="18"/>
        <v>0</v>
      </c>
      <c r="BQ67" s="114">
        <f t="shared" si="19"/>
        <v>0</v>
      </c>
      <c r="BR67" s="114">
        <f t="shared" si="20"/>
        <v>0</v>
      </c>
      <c r="BS67" s="114">
        <f t="shared" si="21"/>
        <v>0</v>
      </c>
    </row>
    <row r="68" ht="17.5" spans="1:71">
      <c r="A68" s="106">
        <v>65</v>
      </c>
      <c r="B68" s="111" t="s">
        <v>287</v>
      </c>
      <c r="C68" s="260" t="s">
        <v>288</v>
      </c>
      <c r="D68" s="112" t="s">
        <v>15</v>
      </c>
      <c r="E68" s="113">
        <v>4999</v>
      </c>
      <c r="F68" s="114">
        <v>799.84</v>
      </c>
      <c r="G68" s="114">
        <v>0</v>
      </c>
      <c r="H68" s="114"/>
      <c r="I68" s="114">
        <v>0</v>
      </c>
      <c r="J68" s="114">
        <f t="shared" si="0"/>
        <v>799.84</v>
      </c>
      <c r="K68" s="114">
        <v>4999</v>
      </c>
      <c r="L68" s="114">
        <v>409.92</v>
      </c>
      <c r="M68" s="114">
        <v>0</v>
      </c>
      <c r="N68" s="114">
        <v>0</v>
      </c>
      <c r="O68" s="114">
        <v>0</v>
      </c>
      <c r="P68" s="114">
        <f t="shared" si="1"/>
        <v>409.92</v>
      </c>
      <c r="Q68" s="114">
        <v>4999</v>
      </c>
      <c r="R68" s="114">
        <v>5</v>
      </c>
      <c r="S68" s="114">
        <v>0</v>
      </c>
      <c r="T68" s="114">
        <v>0</v>
      </c>
      <c r="U68" s="114">
        <v>0</v>
      </c>
      <c r="V68" s="114">
        <f t="shared" si="2"/>
        <v>5</v>
      </c>
      <c r="W68" s="114">
        <v>4999</v>
      </c>
      <c r="X68" s="114">
        <v>64.99</v>
      </c>
      <c r="Y68" s="114">
        <v>0</v>
      </c>
      <c r="Z68" s="114"/>
      <c r="AA68" s="114">
        <v>0</v>
      </c>
      <c r="AB68" s="114">
        <f t="shared" si="3"/>
        <v>64.99</v>
      </c>
      <c r="AC68" s="114">
        <v>4999</v>
      </c>
      <c r="AD68" s="114">
        <v>25</v>
      </c>
      <c r="AE68" s="114">
        <v>0</v>
      </c>
      <c r="AF68" s="114"/>
      <c r="AG68" s="114">
        <v>0</v>
      </c>
      <c r="AH68" s="114">
        <f t="shared" si="4"/>
        <v>25</v>
      </c>
      <c r="AI68" s="114">
        <f t="shared" si="5"/>
        <v>1304.75</v>
      </c>
      <c r="AJ68" s="114">
        <v>4999</v>
      </c>
      <c r="AK68" s="114">
        <v>399.92</v>
      </c>
      <c r="AL68" s="114">
        <v>0</v>
      </c>
      <c r="AM68" s="114"/>
      <c r="AN68" s="114">
        <v>0</v>
      </c>
      <c r="AO68" s="114">
        <f t="shared" si="6"/>
        <v>399.92</v>
      </c>
      <c r="AP68" s="114">
        <v>4999</v>
      </c>
      <c r="AQ68" s="114">
        <v>99.98</v>
      </c>
      <c r="AR68" s="114">
        <v>0</v>
      </c>
      <c r="AS68" s="114">
        <v>0</v>
      </c>
      <c r="AT68" s="114">
        <v>0</v>
      </c>
      <c r="AU68" s="114">
        <f t="shared" si="7"/>
        <v>99.98</v>
      </c>
      <c r="AV68" s="114">
        <v>4999</v>
      </c>
      <c r="AW68" s="114">
        <v>25</v>
      </c>
      <c r="AX68" s="114">
        <v>0</v>
      </c>
      <c r="AY68" s="114">
        <v>0</v>
      </c>
      <c r="AZ68" s="114">
        <v>0</v>
      </c>
      <c r="BA68" s="114">
        <f t="shared" si="8"/>
        <v>25</v>
      </c>
      <c r="BB68" s="114">
        <v>4999</v>
      </c>
      <c r="BC68" s="114">
        <v>25</v>
      </c>
      <c r="BD68" s="114">
        <v>0</v>
      </c>
      <c r="BE68" s="114"/>
      <c r="BF68" s="114">
        <v>0</v>
      </c>
      <c r="BG68" s="114">
        <f t="shared" si="9"/>
        <v>25</v>
      </c>
      <c r="BH68" s="114">
        <f t="shared" si="10"/>
        <v>549.9</v>
      </c>
      <c r="BI68" s="114">
        <f t="shared" si="11"/>
        <v>1854.65</v>
      </c>
      <c r="BJ68" s="114">
        <f t="shared" ref="BJ68:BJ131" si="22">G68+Y68+AE68+H68+Z68+AF68</f>
        <v>0</v>
      </c>
      <c r="BK68" s="114">
        <f t="shared" ref="BK68:BK131" si="23">M68+N68+S68+T68</f>
        <v>0</v>
      </c>
      <c r="BL68" s="114">
        <f t="shared" ref="BL68:BL131" si="24">G68+H68+M68+N68+S68+T68+Y68+Z68+AE68+AF68</f>
        <v>0</v>
      </c>
      <c r="BM68" s="114">
        <f t="shared" ref="BM68:BM131" si="25">AL68+AM68+BD68+BE68</f>
        <v>0</v>
      </c>
      <c r="BN68" s="114">
        <f t="shared" ref="BN68:BN131" si="26">AR68+AS68+AX68+AY68</f>
        <v>0</v>
      </c>
      <c r="BO68" s="114">
        <f t="shared" ref="BO68:BO131" si="27">AL68+AM68+AR68+AS68+AX68+AY68+BD68+BE68</f>
        <v>0</v>
      </c>
      <c r="BP68" s="114">
        <f t="shared" ref="BP68:BP131" si="28">I68+AA68+AG68</f>
        <v>0</v>
      </c>
      <c r="BQ68" s="114">
        <f t="shared" ref="BQ68:BQ131" si="29">O68+U68</f>
        <v>0</v>
      </c>
      <c r="BR68" s="114">
        <f t="shared" ref="BR68:BR131" si="30">AN68+BF68</f>
        <v>0</v>
      </c>
      <c r="BS68" s="114">
        <f t="shared" ref="BS68:BS131" si="31">AT68+AZ68</f>
        <v>0</v>
      </c>
    </row>
    <row r="69" ht="17.5" spans="1:71">
      <c r="A69" s="106">
        <v>66</v>
      </c>
      <c r="B69" s="111" t="s">
        <v>260</v>
      </c>
      <c r="C69" s="260" t="s">
        <v>261</v>
      </c>
      <c r="D69" s="112" t="s">
        <v>15</v>
      </c>
      <c r="E69" s="113">
        <v>4999</v>
      </c>
      <c r="F69" s="114">
        <v>799.84</v>
      </c>
      <c r="G69" s="114">
        <v>0</v>
      </c>
      <c r="H69" s="114"/>
      <c r="I69" s="114">
        <v>0</v>
      </c>
      <c r="J69" s="114">
        <f t="shared" si="0"/>
        <v>799.84</v>
      </c>
      <c r="K69" s="114">
        <v>4999</v>
      </c>
      <c r="L69" s="114">
        <v>409.92</v>
      </c>
      <c r="M69" s="114">
        <v>0</v>
      </c>
      <c r="N69" s="114">
        <v>0</v>
      </c>
      <c r="O69" s="114">
        <v>0</v>
      </c>
      <c r="P69" s="114">
        <f t="shared" si="1"/>
        <v>409.92</v>
      </c>
      <c r="Q69" s="114">
        <v>4999</v>
      </c>
      <c r="R69" s="114">
        <v>5</v>
      </c>
      <c r="S69" s="114">
        <v>0</v>
      </c>
      <c r="T69" s="114">
        <v>0</v>
      </c>
      <c r="U69" s="114">
        <v>0</v>
      </c>
      <c r="V69" s="114">
        <f t="shared" si="2"/>
        <v>5</v>
      </c>
      <c r="W69" s="114">
        <v>4999</v>
      </c>
      <c r="X69" s="114">
        <v>64.99</v>
      </c>
      <c r="Y69" s="114">
        <v>0</v>
      </c>
      <c r="Z69" s="114"/>
      <c r="AA69" s="114">
        <v>0</v>
      </c>
      <c r="AB69" s="114">
        <f t="shared" si="3"/>
        <v>64.99</v>
      </c>
      <c r="AC69" s="114">
        <v>4999</v>
      </c>
      <c r="AD69" s="114">
        <v>25</v>
      </c>
      <c r="AE69" s="114">
        <v>0</v>
      </c>
      <c r="AF69" s="114"/>
      <c r="AG69" s="114">
        <v>0</v>
      </c>
      <c r="AH69" s="114">
        <f t="shared" si="4"/>
        <v>25</v>
      </c>
      <c r="AI69" s="114">
        <f t="shared" si="5"/>
        <v>1304.75</v>
      </c>
      <c r="AJ69" s="114">
        <v>4999</v>
      </c>
      <c r="AK69" s="114">
        <v>399.92</v>
      </c>
      <c r="AL69" s="114">
        <v>0</v>
      </c>
      <c r="AM69" s="114"/>
      <c r="AN69" s="114">
        <v>0</v>
      </c>
      <c r="AO69" s="114">
        <f t="shared" si="6"/>
        <v>399.92</v>
      </c>
      <c r="AP69" s="114">
        <v>4999</v>
      </c>
      <c r="AQ69" s="114">
        <v>99.98</v>
      </c>
      <c r="AR69" s="114">
        <v>0</v>
      </c>
      <c r="AS69" s="114">
        <v>0</v>
      </c>
      <c r="AT69" s="114">
        <v>0</v>
      </c>
      <c r="AU69" s="114">
        <f t="shared" si="7"/>
        <v>99.98</v>
      </c>
      <c r="AV69" s="114">
        <v>4999</v>
      </c>
      <c r="AW69" s="114">
        <v>25</v>
      </c>
      <c r="AX69" s="114">
        <v>0</v>
      </c>
      <c r="AY69" s="114">
        <v>0</v>
      </c>
      <c r="AZ69" s="114">
        <v>0</v>
      </c>
      <c r="BA69" s="114">
        <f t="shared" si="8"/>
        <v>25</v>
      </c>
      <c r="BB69" s="114">
        <v>4999</v>
      </c>
      <c r="BC69" s="114">
        <v>25</v>
      </c>
      <c r="BD69" s="114">
        <v>0</v>
      </c>
      <c r="BE69" s="114"/>
      <c r="BF69" s="114">
        <v>0</v>
      </c>
      <c r="BG69" s="114">
        <f t="shared" si="9"/>
        <v>25</v>
      </c>
      <c r="BH69" s="114">
        <f t="shared" si="10"/>
        <v>549.9</v>
      </c>
      <c r="BI69" s="114">
        <f t="shared" si="11"/>
        <v>1854.65</v>
      </c>
      <c r="BJ69" s="114">
        <f t="shared" si="22"/>
        <v>0</v>
      </c>
      <c r="BK69" s="114">
        <f t="shared" si="23"/>
        <v>0</v>
      </c>
      <c r="BL69" s="114">
        <f t="shared" si="24"/>
        <v>0</v>
      </c>
      <c r="BM69" s="114">
        <f t="shared" si="25"/>
        <v>0</v>
      </c>
      <c r="BN69" s="114">
        <f t="shared" si="26"/>
        <v>0</v>
      </c>
      <c r="BO69" s="114">
        <f t="shared" si="27"/>
        <v>0</v>
      </c>
      <c r="BP69" s="114">
        <f t="shared" si="28"/>
        <v>0</v>
      </c>
      <c r="BQ69" s="114">
        <f t="shared" si="29"/>
        <v>0</v>
      </c>
      <c r="BR69" s="114">
        <f t="shared" si="30"/>
        <v>0</v>
      </c>
      <c r="BS69" s="114">
        <f t="shared" si="31"/>
        <v>0</v>
      </c>
    </row>
    <row r="70" ht="17.5" spans="1:71">
      <c r="A70" s="106">
        <v>67</v>
      </c>
      <c r="B70" s="111" t="s">
        <v>232</v>
      </c>
      <c r="C70" s="260" t="s">
        <v>233</v>
      </c>
      <c r="D70" s="112" t="s">
        <v>15</v>
      </c>
      <c r="E70" s="113">
        <v>4999</v>
      </c>
      <c r="F70" s="114">
        <v>799.84</v>
      </c>
      <c r="G70" s="114">
        <v>0</v>
      </c>
      <c r="H70" s="114"/>
      <c r="I70" s="114">
        <v>0</v>
      </c>
      <c r="J70" s="114">
        <f t="shared" ref="J70:J133" si="32">F70+G70+H70+I70</f>
        <v>799.84</v>
      </c>
      <c r="K70" s="114">
        <v>4999</v>
      </c>
      <c r="L70" s="114">
        <v>409.92</v>
      </c>
      <c r="M70" s="114">
        <v>0</v>
      </c>
      <c r="N70" s="114">
        <v>0</v>
      </c>
      <c r="O70" s="114">
        <v>0</v>
      </c>
      <c r="P70" s="114">
        <f t="shared" ref="P70:P133" si="33">L70+M70+N70+O70</f>
        <v>409.92</v>
      </c>
      <c r="Q70" s="114">
        <v>4999</v>
      </c>
      <c r="R70" s="114">
        <v>5</v>
      </c>
      <c r="S70" s="114">
        <v>0</v>
      </c>
      <c r="T70" s="114">
        <v>0</v>
      </c>
      <c r="U70" s="114">
        <v>0</v>
      </c>
      <c r="V70" s="114">
        <f t="shared" ref="V70:V133" si="34">R70+S70+T70+U70</f>
        <v>5</v>
      </c>
      <c r="W70" s="114">
        <v>4999</v>
      </c>
      <c r="X70" s="114">
        <v>64.99</v>
      </c>
      <c r="Y70" s="114">
        <v>0</v>
      </c>
      <c r="Z70" s="114"/>
      <c r="AA70" s="114">
        <v>0</v>
      </c>
      <c r="AB70" s="114">
        <f t="shared" ref="AB70:AB133" si="35">X70+Y70+Z70+AA70</f>
        <v>64.99</v>
      </c>
      <c r="AC70" s="114">
        <v>4999</v>
      </c>
      <c r="AD70" s="114">
        <v>25</v>
      </c>
      <c r="AE70" s="114">
        <v>0</v>
      </c>
      <c r="AF70" s="114"/>
      <c r="AG70" s="114">
        <v>0</v>
      </c>
      <c r="AH70" s="114">
        <f t="shared" ref="AH70:AH133" si="36">AD70+AE70+AF70+AG70</f>
        <v>25</v>
      </c>
      <c r="AI70" s="114">
        <f t="shared" ref="AI70:AI133" si="37">J70+P70+V70+AB70+AH70</f>
        <v>1304.75</v>
      </c>
      <c r="AJ70" s="114">
        <v>4999</v>
      </c>
      <c r="AK70" s="114">
        <v>399.92</v>
      </c>
      <c r="AL70" s="114">
        <v>0</v>
      </c>
      <c r="AM70" s="114"/>
      <c r="AN70" s="114">
        <v>0</v>
      </c>
      <c r="AO70" s="114">
        <f t="shared" ref="AO70:AO133" si="38">AK70+AL70+AM70+AN70</f>
        <v>399.92</v>
      </c>
      <c r="AP70" s="114">
        <v>4999</v>
      </c>
      <c r="AQ70" s="114">
        <v>99.98</v>
      </c>
      <c r="AR70" s="114">
        <v>0</v>
      </c>
      <c r="AS70" s="114">
        <v>0</v>
      </c>
      <c r="AT70" s="114">
        <v>0</v>
      </c>
      <c r="AU70" s="114">
        <f t="shared" ref="AU70:AU133" si="39">AQ70+AR70+AS70+AT70</f>
        <v>99.98</v>
      </c>
      <c r="AV70" s="114">
        <v>4999</v>
      </c>
      <c r="AW70" s="114">
        <v>25</v>
      </c>
      <c r="AX70" s="114">
        <v>0</v>
      </c>
      <c r="AY70" s="114">
        <v>0</v>
      </c>
      <c r="AZ70" s="114">
        <v>0</v>
      </c>
      <c r="BA70" s="114">
        <f t="shared" ref="BA70:BA133" si="40">AW70+AX70+AY70+AZ70</f>
        <v>25</v>
      </c>
      <c r="BB70" s="114">
        <v>4999</v>
      </c>
      <c r="BC70" s="114">
        <v>25</v>
      </c>
      <c r="BD70" s="114">
        <v>0</v>
      </c>
      <c r="BE70" s="114"/>
      <c r="BF70" s="114">
        <v>0</v>
      </c>
      <c r="BG70" s="114">
        <f t="shared" ref="BG70:BG133" si="41">BC70+BD70+BE70+BF70</f>
        <v>25</v>
      </c>
      <c r="BH70" s="114">
        <f t="shared" ref="BH70:BH133" si="42">AO70+AU70+BA70+BG70</f>
        <v>549.9</v>
      </c>
      <c r="BI70" s="114">
        <f t="shared" ref="BI70:BI133" si="43">AI70+BH70</f>
        <v>1854.65</v>
      </c>
      <c r="BJ70" s="114">
        <f t="shared" si="22"/>
        <v>0</v>
      </c>
      <c r="BK70" s="114">
        <f t="shared" si="23"/>
        <v>0</v>
      </c>
      <c r="BL70" s="114">
        <f t="shared" si="24"/>
        <v>0</v>
      </c>
      <c r="BM70" s="114">
        <f t="shared" si="25"/>
        <v>0</v>
      </c>
      <c r="BN70" s="114">
        <f t="shared" si="26"/>
        <v>0</v>
      </c>
      <c r="BO70" s="114">
        <f t="shared" si="27"/>
        <v>0</v>
      </c>
      <c r="BP70" s="114">
        <f t="shared" si="28"/>
        <v>0</v>
      </c>
      <c r="BQ70" s="114">
        <f t="shared" si="29"/>
        <v>0</v>
      </c>
      <c r="BR70" s="114">
        <f t="shared" si="30"/>
        <v>0</v>
      </c>
      <c r="BS70" s="114">
        <f t="shared" si="31"/>
        <v>0</v>
      </c>
    </row>
    <row r="71" ht="17.5" spans="1:71">
      <c r="A71" s="106">
        <v>68</v>
      </c>
      <c r="B71" s="111" t="s">
        <v>64</v>
      </c>
      <c r="C71" s="111" t="s">
        <v>213</v>
      </c>
      <c r="D71" s="112" t="s">
        <v>15</v>
      </c>
      <c r="E71" s="113">
        <v>4999</v>
      </c>
      <c r="F71" s="114">
        <v>799.84</v>
      </c>
      <c r="G71" s="114">
        <v>0</v>
      </c>
      <c r="H71" s="114"/>
      <c r="I71" s="114">
        <v>0</v>
      </c>
      <c r="J71" s="114">
        <f t="shared" si="32"/>
        <v>799.84</v>
      </c>
      <c r="K71" s="114">
        <v>4999</v>
      </c>
      <c r="L71" s="114">
        <v>409.92</v>
      </c>
      <c r="M71" s="114">
        <v>0</v>
      </c>
      <c r="N71" s="114">
        <v>0</v>
      </c>
      <c r="O71" s="114">
        <v>0</v>
      </c>
      <c r="P71" s="114">
        <f t="shared" si="33"/>
        <v>409.92</v>
      </c>
      <c r="Q71" s="114">
        <v>4999</v>
      </c>
      <c r="R71" s="114">
        <v>5</v>
      </c>
      <c r="S71" s="114">
        <v>0</v>
      </c>
      <c r="T71" s="114">
        <v>0</v>
      </c>
      <c r="U71" s="114">
        <v>0</v>
      </c>
      <c r="V71" s="114">
        <f t="shared" si="34"/>
        <v>5</v>
      </c>
      <c r="W71" s="114">
        <v>4999</v>
      </c>
      <c r="X71" s="114">
        <v>64.99</v>
      </c>
      <c r="Y71" s="114">
        <v>0</v>
      </c>
      <c r="Z71" s="114"/>
      <c r="AA71" s="114">
        <v>0</v>
      </c>
      <c r="AB71" s="114">
        <f t="shared" si="35"/>
        <v>64.99</v>
      </c>
      <c r="AC71" s="114">
        <v>4999</v>
      </c>
      <c r="AD71" s="114">
        <v>25</v>
      </c>
      <c r="AE71" s="114">
        <v>0</v>
      </c>
      <c r="AF71" s="114"/>
      <c r="AG71" s="114">
        <v>0</v>
      </c>
      <c r="AH71" s="114">
        <f t="shared" si="36"/>
        <v>25</v>
      </c>
      <c r="AI71" s="114">
        <f t="shared" si="37"/>
        <v>1304.75</v>
      </c>
      <c r="AJ71" s="114">
        <v>4999</v>
      </c>
      <c r="AK71" s="114">
        <v>399.92</v>
      </c>
      <c r="AL71" s="114">
        <v>0</v>
      </c>
      <c r="AM71" s="114"/>
      <c r="AN71" s="114">
        <v>0</v>
      </c>
      <c r="AO71" s="114">
        <f t="shared" si="38"/>
        <v>399.92</v>
      </c>
      <c r="AP71" s="114">
        <v>4999</v>
      </c>
      <c r="AQ71" s="114">
        <v>99.98</v>
      </c>
      <c r="AR71" s="114">
        <v>0</v>
      </c>
      <c r="AS71" s="114">
        <v>0</v>
      </c>
      <c r="AT71" s="114">
        <v>0</v>
      </c>
      <c r="AU71" s="114">
        <f t="shared" si="39"/>
        <v>99.98</v>
      </c>
      <c r="AV71" s="114">
        <v>4999</v>
      </c>
      <c r="AW71" s="114">
        <v>25</v>
      </c>
      <c r="AX71" s="114">
        <v>0</v>
      </c>
      <c r="AY71" s="114">
        <v>0</v>
      </c>
      <c r="AZ71" s="114">
        <v>0</v>
      </c>
      <c r="BA71" s="114">
        <f t="shared" si="40"/>
        <v>25</v>
      </c>
      <c r="BB71" s="114">
        <v>4999</v>
      </c>
      <c r="BC71" s="114">
        <v>25</v>
      </c>
      <c r="BD71" s="114">
        <v>0</v>
      </c>
      <c r="BE71" s="114"/>
      <c r="BF71" s="114">
        <v>0</v>
      </c>
      <c r="BG71" s="114">
        <f t="shared" si="41"/>
        <v>25</v>
      </c>
      <c r="BH71" s="114">
        <f t="shared" si="42"/>
        <v>549.9</v>
      </c>
      <c r="BI71" s="114">
        <f t="shared" si="43"/>
        <v>1854.65</v>
      </c>
      <c r="BJ71" s="114">
        <f t="shared" si="22"/>
        <v>0</v>
      </c>
      <c r="BK71" s="114">
        <f t="shared" si="23"/>
        <v>0</v>
      </c>
      <c r="BL71" s="114">
        <f t="shared" si="24"/>
        <v>0</v>
      </c>
      <c r="BM71" s="114">
        <f t="shared" si="25"/>
        <v>0</v>
      </c>
      <c r="BN71" s="114">
        <f t="shared" si="26"/>
        <v>0</v>
      </c>
      <c r="BO71" s="114">
        <f t="shared" si="27"/>
        <v>0</v>
      </c>
      <c r="BP71" s="114">
        <f t="shared" si="28"/>
        <v>0</v>
      </c>
      <c r="BQ71" s="114">
        <f t="shared" si="29"/>
        <v>0</v>
      </c>
      <c r="BR71" s="114">
        <f t="shared" si="30"/>
        <v>0</v>
      </c>
      <c r="BS71" s="114">
        <f t="shared" si="31"/>
        <v>0</v>
      </c>
    </row>
    <row r="72" ht="17.5" spans="1:71">
      <c r="A72" s="106">
        <v>69</v>
      </c>
      <c r="B72" s="111" t="s">
        <v>79</v>
      </c>
      <c r="C72" s="260" t="s">
        <v>235</v>
      </c>
      <c r="D72" s="112" t="s">
        <v>15</v>
      </c>
      <c r="E72" s="113">
        <v>4999</v>
      </c>
      <c r="F72" s="114">
        <v>799.84</v>
      </c>
      <c r="G72" s="114">
        <v>0</v>
      </c>
      <c r="H72" s="114"/>
      <c r="I72" s="114">
        <v>0</v>
      </c>
      <c r="J72" s="114">
        <f t="shared" si="32"/>
        <v>799.84</v>
      </c>
      <c r="K72" s="114">
        <v>4999</v>
      </c>
      <c r="L72" s="114">
        <v>409.92</v>
      </c>
      <c r="M72" s="114">
        <v>0</v>
      </c>
      <c r="N72" s="114">
        <v>0</v>
      </c>
      <c r="O72" s="114">
        <v>0</v>
      </c>
      <c r="P72" s="114">
        <f t="shared" si="33"/>
        <v>409.92</v>
      </c>
      <c r="Q72" s="114">
        <v>4999</v>
      </c>
      <c r="R72" s="114">
        <v>5</v>
      </c>
      <c r="S72" s="114">
        <v>0</v>
      </c>
      <c r="T72" s="114">
        <v>0</v>
      </c>
      <c r="U72" s="114">
        <v>0</v>
      </c>
      <c r="V72" s="114">
        <f t="shared" si="34"/>
        <v>5</v>
      </c>
      <c r="W72" s="114">
        <v>4999</v>
      </c>
      <c r="X72" s="114">
        <v>64.99</v>
      </c>
      <c r="Y72" s="114">
        <v>0</v>
      </c>
      <c r="Z72" s="114"/>
      <c r="AA72" s="114">
        <v>0</v>
      </c>
      <c r="AB72" s="114">
        <f t="shared" si="35"/>
        <v>64.99</v>
      </c>
      <c r="AC72" s="114">
        <v>4999</v>
      </c>
      <c r="AD72" s="114">
        <v>25</v>
      </c>
      <c r="AE72" s="114">
        <v>0</v>
      </c>
      <c r="AF72" s="114"/>
      <c r="AG72" s="114">
        <v>0</v>
      </c>
      <c r="AH72" s="114">
        <f t="shared" si="36"/>
        <v>25</v>
      </c>
      <c r="AI72" s="114">
        <f t="shared" si="37"/>
        <v>1304.75</v>
      </c>
      <c r="AJ72" s="114">
        <v>4999</v>
      </c>
      <c r="AK72" s="114">
        <v>399.92</v>
      </c>
      <c r="AL72" s="114">
        <v>0</v>
      </c>
      <c r="AM72" s="114"/>
      <c r="AN72" s="114">
        <v>0</v>
      </c>
      <c r="AO72" s="114">
        <f t="shared" si="38"/>
        <v>399.92</v>
      </c>
      <c r="AP72" s="114">
        <v>4999</v>
      </c>
      <c r="AQ72" s="114">
        <v>99.98</v>
      </c>
      <c r="AR72" s="114">
        <v>0</v>
      </c>
      <c r="AS72" s="114">
        <v>0</v>
      </c>
      <c r="AT72" s="114">
        <v>0</v>
      </c>
      <c r="AU72" s="114">
        <f t="shared" si="39"/>
        <v>99.98</v>
      </c>
      <c r="AV72" s="114">
        <v>4999</v>
      </c>
      <c r="AW72" s="114">
        <v>25</v>
      </c>
      <c r="AX72" s="114">
        <v>0</v>
      </c>
      <c r="AY72" s="114">
        <v>0</v>
      </c>
      <c r="AZ72" s="114">
        <v>0</v>
      </c>
      <c r="BA72" s="114">
        <f t="shared" si="40"/>
        <v>25</v>
      </c>
      <c r="BB72" s="114">
        <v>4999</v>
      </c>
      <c r="BC72" s="114">
        <v>25</v>
      </c>
      <c r="BD72" s="114">
        <v>0</v>
      </c>
      <c r="BE72" s="114"/>
      <c r="BF72" s="114">
        <v>0</v>
      </c>
      <c r="BG72" s="114">
        <f t="shared" si="41"/>
        <v>25</v>
      </c>
      <c r="BH72" s="114">
        <f t="shared" si="42"/>
        <v>549.9</v>
      </c>
      <c r="BI72" s="114">
        <f t="shared" si="43"/>
        <v>1854.65</v>
      </c>
      <c r="BJ72" s="114">
        <f t="shared" si="22"/>
        <v>0</v>
      </c>
      <c r="BK72" s="114">
        <f t="shared" si="23"/>
        <v>0</v>
      </c>
      <c r="BL72" s="114">
        <f t="shared" si="24"/>
        <v>0</v>
      </c>
      <c r="BM72" s="114">
        <f t="shared" si="25"/>
        <v>0</v>
      </c>
      <c r="BN72" s="114">
        <f t="shared" si="26"/>
        <v>0</v>
      </c>
      <c r="BO72" s="114">
        <f t="shared" si="27"/>
        <v>0</v>
      </c>
      <c r="BP72" s="114">
        <f t="shared" si="28"/>
        <v>0</v>
      </c>
      <c r="BQ72" s="114">
        <f t="shared" si="29"/>
        <v>0</v>
      </c>
      <c r="BR72" s="114">
        <f t="shared" si="30"/>
        <v>0</v>
      </c>
      <c r="BS72" s="114">
        <f t="shared" si="31"/>
        <v>0</v>
      </c>
    </row>
    <row r="73" ht="17.5" spans="1:71">
      <c r="A73" s="106">
        <v>70</v>
      </c>
      <c r="B73" s="111" t="s">
        <v>88</v>
      </c>
      <c r="C73" s="260" t="s">
        <v>247</v>
      </c>
      <c r="D73" s="112" t="s">
        <v>15</v>
      </c>
      <c r="E73" s="113">
        <v>4999</v>
      </c>
      <c r="F73" s="114">
        <v>799.84</v>
      </c>
      <c r="G73" s="114">
        <v>0</v>
      </c>
      <c r="H73" s="114"/>
      <c r="I73" s="114">
        <v>0</v>
      </c>
      <c r="J73" s="114">
        <f t="shared" si="32"/>
        <v>799.84</v>
      </c>
      <c r="K73" s="114">
        <v>4999</v>
      </c>
      <c r="L73" s="114">
        <v>409.92</v>
      </c>
      <c r="M73" s="114">
        <v>0</v>
      </c>
      <c r="N73" s="114">
        <v>0</v>
      </c>
      <c r="O73" s="114">
        <v>0</v>
      </c>
      <c r="P73" s="114">
        <f t="shared" si="33"/>
        <v>409.92</v>
      </c>
      <c r="Q73" s="114">
        <v>4999</v>
      </c>
      <c r="R73" s="114">
        <v>5</v>
      </c>
      <c r="S73" s="114">
        <v>0</v>
      </c>
      <c r="T73" s="114">
        <v>0</v>
      </c>
      <c r="U73" s="114">
        <v>0</v>
      </c>
      <c r="V73" s="114">
        <f t="shared" si="34"/>
        <v>5</v>
      </c>
      <c r="W73" s="114">
        <v>4999</v>
      </c>
      <c r="X73" s="114">
        <v>64.99</v>
      </c>
      <c r="Y73" s="114">
        <v>0</v>
      </c>
      <c r="Z73" s="114"/>
      <c r="AA73" s="114">
        <v>0</v>
      </c>
      <c r="AB73" s="114">
        <f t="shared" si="35"/>
        <v>64.99</v>
      </c>
      <c r="AC73" s="114">
        <v>4999</v>
      </c>
      <c r="AD73" s="114">
        <v>25</v>
      </c>
      <c r="AE73" s="114">
        <v>0</v>
      </c>
      <c r="AF73" s="114"/>
      <c r="AG73" s="114">
        <v>0</v>
      </c>
      <c r="AH73" s="114">
        <f t="shared" si="36"/>
        <v>25</v>
      </c>
      <c r="AI73" s="114">
        <f t="shared" si="37"/>
        <v>1304.75</v>
      </c>
      <c r="AJ73" s="114">
        <v>4999</v>
      </c>
      <c r="AK73" s="114">
        <v>399.92</v>
      </c>
      <c r="AL73" s="114">
        <v>0</v>
      </c>
      <c r="AM73" s="114"/>
      <c r="AN73" s="114">
        <v>0</v>
      </c>
      <c r="AO73" s="114">
        <f t="shared" si="38"/>
        <v>399.92</v>
      </c>
      <c r="AP73" s="114">
        <v>4999</v>
      </c>
      <c r="AQ73" s="114">
        <v>99.98</v>
      </c>
      <c r="AR73" s="114">
        <v>0</v>
      </c>
      <c r="AS73" s="114">
        <v>0</v>
      </c>
      <c r="AT73" s="114">
        <v>0</v>
      </c>
      <c r="AU73" s="114">
        <f t="shared" si="39"/>
        <v>99.98</v>
      </c>
      <c r="AV73" s="114">
        <v>4999</v>
      </c>
      <c r="AW73" s="114">
        <v>25</v>
      </c>
      <c r="AX73" s="114">
        <v>0</v>
      </c>
      <c r="AY73" s="114">
        <v>0</v>
      </c>
      <c r="AZ73" s="114">
        <v>0</v>
      </c>
      <c r="BA73" s="114">
        <f t="shared" si="40"/>
        <v>25</v>
      </c>
      <c r="BB73" s="114">
        <v>4999</v>
      </c>
      <c r="BC73" s="114">
        <v>25</v>
      </c>
      <c r="BD73" s="114">
        <v>0</v>
      </c>
      <c r="BE73" s="114"/>
      <c r="BF73" s="114">
        <v>0</v>
      </c>
      <c r="BG73" s="114">
        <f t="shared" si="41"/>
        <v>25</v>
      </c>
      <c r="BH73" s="114">
        <f t="shared" si="42"/>
        <v>549.9</v>
      </c>
      <c r="BI73" s="114">
        <f t="shared" si="43"/>
        <v>1854.65</v>
      </c>
      <c r="BJ73" s="114">
        <f t="shared" si="22"/>
        <v>0</v>
      </c>
      <c r="BK73" s="114">
        <f t="shared" si="23"/>
        <v>0</v>
      </c>
      <c r="BL73" s="114">
        <f t="shared" si="24"/>
        <v>0</v>
      </c>
      <c r="BM73" s="114">
        <f t="shared" si="25"/>
        <v>0</v>
      </c>
      <c r="BN73" s="114">
        <f t="shared" si="26"/>
        <v>0</v>
      </c>
      <c r="BO73" s="114">
        <f t="shared" si="27"/>
        <v>0</v>
      </c>
      <c r="BP73" s="114">
        <f t="shared" si="28"/>
        <v>0</v>
      </c>
      <c r="BQ73" s="114">
        <f t="shared" si="29"/>
        <v>0</v>
      </c>
      <c r="BR73" s="114">
        <f t="shared" si="30"/>
        <v>0</v>
      </c>
      <c r="BS73" s="114">
        <f t="shared" si="31"/>
        <v>0</v>
      </c>
    </row>
    <row r="74" ht="17.5" spans="1:71">
      <c r="A74" s="106">
        <v>71</v>
      </c>
      <c r="B74" s="111" t="s">
        <v>85</v>
      </c>
      <c r="C74" s="260" t="s">
        <v>244</v>
      </c>
      <c r="D74" s="112" t="s">
        <v>15</v>
      </c>
      <c r="E74" s="113">
        <v>4999</v>
      </c>
      <c r="F74" s="114">
        <v>799.84</v>
      </c>
      <c r="G74" s="114">
        <v>0</v>
      </c>
      <c r="H74" s="114"/>
      <c r="I74" s="114">
        <v>0</v>
      </c>
      <c r="J74" s="114">
        <f t="shared" si="32"/>
        <v>799.84</v>
      </c>
      <c r="K74" s="114">
        <v>4999</v>
      </c>
      <c r="L74" s="114">
        <v>409.92</v>
      </c>
      <c r="M74" s="114">
        <v>0</v>
      </c>
      <c r="N74" s="114">
        <v>0</v>
      </c>
      <c r="O74" s="114">
        <v>0</v>
      </c>
      <c r="P74" s="114">
        <f t="shared" si="33"/>
        <v>409.92</v>
      </c>
      <c r="Q74" s="114">
        <v>4999</v>
      </c>
      <c r="R74" s="114">
        <v>5</v>
      </c>
      <c r="S74" s="114">
        <v>0</v>
      </c>
      <c r="T74" s="114">
        <v>0</v>
      </c>
      <c r="U74" s="114">
        <v>0</v>
      </c>
      <c r="V74" s="114">
        <f t="shared" si="34"/>
        <v>5</v>
      </c>
      <c r="W74" s="114">
        <v>4999</v>
      </c>
      <c r="X74" s="114">
        <v>64.99</v>
      </c>
      <c r="Y74" s="114">
        <v>0</v>
      </c>
      <c r="Z74" s="114"/>
      <c r="AA74" s="114">
        <v>0</v>
      </c>
      <c r="AB74" s="114">
        <f t="shared" si="35"/>
        <v>64.99</v>
      </c>
      <c r="AC74" s="114">
        <v>4999</v>
      </c>
      <c r="AD74" s="114">
        <v>25</v>
      </c>
      <c r="AE74" s="114">
        <v>0</v>
      </c>
      <c r="AF74" s="114"/>
      <c r="AG74" s="114">
        <v>0</v>
      </c>
      <c r="AH74" s="114">
        <f t="shared" si="36"/>
        <v>25</v>
      </c>
      <c r="AI74" s="114">
        <f t="shared" si="37"/>
        <v>1304.75</v>
      </c>
      <c r="AJ74" s="114">
        <v>4999</v>
      </c>
      <c r="AK74" s="114">
        <v>399.92</v>
      </c>
      <c r="AL74" s="114">
        <v>0</v>
      </c>
      <c r="AM74" s="114"/>
      <c r="AN74" s="114">
        <v>0</v>
      </c>
      <c r="AO74" s="114">
        <f t="shared" si="38"/>
        <v>399.92</v>
      </c>
      <c r="AP74" s="114">
        <v>4999</v>
      </c>
      <c r="AQ74" s="114">
        <v>99.98</v>
      </c>
      <c r="AR74" s="114">
        <v>0</v>
      </c>
      <c r="AS74" s="114">
        <v>0</v>
      </c>
      <c r="AT74" s="114">
        <v>0</v>
      </c>
      <c r="AU74" s="114">
        <f t="shared" si="39"/>
        <v>99.98</v>
      </c>
      <c r="AV74" s="114">
        <v>4999</v>
      </c>
      <c r="AW74" s="114">
        <v>25</v>
      </c>
      <c r="AX74" s="114">
        <v>0</v>
      </c>
      <c r="AY74" s="114">
        <v>0</v>
      </c>
      <c r="AZ74" s="114">
        <v>0</v>
      </c>
      <c r="BA74" s="114">
        <f t="shared" si="40"/>
        <v>25</v>
      </c>
      <c r="BB74" s="114">
        <v>4999</v>
      </c>
      <c r="BC74" s="114">
        <v>25</v>
      </c>
      <c r="BD74" s="114">
        <v>0</v>
      </c>
      <c r="BE74" s="114"/>
      <c r="BF74" s="114">
        <v>0</v>
      </c>
      <c r="BG74" s="114">
        <f t="shared" si="41"/>
        <v>25</v>
      </c>
      <c r="BH74" s="114">
        <f t="shared" si="42"/>
        <v>549.9</v>
      </c>
      <c r="BI74" s="114">
        <f t="shared" si="43"/>
        <v>1854.65</v>
      </c>
      <c r="BJ74" s="114">
        <f t="shared" si="22"/>
        <v>0</v>
      </c>
      <c r="BK74" s="114">
        <f t="shared" si="23"/>
        <v>0</v>
      </c>
      <c r="BL74" s="114">
        <f t="shared" si="24"/>
        <v>0</v>
      </c>
      <c r="BM74" s="114">
        <f t="shared" si="25"/>
        <v>0</v>
      </c>
      <c r="BN74" s="114">
        <f t="shared" si="26"/>
        <v>0</v>
      </c>
      <c r="BO74" s="114">
        <f t="shared" si="27"/>
        <v>0</v>
      </c>
      <c r="BP74" s="114">
        <f t="shared" si="28"/>
        <v>0</v>
      </c>
      <c r="BQ74" s="114">
        <f t="shared" si="29"/>
        <v>0</v>
      </c>
      <c r="BR74" s="114">
        <f t="shared" si="30"/>
        <v>0</v>
      </c>
      <c r="BS74" s="114">
        <f t="shared" si="31"/>
        <v>0</v>
      </c>
    </row>
    <row r="75" ht="17.5" spans="1:71">
      <c r="A75" s="106">
        <v>72</v>
      </c>
      <c r="B75" s="111" t="s">
        <v>196</v>
      </c>
      <c r="C75" s="260" t="s">
        <v>197</v>
      </c>
      <c r="D75" s="112" t="s">
        <v>15</v>
      </c>
      <c r="E75" s="113">
        <v>4999</v>
      </c>
      <c r="F75" s="114">
        <v>799.84</v>
      </c>
      <c r="G75" s="114">
        <v>0</v>
      </c>
      <c r="H75" s="114"/>
      <c r="I75" s="114">
        <v>0</v>
      </c>
      <c r="J75" s="114">
        <f t="shared" si="32"/>
        <v>799.84</v>
      </c>
      <c r="K75" s="114">
        <v>4999</v>
      </c>
      <c r="L75" s="114">
        <v>409.92</v>
      </c>
      <c r="M75" s="114">
        <v>0</v>
      </c>
      <c r="N75" s="114">
        <v>0</v>
      </c>
      <c r="O75" s="114">
        <v>0</v>
      </c>
      <c r="P75" s="114">
        <f t="shared" si="33"/>
        <v>409.92</v>
      </c>
      <c r="Q75" s="114">
        <v>4999</v>
      </c>
      <c r="R75" s="114">
        <v>5</v>
      </c>
      <c r="S75" s="114">
        <v>0</v>
      </c>
      <c r="T75" s="114">
        <v>0</v>
      </c>
      <c r="U75" s="114">
        <v>0</v>
      </c>
      <c r="V75" s="114">
        <f t="shared" si="34"/>
        <v>5</v>
      </c>
      <c r="W75" s="114">
        <v>4999</v>
      </c>
      <c r="X75" s="114">
        <v>64.99</v>
      </c>
      <c r="Y75" s="114">
        <v>0</v>
      </c>
      <c r="Z75" s="114"/>
      <c r="AA75" s="114">
        <v>0</v>
      </c>
      <c r="AB75" s="114">
        <f t="shared" si="35"/>
        <v>64.99</v>
      </c>
      <c r="AC75" s="114">
        <v>4999</v>
      </c>
      <c r="AD75" s="114">
        <v>25</v>
      </c>
      <c r="AE75" s="114">
        <v>0</v>
      </c>
      <c r="AF75" s="114"/>
      <c r="AG75" s="114">
        <v>0</v>
      </c>
      <c r="AH75" s="114">
        <f t="shared" si="36"/>
        <v>25</v>
      </c>
      <c r="AI75" s="114">
        <f t="shared" si="37"/>
        <v>1304.75</v>
      </c>
      <c r="AJ75" s="114">
        <v>4999</v>
      </c>
      <c r="AK75" s="114">
        <v>399.92</v>
      </c>
      <c r="AL75" s="114">
        <v>0</v>
      </c>
      <c r="AM75" s="114"/>
      <c r="AN75" s="114">
        <v>0</v>
      </c>
      <c r="AO75" s="114">
        <f t="shared" si="38"/>
        <v>399.92</v>
      </c>
      <c r="AP75" s="114">
        <v>4999</v>
      </c>
      <c r="AQ75" s="114">
        <v>99.98</v>
      </c>
      <c r="AR75" s="114">
        <v>0</v>
      </c>
      <c r="AS75" s="114">
        <v>0</v>
      </c>
      <c r="AT75" s="114">
        <v>0</v>
      </c>
      <c r="AU75" s="114">
        <f t="shared" si="39"/>
        <v>99.98</v>
      </c>
      <c r="AV75" s="114">
        <v>4999</v>
      </c>
      <c r="AW75" s="114">
        <v>25</v>
      </c>
      <c r="AX75" s="114">
        <v>0</v>
      </c>
      <c r="AY75" s="114">
        <v>0</v>
      </c>
      <c r="AZ75" s="114">
        <v>0</v>
      </c>
      <c r="BA75" s="114">
        <f t="shared" si="40"/>
        <v>25</v>
      </c>
      <c r="BB75" s="114">
        <v>4999</v>
      </c>
      <c r="BC75" s="114">
        <v>25</v>
      </c>
      <c r="BD75" s="114">
        <v>0</v>
      </c>
      <c r="BE75" s="114"/>
      <c r="BF75" s="114">
        <v>0</v>
      </c>
      <c r="BG75" s="114">
        <f t="shared" si="41"/>
        <v>25</v>
      </c>
      <c r="BH75" s="114">
        <f t="shared" si="42"/>
        <v>549.9</v>
      </c>
      <c r="BI75" s="114">
        <f t="shared" si="43"/>
        <v>1854.65</v>
      </c>
      <c r="BJ75" s="114">
        <f t="shared" si="22"/>
        <v>0</v>
      </c>
      <c r="BK75" s="114">
        <f t="shared" si="23"/>
        <v>0</v>
      </c>
      <c r="BL75" s="114">
        <f t="shared" si="24"/>
        <v>0</v>
      </c>
      <c r="BM75" s="114">
        <f t="shared" si="25"/>
        <v>0</v>
      </c>
      <c r="BN75" s="114">
        <f t="shared" si="26"/>
        <v>0</v>
      </c>
      <c r="BO75" s="114">
        <f t="shared" si="27"/>
        <v>0</v>
      </c>
      <c r="BP75" s="114">
        <f t="shared" si="28"/>
        <v>0</v>
      </c>
      <c r="BQ75" s="114">
        <f t="shared" si="29"/>
        <v>0</v>
      </c>
      <c r="BR75" s="114">
        <f t="shared" si="30"/>
        <v>0</v>
      </c>
      <c r="BS75" s="114">
        <f t="shared" si="31"/>
        <v>0</v>
      </c>
    </row>
    <row r="76" ht="17.5" spans="1:71">
      <c r="A76" s="106">
        <v>73</v>
      </c>
      <c r="B76" s="111" t="s">
        <v>293</v>
      </c>
      <c r="C76" s="260" t="s">
        <v>294</v>
      </c>
      <c r="D76" s="112" t="s">
        <v>15</v>
      </c>
      <c r="E76" s="113">
        <v>4999</v>
      </c>
      <c r="F76" s="114">
        <v>799.84</v>
      </c>
      <c r="G76" s="114">
        <v>0</v>
      </c>
      <c r="H76" s="114"/>
      <c r="I76" s="114">
        <v>0</v>
      </c>
      <c r="J76" s="114">
        <f t="shared" si="32"/>
        <v>799.84</v>
      </c>
      <c r="K76" s="114">
        <v>4999</v>
      </c>
      <c r="L76" s="114">
        <v>409.92</v>
      </c>
      <c r="M76" s="114">
        <v>0</v>
      </c>
      <c r="N76" s="114">
        <v>0</v>
      </c>
      <c r="O76" s="114">
        <v>0</v>
      </c>
      <c r="P76" s="114">
        <f t="shared" si="33"/>
        <v>409.92</v>
      </c>
      <c r="Q76" s="114">
        <v>4999</v>
      </c>
      <c r="R76" s="114">
        <v>5</v>
      </c>
      <c r="S76" s="114">
        <v>0</v>
      </c>
      <c r="T76" s="114">
        <v>0</v>
      </c>
      <c r="U76" s="114">
        <v>0</v>
      </c>
      <c r="V76" s="114">
        <f t="shared" si="34"/>
        <v>5</v>
      </c>
      <c r="W76" s="114">
        <v>4999</v>
      </c>
      <c r="X76" s="114">
        <v>64.99</v>
      </c>
      <c r="Y76" s="114">
        <v>0</v>
      </c>
      <c r="Z76" s="114"/>
      <c r="AA76" s="114">
        <v>0</v>
      </c>
      <c r="AB76" s="114">
        <f t="shared" si="35"/>
        <v>64.99</v>
      </c>
      <c r="AC76" s="114">
        <v>4999</v>
      </c>
      <c r="AD76" s="114">
        <v>25</v>
      </c>
      <c r="AE76" s="114">
        <v>0</v>
      </c>
      <c r="AF76" s="114"/>
      <c r="AG76" s="114">
        <v>0</v>
      </c>
      <c r="AH76" s="114">
        <f t="shared" si="36"/>
        <v>25</v>
      </c>
      <c r="AI76" s="114">
        <f t="shared" si="37"/>
        <v>1304.75</v>
      </c>
      <c r="AJ76" s="114">
        <v>4999</v>
      </c>
      <c r="AK76" s="114">
        <v>399.92</v>
      </c>
      <c r="AL76" s="114">
        <v>0</v>
      </c>
      <c r="AM76" s="114"/>
      <c r="AN76" s="114">
        <v>0</v>
      </c>
      <c r="AO76" s="114">
        <f t="shared" si="38"/>
        <v>399.92</v>
      </c>
      <c r="AP76" s="114">
        <v>4999</v>
      </c>
      <c r="AQ76" s="114">
        <v>99.98</v>
      </c>
      <c r="AR76" s="114">
        <v>0</v>
      </c>
      <c r="AS76" s="114">
        <v>0</v>
      </c>
      <c r="AT76" s="114">
        <v>0</v>
      </c>
      <c r="AU76" s="114">
        <f t="shared" si="39"/>
        <v>99.98</v>
      </c>
      <c r="AV76" s="114">
        <v>4999</v>
      </c>
      <c r="AW76" s="114">
        <v>25</v>
      </c>
      <c r="AX76" s="114">
        <v>0</v>
      </c>
      <c r="AY76" s="114">
        <v>0</v>
      </c>
      <c r="AZ76" s="114">
        <v>0</v>
      </c>
      <c r="BA76" s="114">
        <f t="shared" si="40"/>
        <v>25</v>
      </c>
      <c r="BB76" s="114">
        <v>4999</v>
      </c>
      <c r="BC76" s="114">
        <v>25</v>
      </c>
      <c r="BD76" s="114">
        <v>0</v>
      </c>
      <c r="BE76" s="114"/>
      <c r="BF76" s="114">
        <v>0</v>
      </c>
      <c r="BG76" s="114">
        <f t="shared" si="41"/>
        <v>25</v>
      </c>
      <c r="BH76" s="114">
        <f t="shared" si="42"/>
        <v>549.9</v>
      </c>
      <c r="BI76" s="114">
        <f t="shared" si="43"/>
        <v>1854.65</v>
      </c>
      <c r="BJ76" s="114">
        <f t="shared" si="22"/>
        <v>0</v>
      </c>
      <c r="BK76" s="114">
        <f t="shared" si="23"/>
        <v>0</v>
      </c>
      <c r="BL76" s="114">
        <f t="shared" si="24"/>
        <v>0</v>
      </c>
      <c r="BM76" s="114">
        <f t="shared" si="25"/>
        <v>0</v>
      </c>
      <c r="BN76" s="114">
        <f t="shared" si="26"/>
        <v>0</v>
      </c>
      <c r="BO76" s="114">
        <f t="shared" si="27"/>
        <v>0</v>
      </c>
      <c r="BP76" s="114">
        <f t="shared" si="28"/>
        <v>0</v>
      </c>
      <c r="BQ76" s="114">
        <f t="shared" si="29"/>
        <v>0</v>
      </c>
      <c r="BR76" s="114">
        <f t="shared" si="30"/>
        <v>0</v>
      </c>
      <c r="BS76" s="114">
        <f t="shared" si="31"/>
        <v>0</v>
      </c>
    </row>
    <row r="77" ht="17.5" spans="1:71">
      <c r="A77" s="106">
        <v>74</v>
      </c>
      <c r="B77" s="111" t="s">
        <v>316</v>
      </c>
      <c r="C77" s="260" t="s">
        <v>317</v>
      </c>
      <c r="D77" s="112" t="s">
        <v>15</v>
      </c>
      <c r="E77" s="113">
        <v>4999</v>
      </c>
      <c r="F77" s="114">
        <v>799.84</v>
      </c>
      <c r="G77" s="114">
        <v>0</v>
      </c>
      <c r="H77" s="114"/>
      <c r="I77" s="114">
        <v>0</v>
      </c>
      <c r="J77" s="114">
        <f t="shared" si="32"/>
        <v>799.84</v>
      </c>
      <c r="K77" s="114">
        <v>4999</v>
      </c>
      <c r="L77" s="114">
        <v>409.92</v>
      </c>
      <c r="M77" s="114">
        <v>0</v>
      </c>
      <c r="N77" s="114">
        <v>0</v>
      </c>
      <c r="O77" s="114">
        <v>0</v>
      </c>
      <c r="P77" s="114">
        <f t="shared" si="33"/>
        <v>409.92</v>
      </c>
      <c r="Q77" s="114">
        <v>4999</v>
      </c>
      <c r="R77" s="114">
        <v>5</v>
      </c>
      <c r="S77" s="114">
        <v>0</v>
      </c>
      <c r="T77" s="114">
        <v>0</v>
      </c>
      <c r="U77" s="114">
        <v>0</v>
      </c>
      <c r="V77" s="114">
        <f t="shared" si="34"/>
        <v>5</v>
      </c>
      <c r="W77" s="114">
        <v>4999</v>
      </c>
      <c r="X77" s="114">
        <v>64.99</v>
      </c>
      <c r="Y77" s="114">
        <v>0</v>
      </c>
      <c r="Z77" s="114"/>
      <c r="AA77" s="114">
        <v>0</v>
      </c>
      <c r="AB77" s="114">
        <f t="shared" si="35"/>
        <v>64.99</v>
      </c>
      <c r="AC77" s="114">
        <v>4999</v>
      </c>
      <c r="AD77" s="114">
        <v>25</v>
      </c>
      <c r="AE77" s="114">
        <v>0</v>
      </c>
      <c r="AF77" s="114"/>
      <c r="AG77" s="114">
        <v>0</v>
      </c>
      <c r="AH77" s="114">
        <f t="shared" si="36"/>
        <v>25</v>
      </c>
      <c r="AI77" s="114">
        <f t="shared" si="37"/>
        <v>1304.75</v>
      </c>
      <c r="AJ77" s="114">
        <v>4999</v>
      </c>
      <c r="AK77" s="114">
        <v>399.92</v>
      </c>
      <c r="AL77" s="114">
        <v>0</v>
      </c>
      <c r="AM77" s="114"/>
      <c r="AN77" s="114">
        <v>0</v>
      </c>
      <c r="AO77" s="114">
        <f t="shared" si="38"/>
        <v>399.92</v>
      </c>
      <c r="AP77" s="114">
        <v>4999</v>
      </c>
      <c r="AQ77" s="114">
        <v>99.98</v>
      </c>
      <c r="AR77" s="114">
        <v>0</v>
      </c>
      <c r="AS77" s="114">
        <v>0</v>
      </c>
      <c r="AT77" s="114">
        <v>0</v>
      </c>
      <c r="AU77" s="114">
        <f t="shared" si="39"/>
        <v>99.98</v>
      </c>
      <c r="AV77" s="114">
        <v>4999</v>
      </c>
      <c r="AW77" s="114">
        <v>25</v>
      </c>
      <c r="AX77" s="114">
        <v>0</v>
      </c>
      <c r="AY77" s="114">
        <v>0</v>
      </c>
      <c r="AZ77" s="114">
        <v>0</v>
      </c>
      <c r="BA77" s="114">
        <f t="shared" si="40"/>
        <v>25</v>
      </c>
      <c r="BB77" s="114">
        <v>4999</v>
      </c>
      <c r="BC77" s="114">
        <v>25</v>
      </c>
      <c r="BD77" s="114">
        <v>0</v>
      </c>
      <c r="BE77" s="114"/>
      <c r="BF77" s="114">
        <v>0</v>
      </c>
      <c r="BG77" s="114">
        <f t="shared" si="41"/>
        <v>25</v>
      </c>
      <c r="BH77" s="114">
        <f t="shared" si="42"/>
        <v>549.9</v>
      </c>
      <c r="BI77" s="114">
        <f t="shared" si="43"/>
        <v>1854.65</v>
      </c>
      <c r="BJ77" s="114">
        <f t="shared" si="22"/>
        <v>0</v>
      </c>
      <c r="BK77" s="114">
        <f t="shared" si="23"/>
        <v>0</v>
      </c>
      <c r="BL77" s="114">
        <f t="shared" si="24"/>
        <v>0</v>
      </c>
      <c r="BM77" s="114">
        <f t="shared" si="25"/>
        <v>0</v>
      </c>
      <c r="BN77" s="114">
        <f t="shared" si="26"/>
        <v>0</v>
      </c>
      <c r="BO77" s="114">
        <f t="shared" si="27"/>
        <v>0</v>
      </c>
      <c r="BP77" s="114">
        <f t="shared" si="28"/>
        <v>0</v>
      </c>
      <c r="BQ77" s="114">
        <f t="shared" si="29"/>
        <v>0</v>
      </c>
      <c r="BR77" s="114">
        <f t="shared" si="30"/>
        <v>0</v>
      </c>
      <c r="BS77" s="114">
        <f t="shared" si="31"/>
        <v>0</v>
      </c>
    </row>
    <row r="78" ht="17.5" spans="1:71">
      <c r="A78" s="106">
        <v>75</v>
      </c>
      <c r="B78" s="111" t="s">
        <v>50</v>
      </c>
      <c r="C78" s="260" t="s">
        <v>193</v>
      </c>
      <c r="D78" s="112" t="s">
        <v>15</v>
      </c>
      <c r="E78" s="113">
        <v>4999</v>
      </c>
      <c r="F78" s="114">
        <v>799.84</v>
      </c>
      <c r="G78" s="114">
        <v>0</v>
      </c>
      <c r="H78" s="114"/>
      <c r="I78" s="114">
        <v>0</v>
      </c>
      <c r="J78" s="114">
        <f t="shared" si="32"/>
        <v>799.84</v>
      </c>
      <c r="K78" s="114">
        <v>4999</v>
      </c>
      <c r="L78" s="114">
        <v>409.92</v>
      </c>
      <c r="M78" s="114">
        <v>0</v>
      </c>
      <c r="N78" s="114">
        <v>0</v>
      </c>
      <c r="O78" s="114">
        <v>0</v>
      </c>
      <c r="P78" s="114">
        <f t="shared" si="33"/>
        <v>409.92</v>
      </c>
      <c r="Q78" s="114">
        <v>4999</v>
      </c>
      <c r="R78" s="114">
        <v>5</v>
      </c>
      <c r="S78" s="114">
        <v>0</v>
      </c>
      <c r="T78" s="114">
        <v>0</v>
      </c>
      <c r="U78" s="114">
        <v>0</v>
      </c>
      <c r="V78" s="114">
        <f t="shared" si="34"/>
        <v>5</v>
      </c>
      <c r="W78" s="114">
        <v>4999</v>
      </c>
      <c r="X78" s="114">
        <v>64.99</v>
      </c>
      <c r="Y78" s="114">
        <v>0</v>
      </c>
      <c r="Z78" s="114"/>
      <c r="AA78" s="114">
        <v>0</v>
      </c>
      <c r="AB78" s="114">
        <f t="shared" si="35"/>
        <v>64.99</v>
      </c>
      <c r="AC78" s="114">
        <v>4999</v>
      </c>
      <c r="AD78" s="114">
        <v>25</v>
      </c>
      <c r="AE78" s="114">
        <v>0</v>
      </c>
      <c r="AF78" s="114"/>
      <c r="AG78" s="114">
        <v>0</v>
      </c>
      <c r="AH78" s="114">
        <f t="shared" si="36"/>
        <v>25</v>
      </c>
      <c r="AI78" s="114">
        <f t="shared" si="37"/>
        <v>1304.75</v>
      </c>
      <c r="AJ78" s="114">
        <v>4999</v>
      </c>
      <c r="AK78" s="114">
        <v>399.92</v>
      </c>
      <c r="AL78" s="114">
        <v>0</v>
      </c>
      <c r="AM78" s="114"/>
      <c r="AN78" s="114">
        <v>0</v>
      </c>
      <c r="AO78" s="114">
        <f t="shared" si="38"/>
        <v>399.92</v>
      </c>
      <c r="AP78" s="114">
        <v>4999</v>
      </c>
      <c r="AQ78" s="114">
        <v>99.98</v>
      </c>
      <c r="AR78" s="114">
        <v>0</v>
      </c>
      <c r="AS78" s="114">
        <v>0</v>
      </c>
      <c r="AT78" s="114">
        <v>0</v>
      </c>
      <c r="AU78" s="114">
        <f t="shared" si="39"/>
        <v>99.98</v>
      </c>
      <c r="AV78" s="114">
        <v>4999</v>
      </c>
      <c r="AW78" s="114">
        <v>25</v>
      </c>
      <c r="AX78" s="114">
        <v>0</v>
      </c>
      <c r="AY78" s="114">
        <v>0</v>
      </c>
      <c r="AZ78" s="114">
        <v>0</v>
      </c>
      <c r="BA78" s="114">
        <f t="shared" si="40"/>
        <v>25</v>
      </c>
      <c r="BB78" s="114">
        <v>4999</v>
      </c>
      <c r="BC78" s="114">
        <v>25</v>
      </c>
      <c r="BD78" s="114">
        <v>0</v>
      </c>
      <c r="BE78" s="114"/>
      <c r="BF78" s="114">
        <v>0</v>
      </c>
      <c r="BG78" s="114">
        <f t="shared" si="41"/>
        <v>25</v>
      </c>
      <c r="BH78" s="114">
        <f t="shared" si="42"/>
        <v>549.9</v>
      </c>
      <c r="BI78" s="114">
        <f t="shared" si="43"/>
        <v>1854.65</v>
      </c>
      <c r="BJ78" s="114">
        <f t="shared" si="22"/>
        <v>0</v>
      </c>
      <c r="BK78" s="114">
        <f t="shared" si="23"/>
        <v>0</v>
      </c>
      <c r="BL78" s="114">
        <f t="shared" si="24"/>
        <v>0</v>
      </c>
      <c r="BM78" s="114">
        <f t="shared" si="25"/>
        <v>0</v>
      </c>
      <c r="BN78" s="114">
        <f t="shared" si="26"/>
        <v>0</v>
      </c>
      <c r="BO78" s="114">
        <f t="shared" si="27"/>
        <v>0</v>
      </c>
      <c r="BP78" s="114">
        <f t="shared" si="28"/>
        <v>0</v>
      </c>
      <c r="BQ78" s="114">
        <f t="shared" si="29"/>
        <v>0</v>
      </c>
      <c r="BR78" s="114">
        <f t="shared" si="30"/>
        <v>0</v>
      </c>
      <c r="BS78" s="114">
        <f t="shared" si="31"/>
        <v>0</v>
      </c>
    </row>
    <row r="79" ht="17.5" spans="1:71">
      <c r="A79" s="106">
        <v>76</v>
      </c>
      <c r="B79" s="115" t="s">
        <v>94</v>
      </c>
      <c r="C79" s="111" t="s">
        <v>253</v>
      </c>
      <c r="D79" s="112" t="s">
        <v>15</v>
      </c>
      <c r="E79" s="113">
        <v>4999</v>
      </c>
      <c r="F79" s="114">
        <v>799.84</v>
      </c>
      <c r="G79" s="114">
        <v>0</v>
      </c>
      <c r="H79" s="114"/>
      <c r="I79" s="114">
        <v>0</v>
      </c>
      <c r="J79" s="114">
        <f t="shared" si="32"/>
        <v>799.84</v>
      </c>
      <c r="K79" s="114">
        <v>4999</v>
      </c>
      <c r="L79" s="114">
        <v>409.92</v>
      </c>
      <c r="M79" s="114">
        <v>0</v>
      </c>
      <c r="N79" s="114">
        <v>0</v>
      </c>
      <c r="O79" s="114">
        <v>0</v>
      </c>
      <c r="P79" s="114">
        <f t="shared" si="33"/>
        <v>409.92</v>
      </c>
      <c r="Q79" s="114">
        <v>4999</v>
      </c>
      <c r="R79" s="114">
        <v>5</v>
      </c>
      <c r="S79" s="114">
        <v>0</v>
      </c>
      <c r="T79" s="114">
        <v>0</v>
      </c>
      <c r="U79" s="114">
        <v>0</v>
      </c>
      <c r="V79" s="114">
        <f t="shared" si="34"/>
        <v>5</v>
      </c>
      <c r="W79" s="114">
        <v>4999</v>
      </c>
      <c r="X79" s="114">
        <v>64.99</v>
      </c>
      <c r="Y79" s="114">
        <v>0</v>
      </c>
      <c r="Z79" s="114"/>
      <c r="AA79" s="114">
        <v>0</v>
      </c>
      <c r="AB79" s="114">
        <f t="shared" si="35"/>
        <v>64.99</v>
      </c>
      <c r="AC79" s="114">
        <v>4999</v>
      </c>
      <c r="AD79" s="114">
        <v>25</v>
      </c>
      <c r="AE79" s="114">
        <v>0</v>
      </c>
      <c r="AF79" s="114"/>
      <c r="AG79" s="114">
        <v>0</v>
      </c>
      <c r="AH79" s="114">
        <f t="shared" si="36"/>
        <v>25</v>
      </c>
      <c r="AI79" s="114">
        <f t="shared" si="37"/>
        <v>1304.75</v>
      </c>
      <c r="AJ79" s="114">
        <v>4999</v>
      </c>
      <c r="AK79" s="114">
        <v>399.92</v>
      </c>
      <c r="AL79" s="114">
        <v>0</v>
      </c>
      <c r="AM79" s="114"/>
      <c r="AN79" s="114">
        <v>0</v>
      </c>
      <c r="AO79" s="114">
        <f t="shared" si="38"/>
        <v>399.92</v>
      </c>
      <c r="AP79" s="114">
        <v>4999</v>
      </c>
      <c r="AQ79" s="114">
        <v>99.98</v>
      </c>
      <c r="AR79" s="114">
        <v>0</v>
      </c>
      <c r="AS79" s="114">
        <v>0</v>
      </c>
      <c r="AT79" s="114">
        <v>0</v>
      </c>
      <c r="AU79" s="114">
        <f t="shared" si="39"/>
        <v>99.98</v>
      </c>
      <c r="AV79" s="114">
        <v>4999</v>
      </c>
      <c r="AW79" s="114">
        <v>25</v>
      </c>
      <c r="AX79" s="114">
        <v>0</v>
      </c>
      <c r="AY79" s="114">
        <v>0</v>
      </c>
      <c r="AZ79" s="114">
        <v>0</v>
      </c>
      <c r="BA79" s="114">
        <f t="shared" si="40"/>
        <v>25</v>
      </c>
      <c r="BB79" s="114">
        <v>4999</v>
      </c>
      <c r="BC79" s="114">
        <v>25</v>
      </c>
      <c r="BD79" s="114">
        <v>0</v>
      </c>
      <c r="BE79" s="114"/>
      <c r="BF79" s="114">
        <v>0</v>
      </c>
      <c r="BG79" s="114">
        <f t="shared" si="41"/>
        <v>25</v>
      </c>
      <c r="BH79" s="114">
        <f t="shared" si="42"/>
        <v>549.9</v>
      </c>
      <c r="BI79" s="114">
        <f t="shared" si="43"/>
        <v>1854.65</v>
      </c>
      <c r="BJ79" s="114">
        <f t="shared" si="22"/>
        <v>0</v>
      </c>
      <c r="BK79" s="114">
        <f t="shared" si="23"/>
        <v>0</v>
      </c>
      <c r="BL79" s="114">
        <f t="shared" si="24"/>
        <v>0</v>
      </c>
      <c r="BM79" s="114">
        <f t="shared" si="25"/>
        <v>0</v>
      </c>
      <c r="BN79" s="114">
        <f t="shared" si="26"/>
        <v>0</v>
      </c>
      <c r="BO79" s="114">
        <f t="shared" si="27"/>
        <v>0</v>
      </c>
      <c r="BP79" s="114">
        <f t="shared" si="28"/>
        <v>0</v>
      </c>
      <c r="BQ79" s="114">
        <f t="shared" si="29"/>
        <v>0</v>
      </c>
      <c r="BR79" s="114">
        <f t="shared" si="30"/>
        <v>0</v>
      </c>
      <c r="BS79" s="114">
        <f t="shared" si="31"/>
        <v>0</v>
      </c>
    </row>
    <row r="80" ht="17.5" spans="1:71">
      <c r="A80" s="106">
        <v>77</v>
      </c>
      <c r="B80" s="111" t="s">
        <v>219</v>
      </c>
      <c r="C80" s="111" t="s">
        <v>220</v>
      </c>
      <c r="D80" s="112" t="s">
        <v>15</v>
      </c>
      <c r="E80" s="113">
        <v>4999</v>
      </c>
      <c r="F80" s="114">
        <v>799.84</v>
      </c>
      <c r="G80" s="114">
        <v>0</v>
      </c>
      <c r="H80" s="114"/>
      <c r="I80" s="114">
        <v>0</v>
      </c>
      <c r="J80" s="114">
        <f t="shared" si="32"/>
        <v>799.84</v>
      </c>
      <c r="K80" s="114">
        <v>4999</v>
      </c>
      <c r="L80" s="114">
        <v>409.92</v>
      </c>
      <c r="M80" s="114">
        <v>0</v>
      </c>
      <c r="N80" s="114">
        <v>0</v>
      </c>
      <c r="O80" s="114">
        <v>0</v>
      </c>
      <c r="P80" s="114">
        <f t="shared" si="33"/>
        <v>409.92</v>
      </c>
      <c r="Q80" s="114">
        <v>4999</v>
      </c>
      <c r="R80" s="114">
        <v>5</v>
      </c>
      <c r="S80" s="114">
        <v>0</v>
      </c>
      <c r="T80" s="114">
        <v>0</v>
      </c>
      <c r="U80" s="114">
        <v>0</v>
      </c>
      <c r="V80" s="114">
        <f t="shared" si="34"/>
        <v>5</v>
      </c>
      <c r="W80" s="114">
        <v>4999</v>
      </c>
      <c r="X80" s="114">
        <v>64.99</v>
      </c>
      <c r="Y80" s="114">
        <v>0</v>
      </c>
      <c r="Z80" s="114"/>
      <c r="AA80" s="114">
        <v>0</v>
      </c>
      <c r="AB80" s="114">
        <f t="shared" si="35"/>
        <v>64.99</v>
      </c>
      <c r="AC80" s="114">
        <v>4999</v>
      </c>
      <c r="AD80" s="114">
        <v>25</v>
      </c>
      <c r="AE80" s="114">
        <v>0</v>
      </c>
      <c r="AF80" s="114"/>
      <c r="AG80" s="114">
        <v>0</v>
      </c>
      <c r="AH80" s="114">
        <f t="shared" si="36"/>
        <v>25</v>
      </c>
      <c r="AI80" s="114">
        <f t="shared" si="37"/>
        <v>1304.75</v>
      </c>
      <c r="AJ80" s="114">
        <v>4999</v>
      </c>
      <c r="AK80" s="114">
        <v>399.92</v>
      </c>
      <c r="AL80" s="114">
        <v>0</v>
      </c>
      <c r="AM80" s="114"/>
      <c r="AN80" s="114">
        <v>0</v>
      </c>
      <c r="AO80" s="114">
        <f t="shared" si="38"/>
        <v>399.92</v>
      </c>
      <c r="AP80" s="114">
        <v>4999</v>
      </c>
      <c r="AQ80" s="114">
        <v>99.98</v>
      </c>
      <c r="AR80" s="114">
        <v>0</v>
      </c>
      <c r="AS80" s="114">
        <v>0</v>
      </c>
      <c r="AT80" s="114">
        <v>0</v>
      </c>
      <c r="AU80" s="114">
        <f t="shared" si="39"/>
        <v>99.98</v>
      </c>
      <c r="AV80" s="114">
        <v>4999</v>
      </c>
      <c r="AW80" s="114">
        <v>25</v>
      </c>
      <c r="AX80" s="114">
        <v>0</v>
      </c>
      <c r="AY80" s="114">
        <v>0</v>
      </c>
      <c r="AZ80" s="114">
        <v>0</v>
      </c>
      <c r="BA80" s="114">
        <f t="shared" si="40"/>
        <v>25</v>
      </c>
      <c r="BB80" s="114">
        <v>4999</v>
      </c>
      <c r="BC80" s="114">
        <v>25</v>
      </c>
      <c r="BD80" s="114">
        <v>0</v>
      </c>
      <c r="BE80" s="114"/>
      <c r="BF80" s="114">
        <v>0</v>
      </c>
      <c r="BG80" s="114">
        <f t="shared" si="41"/>
        <v>25</v>
      </c>
      <c r="BH80" s="114">
        <f t="shared" si="42"/>
        <v>549.9</v>
      </c>
      <c r="BI80" s="114">
        <f t="shared" si="43"/>
        <v>1854.65</v>
      </c>
      <c r="BJ80" s="114">
        <f t="shared" si="22"/>
        <v>0</v>
      </c>
      <c r="BK80" s="114">
        <f t="shared" si="23"/>
        <v>0</v>
      </c>
      <c r="BL80" s="114">
        <f t="shared" si="24"/>
        <v>0</v>
      </c>
      <c r="BM80" s="114">
        <f t="shared" si="25"/>
        <v>0</v>
      </c>
      <c r="BN80" s="114">
        <f t="shared" si="26"/>
        <v>0</v>
      </c>
      <c r="BO80" s="114">
        <f t="shared" si="27"/>
        <v>0</v>
      </c>
      <c r="BP80" s="114">
        <f t="shared" si="28"/>
        <v>0</v>
      </c>
      <c r="BQ80" s="114">
        <f t="shared" si="29"/>
        <v>0</v>
      </c>
      <c r="BR80" s="114">
        <f t="shared" si="30"/>
        <v>0</v>
      </c>
      <c r="BS80" s="114">
        <f t="shared" si="31"/>
        <v>0</v>
      </c>
    </row>
    <row r="81" ht="17.5" spans="1:71">
      <c r="A81" s="106">
        <v>78</v>
      </c>
      <c r="B81" s="111" t="s">
        <v>133</v>
      </c>
      <c r="C81" s="260" t="s">
        <v>314</v>
      </c>
      <c r="D81" s="112" t="s">
        <v>15</v>
      </c>
      <c r="E81" s="113">
        <v>5000</v>
      </c>
      <c r="F81" s="114">
        <v>800</v>
      </c>
      <c r="G81" s="114">
        <v>0</v>
      </c>
      <c r="H81" s="114"/>
      <c r="I81" s="114">
        <v>0</v>
      </c>
      <c r="J81" s="114">
        <f t="shared" si="32"/>
        <v>800</v>
      </c>
      <c r="K81" s="114">
        <v>5000</v>
      </c>
      <c r="L81" s="114">
        <v>410</v>
      </c>
      <c r="M81" s="114">
        <v>0</v>
      </c>
      <c r="N81" s="114">
        <v>0</v>
      </c>
      <c r="O81" s="114">
        <v>0</v>
      </c>
      <c r="P81" s="114">
        <f t="shared" si="33"/>
        <v>410</v>
      </c>
      <c r="Q81" s="114">
        <v>5000</v>
      </c>
      <c r="R81" s="114">
        <v>5</v>
      </c>
      <c r="S81" s="114">
        <v>0</v>
      </c>
      <c r="T81" s="114">
        <v>0</v>
      </c>
      <c r="U81" s="114">
        <v>0</v>
      </c>
      <c r="V81" s="114">
        <f t="shared" si="34"/>
        <v>5</v>
      </c>
      <c r="W81" s="114">
        <v>5000</v>
      </c>
      <c r="X81" s="114">
        <v>65</v>
      </c>
      <c r="Y81" s="114">
        <v>0</v>
      </c>
      <c r="Z81" s="114"/>
      <c r="AA81" s="114">
        <v>0</v>
      </c>
      <c r="AB81" s="114">
        <f t="shared" si="35"/>
        <v>65</v>
      </c>
      <c r="AC81" s="114">
        <v>5000</v>
      </c>
      <c r="AD81" s="114">
        <v>25</v>
      </c>
      <c r="AE81" s="114">
        <v>0</v>
      </c>
      <c r="AF81" s="114"/>
      <c r="AG81" s="114">
        <v>0</v>
      </c>
      <c r="AH81" s="114">
        <f t="shared" si="36"/>
        <v>25</v>
      </c>
      <c r="AI81" s="114">
        <f t="shared" si="37"/>
        <v>1305</v>
      </c>
      <c r="AJ81" s="114">
        <v>5000</v>
      </c>
      <c r="AK81" s="114">
        <v>400</v>
      </c>
      <c r="AL81" s="114">
        <v>0</v>
      </c>
      <c r="AM81" s="114"/>
      <c r="AN81" s="114">
        <v>0</v>
      </c>
      <c r="AO81" s="114">
        <f t="shared" si="38"/>
        <v>400</v>
      </c>
      <c r="AP81" s="114">
        <v>5000</v>
      </c>
      <c r="AQ81" s="114">
        <v>100</v>
      </c>
      <c r="AR81" s="114">
        <v>0</v>
      </c>
      <c r="AS81" s="114">
        <v>0</v>
      </c>
      <c r="AT81" s="114">
        <v>0</v>
      </c>
      <c r="AU81" s="114">
        <f t="shared" si="39"/>
        <v>100</v>
      </c>
      <c r="AV81" s="114">
        <v>5000</v>
      </c>
      <c r="AW81" s="114">
        <v>25</v>
      </c>
      <c r="AX81" s="114">
        <v>0</v>
      </c>
      <c r="AY81" s="114">
        <v>0</v>
      </c>
      <c r="AZ81" s="114">
        <v>0</v>
      </c>
      <c r="BA81" s="114">
        <f t="shared" si="40"/>
        <v>25</v>
      </c>
      <c r="BB81" s="114">
        <v>5000</v>
      </c>
      <c r="BC81" s="114">
        <v>25</v>
      </c>
      <c r="BD81" s="114">
        <v>0</v>
      </c>
      <c r="BE81" s="114"/>
      <c r="BF81" s="114">
        <v>0</v>
      </c>
      <c r="BG81" s="114">
        <f t="shared" si="41"/>
        <v>25</v>
      </c>
      <c r="BH81" s="114">
        <f t="shared" si="42"/>
        <v>550</v>
      </c>
      <c r="BI81" s="114">
        <f t="shared" si="43"/>
        <v>1855</v>
      </c>
      <c r="BJ81" s="114">
        <f t="shared" si="22"/>
        <v>0</v>
      </c>
      <c r="BK81" s="114">
        <f t="shared" si="23"/>
        <v>0</v>
      </c>
      <c r="BL81" s="114">
        <f t="shared" si="24"/>
        <v>0</v>
      </c>
      <c r="BM81" s="114">
        <f t="shared" si="25"/>
        <v>0</v>
      </c>
      <c r="BN81" s="114">
        <f t="shared" si="26"/>
        <v>0</v>
      </c>
      <c r="BO81" s="114">
        <f t="shared" si="27"/>
        <v>0</v>
      </c>
      <c r="BP81" s="114">
        <f t="shared" si="28"/>
        <v>0</v>
      </c>
      <c r="BQ81" s="114">
        <f t="shared" si="29"/>
        <v>0</v>
      </c>
      <c r="BR81" s="114">
        <f t="shared" si="30"/>
        <v>0</v>
      </c>
      <c r="BS81" s="114">
        <f t="shared" si="31"/>
        <v>0</v>
      </c>
    </row>
    <row r="82" ht="17.5" spans="1:71">
      <c r="A82" s="106">
        <v>79</v>
      </c>
      <c r="B82" s="111" t="s">
        <v>142</v>
      </c>
      <c r="C82" s="260" t="s">
        <v>324</v>
      </c>
      <c r="D82" s="112" t="s">
        <v>15</v>
      </c>
      <c r="E82" s="113">
        <v>4999</v>
      </c>
      <c r="F82" s="114">
        <v>799.84</v>
      </c>
      <c r="G82" s="114">
        <v>0</v>
      </c>
      <c r="H82" s="114"/>
      <c r="I82" s="114">
        <v>0</v>
      </c>
      <c r="J82" s="114">
        <f t="shared" si="32"/>
        <v>799.84</v>
      </c>
      <c r="K82" s="114">
        <v>4999</v>
      </c>
      <c r="L82" s="114">
        <v>409.92</v>
      </c>
      <c r="M82" s="114">
        <v>0</v>
      </c>
      <c r="N82" s="114">
        <v>0</v>
      </c>
      <c r="O82" s="114">
        <v>0</v>
      </c>
      <c r="P82" s="114">
        <f t="shared" si="33"/>
        <v>409.92</v>
      </c>
      <c r="Q82" s="114">
        <v>4999</v>
      </c>
      <c r="R82" s="114">
        <v>5</v>
      </c>
      <c r="S82" s="114">
        <v>0</v>
      </c>
      <c r="T82" s="114">
        <v>0</v>
      </c>
      <c r="U82" s="114">
        <v>0</v>
      </c>
      <c r="V82" s="114">
        <f t="shared" si="34"/>
        <v>5</v>
      </c>
      <c r="W82" s="114">
        <v>4999</v>
      </c>
      <c r="X82" s="114">
        <v>64.99</v>
      </c>
      <c r="Y82" s="114">
        <v>0</v>
      </c>
      <c r="Z82" s="114"/>
      <c r="AA82" s="114">
        <v>0</v>
      </c>
      <c r="AB82" s="114">
        <f t="shared" si="35"/>
        <v>64.99</v>
      </c>
      <c r="AC82" s="114">
        <v>4999</v>
      </c>
      <c r="AD82" s="114">
        <v>25</v>
      </c>
      <c r="AE82" s="114">
        <v>0</v>
      </c>
      <c r="AF82" s="114"/>
      <c r="AG82" s="114">
        <v>0</v>
      </c>
      <c r="AH82" s="114">
        <f t="shared" si="36"/>
        <v>25</v>
      </c>
      <c r="AI82" s="114">
        <f t="shared" si="37"/>
        <v>1304.75</v>
      </c>
      <c r="AJ82" s="114">
        <v>4999</v>
      </c>
      <c r="AK82" s="114">
        <v>399.92</v>
      </c>
      <c r="AL82" s="114">
        <v>0</v>
      </c>
      <c r="AM82" s="114"/>
      <c r="AN82" s="114">
        <v>0</v>
      </c>
      <c r="AO82" s="114">
        <f t="shared" si="38"/>
        <v>399.92</v>
      </c>
      <c r="AP82" s="114">
        <v>4999</v>
      </c>
      <c r="AQ82" s="114">
        <v>99.98</v>
      </c>
      <c r="AR82" s="114">
        <v>0</v>
      </c>
      <c r="AS82" s="114">
        <v>0</v>
      </c>
      <c r="AT82" s="114">
        <v>0</v>
      </c>
      <c r="AU82" s="114">
        <f t="shared" si="39"/>
        <v>99.98</v>
      </c>
      <c r="AV82" s="114">
        <v>4999</v>
      </c>
      <c r="AW82" s="114">
        <v>25</v>
      </c>
      <c r="AX82" s="114">
        <v>0</v>
      </c>
      <c r="AY82" s="114">
        <v>0</v>
      </c>
      <c r="AZ82" s="114">
        <v>0</v>
      </c>
      <c r="BA82" s="114">
        <f t="shared" si="40"/>
        <v>25</v>
      </c>
      <c r="BB82" s="114">
        <v>4999</v>
      </c>
      <c r="BC82" s="114">
        <v>25</v>
      </c>
      <c r="BD82" s="114">
        <v>0</v>
      </c>
      <c r="BE82" s="114"/>
      <c r="BF82" s="114">
        <v>0</v>
      </c>
      <c r="BG82" s="114">
        <f t="shared" si="41"/>
        <v>25</v>
      </c>
      <c r="BH82" s="114">
        <f t="shared" si="42"/>
        <v>549.9</v>
      </c>
      <c r="BI82" s="114">
        <f t="shared" si="43"/>
        <v>1854.65</v>
      </c>
      <c r="BJ82" s="114">
        <f t="shared" si="22"/>
        <v>0</v>
      </c>
      <c r="BK82" s="114">
        <f t="shared" si="23"/>
        <v>0</v>
      </c>
      <c r="BL82" s="114">
        <f t="shared" si="24"/>
        <v>0</v>
      </c>
      <c r="BM82" s="114">
        <f t="shared" si="25"/>
        <v>0</v>
      </c>
      <c r="BN82" s="114">
        <f t="shared" si="26"/>
        <v>0</v>
      </c>
      <c r="BO82" s="114">
        <f t="shared" si="27"/>
        <v>0</v>
      </c>
      <c r="BP82" s="114">
        <f t="shared" si="28"/>
        <v>0</v>
      </c>
      <c r="BQ82" s="114">
        <f t="shared" si="29"/>
        <v>0</v>
      </c>
      <c r="BR82" s="114">
        <f t="shared" si="30"/>
        <v>0</v>
      </c>
      <c r="BS82" s="114">
        <f t="shared" si="31"/>
        <v>0</v>
      </c>
    </row>
    <row r="83" ht="17.5" spans="1:71">
      <c r="A83" s="106">
        <v>80</v>
      </c>
      <c r="B83" s="111" t="s">
        <v>141</v>
      </c>
      <c r="C83" s="260" t="s">
        <v>323</v>
      </c>
      <c r="D83" s="112" t="s">
        <v>15</v>
      </c>
      <c r="E83" s="113">
        <v>4999</v>
      </c>
      <c r="F83" s="114">
        <v>799.84</v>
      </c>
      <c r="G83" s="114">
        <v>0</v>
      </c>
      <c r="H83" s="114"/>
      <c r="I83" s="114">
        <v>0</v>
      </c>
      <c r="J83" s="114">
        <f t="shared" si="32"/>
        <v>799.84</v>
      </c>
      <c r="K83" s="114">
        <v>4999</v>
      </c>
      <c r="L83" s="114">
        <v>409.92</v>
      </c>
      <c r="M83" s="114">
        <v>0</v>
      </c>
      <c r="N83" s="114">
        <v>0</v>
      </c>
      <c r="O83" s="114">
        <v>0</v>
      </c>
      <c r="P83" s="114">
        <f t="shared" si="33"/>
        <v>409.92</v>
      </c>
      <c r="Q83" s="114">
        <v>4999</v>
      </c>
      <c r="R83" s="114">
        <v>5</v>
      </c>
      <c r="S83" s="114">
        <v>0</v>
      </c>
      <c r="T83" s="114">
        <v>0</v>
      </c>
      <c r="U83" s="114">
        <v>0</v>
      </c>
      <c r="V83" s="114">
        <f t="shared" si="34"/>
        <v>5</v>
      </c>
      <c r="W83" s="114">
        <v>4999</v>
      </c>
      <c r="X83" s="114">
        <v>64.99</v>
      </c>
      <c r="Y83" s="114">
        <v>0</v>
      </c>
      <c r="Z83" s="114"/>
      <c r="AA83" s="114">
        <v>0</v>
      </c>
      <c r="AB83" s="114">
        <f t="shared" si="35"/>
        <v>64.99</v>
      </c>
      <c r="AC83" s="114">
        <v>4999</v>
      </c>
      <c r="AD83" s="114">
        <v>25</v>
      </c>
      <c r="AE83" s="114">
        <v>0</v>
      </c>
      <c r="AF83" s="114"/>
      <c r="AG83" s="114">
        <v>0</v>
      </c>
      <c r="AH83" s="114">
        <f t="shared" si="36"/>
        <v>25</v>
      </c>
      <c r="AI83" s="114">
        <f t="shared" si="37"/>
        <v>1304.75</v>
      </c>
      <c r="AJ83" s="114">
        <v>4999</v>
      </c>
      <c r="AK83" s="114">
        <v>399.92</v>
      </c>
      <c r="AL83" s="114">
        <v>0</v>
      </c>
      <c r="AM83" s="114"/>
      <c r="AN83" s="114">
        <v>0</v>
      </c>
      <c r="AO83" s="114">
        <f t="shared" si="38"/>
        <v>399.92</v>
      </c>
      <c r="AP83" s="114">
        <v>4999</v>
      </c>
      <c r="AQ83" s="114">
        <v>99.98</v>
      </c>
      <c r="AR83" s="114">
        <v>0</v>
      </c>
      <c r="AS83" s="114">
        <v>0</v>
      </c>
      <c r="AT83" s="114">
        <v>0</v>
      </c>
      <c r="AU83" s="114">
        <f t="shared" si="39"/>
        <v>99.98</v>
      </c>
      <c r="AV83" s="114">
        <v>4999</v>
      </c>
      <c r="AW83" s="114">
        <v>25</v>
      </c>
      <c r="AX83" s="114">
        <v>0</v>
      </c>
      <c r="AY83" s="114">
        <v>0</v>
      </c>
      <c r="AZ83" s="114">
        <v>0</v>
      </c>
      <c r="BA83" s="114">
        <f t="shared" si="40"/>
        <v>25</v>
      </c>
      <c r="BB83" s="114">
        <v>4999</v>
      </c>
      <c r="BC83" s="114">
        <v>25</v>
      </c>
      <c r="BD83" s="114">
        <v>0</v>
      </c>
      <c r="BE83" s="114"/>
      <c r="BF83" s="114">
        <v>0</v>
      </c>
      <c r="BG83" s="114">
        <f t="shared" si="41"/>
        <v>25</v>
      </c>
      <c r="BH83" s="114">
        <f t="shared" si="42"/>
        <v>549.9</v>
      </c>
      <c r="BI83" s="114">
        <f t="shared" si="43"/>
        <v>1854.65</v>
      </c>
      <c r="BJ83" s="114">
        <f t="shared" si="22"/>
        <v>0</v>
      </c>
      <c r="BK83" s="114">
        <f t="shared" si="23"/>
        <v>0</v>
      </c>
      <c r="BL83" s="114">
        <f t="shared" si="24"/>
        <v>0</v>
      </c>
      <c r="BM83" s="114">
        <f t="shared" si="25"/>
        <v>0</v>
      </c>
      <c r="BN83" s="114">
        <f t="shared" si="26"/>
        <v>0</v>
      </c>
      <c r="BO83" s="114">
        <f t="shared" si="27"/>
        <v>0</v>
      </c>
      <c r="BP83" s="114">
        <f t="shared" si="28"/>
        <v>0</v>
      </c>
      <c r="BQ83" s="114">
        <f t="shared" si="29"/>
        <v>0</v>
      </c>
      <c r="BR83" s="114">
        <f t="shared" si="30"/>
        <v>0</v>
      </c>
      <c r="BS83" s="114">
        <f t="shared" si="31"/>
        <v>0</v>
      </c>
    </row>
    <row r="84" ht="17.5" spans="1:71">
      <c r="A84" s="106">
        <v>81</v>
      </c>
      <c r="B84" s="111" t="s">
        <v>57</v>
      </c>
      <c r="C84" s="111" t="s">
        <v>202</v>
      </c>
      <c r="D84" s="112" t="s">
        <v>15</v>
      </c>
      <c r="E84" s="113">
        <v>4999</v>
      </c>
      <c r="F84" s="114">
        <v>799.84</v>
      </c>
      <c r="G84" s="114">
        <v>0</v>
      </c>
      <c r="H84" s="114"/>
      <c r="I84" s="114">
        <v>0</v>
      </c>
      <c r="J84" s="114">
        <f t="shared" si="32"/>
        <v>799.84</v>
      </c>
      <c r="K84" s="114">
        <v>4999</v>
      </c>
      <c r="L84" s="114">
        <v>409.92</v>
      </c>
      <c r="M84" s="114">
        <v>0</v>
      </c>
      <c r="N84" s="114">
        <v>0</v>
      </c>
      <c r="O84" s="114">
        <v>0</v>
      </c>
      <c r="P84" s="114">
        <f t="shared" si="33"/>
        <v>409.92</v>
      </c>
      <c r="Q84" s="114">
        <v>4999</v>
      </c>
      <c r="R84" s="114">
        <v>5</v>
      </c>
      <c r="S84" s="114">
        <v>0</v>
      </c>
      <c r="T84" s="114">
        <v>0</v>
      </c>
      <c r="U84" s="114">
        <v>0</v>
      </c>
      <c r="V84" s="114">
        <f t="shared" si="34"/>
        <v>5</v>
      </c>
      <c r="W84" s="114">
        <v>4999</v>
      </c>
      <c r="X84" s="114">
        <v>64.99</v>
      </c>
      <c r="Y84" s="114">
        <v>0</v>
      </c>
      <c r="Z84" s="114"/>
      <c r="AA84" s="114">
        <v>0</v>
      </c>
      <c r="AB84" s="114">
        <f t="shared" si="35"/>
        <v>64.99</v>
      </c>
      <c r="AC84" s="114">
        <v>4999</v>
      </c>
      <c r="AD84" s="114">
        <v>25</v>
      </c>
      <c r="AE84" s="114">
        <v>0</v>
      </c>
      <c r="AF84" s="114"/>
      <c r="AG84" s="114">
        <v>0</v>
      </c>
      <c r="AH84" s="114">
        <f t="shared" si="36"/>
        <v>25</v>
      </c>
      <c r="AI84" s="114">
        <f t="shared" si="37"/>
        <v>1304.75</v>
      </c>
      <c r="AJ84" s="114">
        <v>4999</v>
      </c>
      <c r="AK84" s="114">
        <v>399.92</v>
      </c>
      <c r="AL84" s="114">
        <v>0</v>
      </c>
      <c r="AM84" s="114"/>
      <c r="AN84" s="114">
        <v>0</v>
      </c>
      <c r="AO84" s="114">
        <f t="shared" si="38"/>
        <v>399.92</v>
      </c>
      <c r="AP84" s="114">
        <v>4999</v>
      </c>
      <c r="AQ84" s="114">
        <v>99.98</v>
      </c>
      <c r="AR84" s="114">
        <v>0</v>
      </c>
      <c r="AS84" s="114">
        <v>0</v>
      </c>
      <c r="AT84" s="114">
        <v>0</v>
      </c>
      <c r="AU84" s="114">
        <f t="shared" si="39"/>
        <v>99.98</v>
      </c>
      <c r="AV84" s="114">
        <v>4999</v>
      </c>
      <c r="AW84" s="114">
        <v>25</v>
      </c>
      <c r="AX84" s="114">
        <v>0</v>
      </c>
      <c r="AY84" s="114">
        <v>0</v>
      </c>
      <c r="AZ84" s="114">
        <v>0</v>
      </c>
      <c r="BA84" s="114">
        <f t="shared" si="40"/>
        <v>25</v>
      </c>
      <c r="BB84" s="114">
        <v>4999</v>
      </c>
      <c r="BC84" s="114">
        <v>25</v>
      </c>
      <c r="BD84" s="114">
        <v>0</v>
      </c>
      <c r="BE84" s="114"/>
      <c r="BF84" s="114">
        <v>0</v>
      </c>
      <c r="BG84" s="114">
        <f t="shared" si="41"/>
        <v>25</v>
      </c>
      <c r="BH84" s="114">
        <f t="shared" si="42"/>
        <v>549.9</v>
      </c>
      <c r="BI84" s="114">
        <f t="shared" si="43"/>
        <v>1854.65</v>
      </c>
      <c r="BJ84" s="114">
        <f t="shared" si="22"/>
        <v>0</v>
      </c>
      <c r="BK84" s="114">
        <f t="shared" si="23"/>
        <v>0</v>
      </c>
      <c r="BL84" s="114">
        <f t="shared" si="24"/>
        <v>0</v>
      </c>
      <c r="BM84" s="114">
        <f t="shared" si="25"/>
        <v>0</v>
      </c>
      <c r="BN84" s="114">
        <f t="shared" si="26"/>
        <v>0</v>
      </c>
      <c r="BO84" s="114">
        <f t="shared" si="27"/>
        <v>0</v>
      </c>
      <c r="BP84" s="114">
        <f t="shared" si="28"/>
        <v>0</v>
      </c>
      <c r="BQ84" s="114">
        <f t="shared" si="29"/>
        <v>0</v>
      </c>
      <c r="BR84" s="114">
        <f t="shared" si="30"/>
        <v>0</v>
      </c>
      <c r="BS84" s="114">
        <f t="shared" si="31"/>
        <v>0</v>
      </c>
    </row>
    <row r="85" ht="17.5" spans="1:71">
      <c r="A85" s="106">
        <v>82</v>
      </c>
      <c r="B85" s="111" t="s">
        <v>128</v>
      </c>
      <c r="C85" s="260" t="s">
        <v>306</v>
      </c>
      <c r="D85" s="112" t="s">
        <v>15</v>
      </c>
      <c r="E85" s="113">
        <v>4999</v>
      </c>
      <c r="F85" s="114">
        <v>799.84</v>
      </c>
      <c r="G85" s="114">
        <v>0</v>
      </c>
      <c r="H85" s="114"/>
      <c r="I85" s="114">
        <v>0</v>
      </c>
      <c r="J85" s="114">
        <f t="shared" si="32"/>
        <v>799.84</v>
      </c>
      <c r="K85" s="114">
        <v>4999</v>
      </c>
      <c r="L85" s="114">
        <v>409.92</v>
      </c>
      <c r="M85" s="114">
        <v>0</v>
      </c>
      <c r="N85" s="114">
        <v>0</v>
      </c>
      <c r="O85" s="114">
        <v>0</v>
      </c>
      <c r="P85" s="114">
        <f t="shared" si="33"/>
        <v>409.92</v>
      </c>
      <c r="Q85" s="114">
        <v>4999</v>
      </c>
      <c r="R85" s="114">
        <v>5</v>
      </c>
      <c r="S85" s="114">
        <v>0</v>
      </c>
      <c r="T85" s="114">
        <v>0</v>
      </c>
      <c r="U85" s="114">
        <v>0</v>
      </c>
      <c r="V85" s="114">
        <f t="shared" si="34"/>
        <v>5</v>
      </c>
      <c r="W85" s="114">
        <v>4999</v>
      </c>
      <c r="X85" s="114">
        <v>64.99</v>
      </c>
      <c r="Y85" s="114">
        <v>0</v>
      </c>
      <c r="Z85" s="114"/>
      <c r="AA85" s="114">
        <v>0</v>
      </c>
      <c r="AB85" s="114">
        <f t="shared" si="35"/>
        <v>64.99</v>
      </c>
      <c r="AC85" s="114">
        <v>4999</v>
      </c>
      <c r="AD85" s="114">
        <v>25</v>
      </c>
      <c r="AE85" s="114">
        <v>0</v>
      </c>
      <c r="AF85" s="114"/>
      <c r="AG85" s="114">
        <v>0</v>
      </c>
      <c r="AH85" s="114">
        <f t="shared" si="36"/>
        <v>25</v>
      </c>
      <c r="AI85" s="114">
        <f t="shared" si="37"/>
        <v>1304.75</v>
      </c>
      <c r="AJ85" s="114">
        <v>4999</v>
      </c>
      <c r="AK85" s="114">
        <v>399.92</v>
      </c>
      <c r="AL85" s="114">
        <v>0</v>
      </c>
      <c r="AM85" s="114"/>
      <c r="AN85" s="114">
        <v>0</v>
      </c>
      <c r="AO85" s="114">
        <f t="shared" si="38"/>
        <v>399.92</v>
      </c>
      <c r="AP85" s="114">
        <v>4999</v>
      </c>
      <c r="AQ85" s="114">
        <v>99.98</v>
      </c>
      <c r="AR85" s="114">
        <v>0</v>
      </c>
      <c r="AS85" s="114">
        <v>0</v>
      </c>
      <c r="AT85" s="114">
        <v>0</v>
      </c>
      <c r="AU85" s="114">
        <f t="shared" si="39"/>
        <v>99.98</v>
      </c>
      <c r="AV85" s="114">
        <v>4999</v>
      </c>
      <c r="AW85" s="114">
        <v>25</v>
      </c>
      <c r="AX85" s="114">
        <v>0</v>
      </c>
      <c r="AY85" s="114">
        <v>0</v>
      </c>
      <c r="AZ85" s="114">
        <v>0</v>
      </c>
      <c r="BA85" s="114">
        <f t="shared" si="40"/>
        <v>25</v>
      </c>
      <c r="BB85" s="114">
        <v>4999</v>
      </c>
      <c r="BC85" s="114">
        <v>25</v>
      </c>
      <c r="BD85" s="114">
        <v>0</v>
      </c>
      <c r="BE85" s="114"/>
      <c r="BF85" s="114">
        <v>0</v>
      </c>
      <c r="BG85" s="114">
        <f t="shared" si="41"/>
        <v>25</v>
      </c>
      <c r="BH85" s="114">
        <f t="shared" si="42"/>
        <v>549.9</v>
      </c>
      <c r="BI85" s="114">
        <f t="shared" si="43"/>
        <v>1854.65</v>
      </c>
      <c r="BJ85" s="114">
        <f t="shared" si="22"/>
        <v>0</v>
      </c>
      <c r="BK85" s="114">
        <f t="shared" si="23"/>
        <v>0</v>
      </c>
      <c r="BL85" s="114">
        <f t="shared" si="24"/>
        <v>0</v>
      </c>
      <c r="BM85" s="114">
        <f t="shared" si="25"/>
        <v>0</v>
      </c>
      <c r="BN85" s="114">
        <f t="shared" si="26"/>
        <v>0</v>
      </c>
      <c r="BO85" s="114">
        <f t="shared" si="27"/>
        <v>0</v>
      </c>
      <c r="BP85" s="114">
        <f t="shared" si="28"/>
        <v>0</v>
      </c>
      <c r="BQ85" s="114">
        <f t="shared" si="29"/>
        <v>0</v>
      </c>
      <c r="BR85" s="114">
        <f t="shared" si="30"/>
        <v>0</v>
      </c>
      <c r="BS85" s="114">
        <f t="shared" si="31"/>
        <v>0</v>
      </c>
    </row>
    <row r="86" ht="17.5" spans="1:71">
      <c r="A86" s="106">
        <v>83</v>
      </c>
      <c r="B86" s="111" t="s">
        <v>228</v>
      </c>
      <c r="C86" s="111" t="s">
        <v>229</v>
      </c>
      <c r="D86" s="112" t="s">
        <v>15</v>
      </c>
      <c r="E86" s="113">
        <v>4999</v>
      </c>
      <c r="F86" s="114">
        <v>799.84</v>
      </c>
      <c r="G86" s="114">
        <v>0</v>
      </c>
      <c r="H86" s="114"/>
      <c r="I86" s="114">
        <v>0</v>
      </c>
      <c r="J86" s="114">
        <f t="shared" si="32"/>
        <v>799.84</v>
      </c>
      <c r="K86" s="114">
        <v>4999</v>
      </c>
      <c r="L86" s="114">
        <v>409.92</v>
      </c>
      <c r="M86" s="114">
        <v>0</v>
      </c>
      <c r="N86" s="114">
        <v>0</v>
      </c>
      <c r="O86" s="114">
        <v>0</v>
      </c>
      <c r="P86" s="114">
        <f t="shared" si="33"/>
        <v>409.92</v>
      </c>
      <c r="Q86" s="114">
        <v>4999</v>
      </c>
      <c r="R86" s="114">
        <v>5</v>
      </c>
      <c r="S86" s="114">
        <v>0</v>
      </c>
      <c r="T86" s="114">
        <v>0</v>
      </c>
      <c r="U86" s="114">
        <v>0</v>
      </c>
      <c r="V86" s="114">
        <f t="shared" si="34"/>
        <v>5</v>
      </c>
      <c r="W86" s="114">
        <v>4999</v>
      </c>
      <c r="X86" s="114">
        <v>64.99</v>
      </c>
      <c r="Y86" s="114">
        <v>0</v>
      </c>
      <c r="Z86" s="114"/>
      <c r="AA86" s="114">
        <v>0</v>
      </c>
      <c r="AB86" s="114">
        <f t="shared" si="35"/>
        <v>64.99</v>
      </c>
      <c r="AC86" s="114">
        <v>4999</v>
      </c>
      <c r="AD86" s="114">
        <v>25</v>
      </c>
      <c r="AE86" s="114">
        <v>0</v>
      </c>
      <c r="AF86" s="114"/>
      <c r="AG86" s="114">
        <v>0</v>
      </c>
      <c r="AH86" s="114">
        <f t="shared" si="36"/>
        <v>25</v>
      </c>
      <c r="AI86" s="114">
        <f t="shared" si="37"/>
        <v>1304.75</v>
      </c>
      <c r="AJ86" s="114">
        <v>4999</v>
      </c>
      <c r="AK86" s="114">
        <v>399.92</v>
      </c>
      <c r="AL86" s="114">
        <v>0</v>
      </c>
      <c r="AM86" s="114"/>
      <c r="AN86" s="114">
        <v>0</v>
      </c>
      <c r="AO86" s="114">
        <f t="shared" si="38"/>
        <v>399.92</v>
      </c>
      <c r="AP86" s="114">
        <v>4999</v>
      </c>
      <c r="AQ86" s="114">
        <v>99.98</v>
      </c>
      <c r="AR86" s="114">
        <v>0</v>
      </c>
      <c r="AS86" s="114">
        <v>0</v>
      </c>
      <c r="AT86" s="114">
        <v>0</v>
      </c>
      <c r="AU86" s="114">
        <f t="shared" si="39"/>
        <v>99.98</v>
      </c>
      <c r="AV86" s="114">
        <v>4999</v>
      </c>
      <c r="AW86" s="114">
        <v>25</v>
      </c>
      <c r="AX86" s="114">
        <v>0</v>
      </c>
      <c r="AY86" s="114">
        <v>0</v>
      </c>
      <c r="AZ86" s="114">
        <v>0</v>
      </c>
      <c r="BA86" s="114">
        <f t="shared" si="40"/>
        <v>25</v>
      </c>
      <c r="BB86" s="114">
        <v>4999</v>
      </c>
      <c r="BC86" s="114">
        <v>25</v>
      </c>
      <c r="BD86" s="114">
        <v>0</v>
      </c>
      <c r="BE86" s="114"/>
      <c r="BF86" s="114">
        <v>0</v>
      </c>
      <c r="BG86" s="114">
        <f t="shared" si="41"/>
        <v>25</v>
      </c>
      <c r="BH86" s="114">
        <f t="shared" si="42"/>
        <v>549.9</v>
      </c>
      <c r="BI86" s="114">
        <f t="shared" si="43"/>
        <v>1854.65</v>
      </c>
      <c r="BJ86" s="114">
        <f t="shared" si="22"/>
        <v>0</v>
      </c>
      <c r="BK86" s="114">
        <f t="shared" si="23"/>
        <v>0</v>
      </c>
      <c r="BL86" s="114">
        <f t="shared" si="24"/>
        <v>0</v>
      </c>
      <c r="BM86" s="114">
        <f t="shared" si="25"/>
        <v>0</v>
      </c>
      <c r="BN86" s="114">
        <f t="shared" si="26"/>
        <v>0</v>
      </c>
      <c r="BO86" s="114">
        <f t="shared" si="27"/>
        <v>0</v>
      </c>
      <c r="BP86" s="114">
        <f t="shared" si="28"/>
        <v>0</v>
      </c>
      <c r="BQ86" s="114">
        <f t="shared" si="29"/>
        <v>0</v>
      </c>
      <c r="BR86" s="114">
        <f t="shared" si="30"/>
        <v>0</v>
      </c>
      <c r="BS86" s="114">
        <f t="shared" si="31"/>
        <v>0</v>
      </c>
    </row>
    <row r="87" ht="17.5" spans="1:71">
      <c r="A87" s="106">
        <v>84</v>
      </c>
      <c r="B87" s="111" t="s">
        <v>89</v>
      </c>
      <c r="C87" s="111" t="s">
        <v>248</v>
      </c>
      <c r="D87" s="112" t="s">
        <v>15</v>
      </c>
      <c r="E87" s="113">
        <v>4999</v>
      </c>
      <c r="F87" s="114">
        <v>799.84</v>
      </c>
      <c r="G87" s="114">
        <v>0</v>
      </c>
      <c r="H87" s="114"/>
      <c r="I87" s="114">
        <v>0</v>
      </c>
      <c r="J87" s="114">
        <f t="shared" si="32"/>
        <v>799.84</v>
      </c>
      <c r="K87" s="114">
        <v>4999</v>
      </c>
      <c r="L87" s="114">
        <v>409.92</v>
      </c>
      <c r="M87" s="114">
        <v>0</v>
      </c>
      <c r="N87" s="114">
        <v>0</v>
      </c>
      <c r="O87" s="114">
        <v>0</v>
      </c>
      <c r="P87" s="114">
        <f t="shared" si="33"/>
        <v>409.92</v>
      </c>
      <c r="Q87" s="114">
        <v>4999</v>
      </c>
      <c r="R87" s="114">
        <v>5</v>
      </c>
      <c r="S87" s="114">
        <v>0</v>
      </c>
      <c r="T87" s="114">
        <v>0</v>
      </c>
      <c r="U87" s="114">
        <v>0</v>
      </c>
      <c r="V87" s="114">
        <f t="shared" si="34"/>
        <v>5</v>
      </c>
      <c r="W87" s="114">
        <v>4999</v>
      </c>
      <c r="X87" s="114">
        <v>64.99</v>
      </c>
      <c r="Y87" s="114">
        <v>0</v>
      </c>
      <c r="Z87" s="114"/>
      <c r="AA87" s="114">
        <v>0</v>
      </c>
      <c r="AB87" s="114">
        <f t="shared" si="35"/>
        <v>64.99</v>
      </c>
      <c r="AC87" s="114">
        <v>4999</v>
      </c>
      <c r="AD87" s="114">
        <v>25</v>
      </c>
      <c r="AE87" s="114">
        <v>0</v>
      </c>
      <c r="AF87" s="114"/>
      <c r="AG87" s="114">
        <v>0</v>
      </c>
      <c r="AH87" s="114">
        <f t="shared" si="36"/>
        <v>25</v>
      </c>
      <c r="AI87" s="114">
        <f t="shared" si="37"/>
        <v>1304.75</v>
      </c>
      <c r="AJ87" s="114">
        <v>4999</v>
      </c>
      <c r="AK87" s="114">
        <v>399.92</v>
      </c>
      <c r="AL87" s="114">
        <v>0</v>
      </c>
      <c r="AM87" s="114"/>
      <c r="AN87" s="114">
        <v>0</v>
      </c>
      <c r="AO87" s="114">
        <f t="shared" si="38"/>
        <v>399.92</v>
      </c>
      <c r="AP87" s="114">
        <v>4999</v>
      </c>
      <c r="AQ87" s="114">
        <v>99.98</v>
      </c>
      <c r="AR87" s="114">
        <v>0</v>
      </c>
      <c r="AS87" s="114">
        <v>0</v>
      </c>
      <c r="AT87" s="114">
        <v>0</v>
      </c>
      <c r="AU87" s="114">
        <f t="shared" si="39"/>
        <v>99.98</v>
      </c>
      <c r="AV87" s="114">
        <v>4999</v>
      </c>
      <c r="AW87" s="114">
        <v>25</v>
      </c>
      <c r="AX87" s="114">
        <v>0</v>
      </c>
      <c r="AY87" s="114">
        <v>0</v>
      </c>
      <c r="AZ87" s="114">
        <v>0</v>
      </c>
      <c r="BA87" s="114">
        <f t="shared" si="40"/>
        <v>25</v>
      </c>
      <c r="BB87" s="114">
        <v>4999</v>
      </c>
      <c r="BC87" s="114">
        <v>25</v>
      </c>
      <c r="BD87" s="114">
        <v>0</v>
      </c>
      <c r="BE87" s="114"/>
      <c r="BF87" s="114">
        <v>0</v>
      </c>
      <c r="BG87" s="114">
        <f t="shared" si="41"/>
        <v>25</v>
      </c>
      <c r="BH87" s="114">
        <f t="shared" si="42"/>
        <v>549.9</v>
      </c>
      <c r="BI87" s="114">
        <f t="shared" si="43"/>
        <v>1854.65</v>
      </c>
      <c r="BJ87" s="114">
        <f t="shared" si="22"/>
        <v>0</v>
      </c>
      <c r="BK87" s="114">
        <f t="shared" si="23"/>
        <v>0</v>
      </c>
      <c r="BL87" s="114">
        <f t="shared" si="24"/>
        <v>0</v>
      </c>
      <c r="BM87" s="114">
        <f t="shared" si="25"/>
        <v>0</v>
      </c>
      <c r="BN87" s="114">
        <f t="shared" si="26"/>
        <v>0</v>
      </c>
      <c r="BO87" s="114">
        <f t="shared" si="27"/>
        <v>0</v>
      </c>
      <c r="BP87" s="114">
        <f t="shared" si="28"/>
        <v>0</v>
      </c>
      <c r="BQ87" s="114">
        <f t="shared" si="29"/>
        <v>0</v>
      </c>
      <c r="BR87" s="114">
        <f t="shared" si="30"/>
        <v>0</v>
      </c>
      <c r="BS87" s="114">
        <f t="shared" si="31"/>
        <v>0</v>
      </c>
    </row>
    <row r="88" ht="17.5" spans="1:71">
      <c r="A88" s="106">
        <v>85</v>
      </c>
      <c r="B88" s="111" t="s">
        <v>299</v>
      </c>
      <c r="C88" s="260" t="s">
        <v>300</v>
      </c>
      <c r="D88" s="112" t="s">
        <v>15</v>
      </c>
      <c r="E88" s="113">
        <v>4999</v>
      </c>
      <c r="F88" s="114">
        <v>799.84</v>
      </c>
      <c r="G88" s="114">
        <v>0</v>
      </c>
      <c r="H88" s="114"/>
      <c r="I88" s="114">
        <v>0</v>
      </c>
      <c r="J88" s="114">
        <f t="shared" si="32"/>
        <v>799.84</v>
      </c>
      <c r="K88" s="114">
        <v>4999</v>
      </c>
      <c r="L88" s="114">
        <v>409.92</v>
      </c>
      <c r="M88" s="114">
        <v>0</v>
      </c>
      <c r="N88" s="114">
        <v>0</v>
      </c>
      <c r="O88" s="114">
        <v>0</v>
      </c>
      <c r="P88" s="114">
        <f t="shared" si="33"/>
        <v>409.92</v>
      </c>
      <c r="Q88" s="114">
        <v>4999</v>
      </c>
      <c r="R88" s="114">
        <v>5</v>
      </c>
      <c r="S88" s="114">
        <v>0</v>
      </c>
      <c r="T88" s="114">
        <v>0</v>
      </c>
      <c r="U88" s="114">
        <v>0</v>
      </c>
      <c r="V88" s="114">
        <f t="shared" si="34"/>
        <v>5</v>
      </c>
      <c r="W88" s="114">
        <v>4999</v>
      </c>
      <c r="X88" s="114">
        <v>64.99</v>
      </c>
      <c r="Y88" s="114">
        <v>0</v>
      </c>
      <c r="Z88" s="114"/>
      <c r="AA88" s="114">
        <v>0</v>
      </c>
      <c r="AB88" s="114">
        <f t="shared" si="35"/>
        <v>64.99</v>
      </c>
      <c r="AC88" s="114">
        <v>4999</v>
      </c>
      <c r="AD88" s="114">
        <v>25</v>
      </c>
      <c r="AE88" s="114">
        <v>0</v>
      </c>
      <c r="AF88" s="114"/>
      <c r="AG88" s="114">
        <v>0</v>
      </c>
      <c r="AH88" s="114">
        <f t="shared" si="36"/>
        <v>25</v>
      </c>
      <c r="AI88" s="114">
        <f t="shared" si="37"/>
        <v>1304.75</v>
      </c>
      <c r="AJ88" s="114">
        <v>4999</v>
      </c>
      <c r="AK88" s="114">
        <v>399.92</v>
      </c>
      <c r="AL88" s="114">
        <v>0</v>
      </c>
      <c r="AM88" s="114"/>
      <c r="AN88" s="114">
        <v>0</v>
      </c>
      <c r="AO88" s="114">
        <f t="shared" si="38"/>
        <v>399.92</v>
      </c>
      <c r="AP88" s="114">
        <v>4999</v>
      </c>
      <c r="AQ88" s="114">
        <v>99.98</v>
      </c>
      <c r="AR88" s="114">
        <v>0</v>
      </c>
      <c r="AS88" s="114">
        <v>0</v>
      </c>
      <c r="AT88" s="114">
        <v>0</v>
      </c>
      <c r="AU88" s="114">
        <f t="shared" si="39"/>
        <v>99.98</v>
      </c>
      <c r="AV88" s="114">
        <v>4999</v>
      </c>
      <c r="AW88" s="114">
        <v>25</v>
      </c>
      <c r="AX88" s="114">
        <v>0</v>
      </c>
      <c r="AY88" s="114">
        <v>0</v>
      </c>
      <c r="AZ88" s="114">
        <v>0</v>
      </c>
      <c r="BA88" s="114">
        <f t="shared" si="40"/>
        <v>25</v>
      </c>
      <c r="BB88" s="114">
        <v>4999</v>
      </c>
      <c r="BC88" s="114">
        <v>25</v>
      </c>
      <c r="BD88" s="114">
        <v>0</v>
      </c>
      <c r="BE88" s="114"/>
      <c r="BF88" s="114">
        <v>0</v>
      </c>
      <c r="BG88" s="114">
        <f t="shared" si="41"/>
        <v>25</v>
      </c>
      <c r="BH88" s="114">
        <f t="shared" si="42"/>
        <v>549.9</v>
      </c>
      <c r="BI88" s="114">
        <f t="shared" si="43"/>
        <v>1854.65</v>
      </c>
      <c r="BJ88" s="114">
        <f t="shared" si="22"/>
        <v>0</v>
      </c>
      <c r="BK88" s="114">
        <f t="shared" si="23"/>
        <v>0</v>
      </c>
      <c r="BL88" s="114">
        <f t="shared" si="24"/>
        <v>0</v>
      </c>
      <c r="BM88" s="114">
        <f t="shared" si="25"/>
        <v>0</v>
      </c>
      <c r="BN88" s="114">
        <f t="shared" si="26"/>
        <v>0</v>
      </c>
      <c r="BO88" s="114">
        <f t="shared" si="27"/>
        <v>0</v>
      </c>
      <c r="BP88" s="114">
        <f t="shared" si="28"/>
        <v>0</v>
      </c>
      <c r="BQ88" s="114">
        <f t="shared" si="29"/>
        <v>0</v>
      </c>
      <c r="BR88" s="114">
        <f t="shared" si="30"/>
        <v>0</v>
      </c>
      <c r="BS88" s="114">
        <f t="shared" si="31"/>
        <v>0</v>
      </c>
    </row>
    <row r="89" ht="17.5" spans="1:71">
      <c r="A89" s="106">
        <v>86</v>
      </c>
      <c r="B89" s="111" t="s">
        <v>285</v>
      </c>
      <c r="C89" s="260" t="s">
        <v>286</v>
      </c>
      <c r="D89" s="112" t="s">
        <v>15</v>
      </c>
      <c r="E89" s="113">
        <v>4999</v>
      </c>
      <c r="F89" s="114">
        <v>799.84</v>
      </c>
      <c r="G89" s="114">
        <v>0</v>
      </c>
      <c r="H89" s="114"/>
      <c r="I89" s="114">
        <v>0</v>
      </c>
      <c r="J89" s="114">
        <f t="shared" si="32"/>
        <v>799.84</v>
      </c>
      <c r="K89" s="114">
        <v>4999</v>
      </c>
      <c r="L89" s="114">
        <v>409.92</v>
      </c>
      <c r="M89" s="114">
        <v>0</v>
      </c>
      <c r="N89" s="114">
        <v>0</v>
      </c>
      <c r="O89" s="114">
        <v>0</v>
      </c>
      <c r="P89" s="114">
        <f t="shared" si="33"/>
        <v>409.92</v>
      </c>
      <c r="Q89" s="114">
        <v>4999</v>
      </c>
      <c r="R89" s="114">
        <v>5</v>
      </c>
      <c r="S89" s="114">
        <v>0</v>
      </c>
      <c r="T89" s="114">
        <v>0</v>
      </c>
      <c r="U89" s="114">
        <v>0</v>
      </c>
      <c r="V89" s="114">
        <f t="shared" si="34"/>
        <v>5</v>
      </c>
      <c r="W89" s="114">
        <v>4999</v>
      </c>
      <c r="X89" s="114">
        <v>64.99</v>
      </c>
      <c r="Y89" s="114">
        <v>0</v>
      </c>
      <c r="Z89" s="114"/>
      <c r="AA89" s="114">
        <v>0</v>
      </c>
      <c r="AB89" s="114">
        <f t="shared" si="35"/>
        <v>64.99</v>
      </c>
      <c r="AC89" s="114">
        <v>4999</v>
      </c>
      <c r="AD89" s="114">
        <v>25</v>
      </c>
      <c r="AE89" s="114">
        <v>0</v>
      </c>
      <c r="AF89" s="114"/>
      <c r="AG89" s="114">
        <v>0</v>
      </c>
      <c r="AH89" s="114">
        <f t="shared" si="36"/>
        <v>25</v>
      </c>
      <c r="AI89" s="114">
        <f t="shared" si="37"/>
        <v>1304.75</v>
      </c>
      <c r="AJ89" s="114">
        <v>4999</v>
      </c>
      <c r="AK89" s="114">
        <v>399.92</v>
      </c>
      <c r="AL89" s="114">
        <v>0</v>
      </c>
      <c r="AM89" s="114"/>
      <c r="AN89" s="114">
        <v>0</v>
      </c>
      <c r="AO89" s="114">
        <f t="shared" si="38"/>
        <v>399.92</v>
      </c>
      <c r="AP89" s="114">
        <v>4999</v>
      </c>
      <c r="AQ89" s="114">
        <v>99.98</v>
      </c>
      <c r="AR89" s="114">
        <v>0</v>
      </c>
      <c r="AS89" s="114">
        <v>0</v>
      </c>
      <c r="AT89" s="114">
        <v>0</v>
      </c>
      <c r="AU89" s="114">
        <f t="shared" si="39"/>
        <v>99.98</v>
      </c>
      <c r="AV89" s="114">
        <v>4999</v>
      </c>
      <c r="AW89" s="114">
        <v>25</v>
      </c>
      <c r="AX89" s="114">
        <v>0</v>
      </c>
      <c r="AY89" s="114">
        <v>0</v>
      </c>
      <c r="AZ89" s="114">
        <v>0</v>
      </c>
      <c r="BA89" s="114">
        <f t="shared" si="40"/>
        <v>25</v>
      </c>
      <c r="BB89" s="114">
        <v>4999</v>
      </c>
      <c r="BC89" s="114">
        <v>25</v>
      </c>
      <c r="BD89" s="114">
        <v>0</v>
      </c>
      <c r="BE89" s="114"/>
      <c r="BF89" s="114">
        <v>0</v>
      </c>
      <c r="BG89" s="114">
        <f t="shared" si="41"/>
        <v>25</v>
      </c>
      <c r="BH89" s="114">
        <f t="shared" si="42"/>
        <v>549.9</v>
      </c>
      <c r="BI89" s="114">
        <f t="shared" si="43"/>
        <v>1854.65</v>
      </c>
      <c r="BJ89" s="114">
        <f t="shared" si="22"/>
        <v>0</v>
      </c>
      <c r="BK89" s="114">
        <f t="shared" si="23"/>
        <v>0</v>
      </c>
      <c r="BL89" s="114">
        <f t="shared" si="24"/>
        <v>0</v>
      </c>
      <c r="BM89" s="114">
        <f t="shared" si="25"/>
        <v>0</v>
      </c>
      <c r="BN89" s="114">
        <f t="shared" si="26"/>
        <v>0</v>
      </c>
      <c r="BO89" s="114">
        <f t="shared" si="27"/>
        <v>0</v>
      </c>
      <c r="BP89" s="114">
        <f t="shared" si="28"/>
        <v>0</v>
      </c>
      <c r="BQ89" s="114">
        <f t="shared" si="29"/>
        <v>0</v>
      </c>
      <c r="BR89" s="114">
        <f t="shared" si="30"/>
        <v>0</v>
      </c>
      <c r="BS89" s="114">
        <f t="shared" si="31"/>
        <v>0</v>
      </c>
    </row>
    <row r="90" ht="17.5" spans="1:71">
      <c r="A90" s="106">
        <v>87</v>
      </c>
      <c r="B90" s="111" t="s">
        <v>80</v>
      </c>
      <c r="C90" s="260" t="s">
        <v>236</v>
      </c>
      <c r="D90" s="112" t="s">
        <v>15</v>
      </c>
      <c r="E90" s="113">
        <v>4999</v>
      </c>
      <c r="F90" s="114">
        <v>799.84</v>
      </c>
      <c r="G90" s="114">
        <v>0</v>
      </c>
      <c r="H90" s="114"/>
      <c r="I90" s="114">
        <v>0</v>
      </c>
      <c r="J90" s="114">
        <f t="shared" si="32"/>
        <v>799.84</v>
      </c>
      <c r="K90" s="114">
        <v>4999</v>
      </c>
      <c r="L90" s="114">
        <v>409.92</v>
      </c>
      <c r="M90" s="114">
        <v>0</v>
      </c>
      <c r="N90" s="114">
        <v>0</v>
      </c>
      <c r="O90" s="114">
        <v>0</v>
      </c>
      <c r="P90" s="114">
        <f t="shared" si="33"/>
        <v>409.92</v>
      </c>
      <c r="Q90" s="114">
        <v>4999</v>
      </c>
      <c r="R90" s="114">
        <v>5</v>
      </c>
      <c r="S90" s="114">
        <v>0</v>
      </c>
      <c r="T90" s="114">
        <v>0</v>
      </c>
      <c r="U90" s="114">
        <v>0</v>
      </c>
      <c r="V90" s="114">
        <f t="shared" si="34"/>
        <v>5</v>
      </c>
      <c r="W90" s="114">
        <v>4999</v>
      </c>
      <c r="X90" s="114">
        <v>64.99</v>
      </c>
      <c r="Y90" s="114">
        <v>0</v>
      </c>
      <c r="Z90" s="114"/>
      <c r="AA90" s="114">
        <v>0</v>
      </c>
      <c r="AB90" s="114">
        <f t="shared" si="35"/>
        <v>64.99</v>
      </c>
      <c r="AC90" s="114">
        <v>4999</v>
      </c>
      <c r="AD90" s="114">
        <v>25</v>
      </c>
      <c r="AE90" s="114">
        <v>0</v>
      </c>
      <c r="AF90" s="114"/>
      <c r="AG90" s="114">
        <v>0</v>
      </c>
      <c r="AH90" s="114">
        <f t="shared" si="36"/>
        <v>25</v>
      </c>
      <c r="AI90" s="114">
        <f t="shared" si="37"/>
        <v>1304.75</v>
      </c>
      <c r="AJ90" s="114">
        <v>4999</v>
      </c>
      <c r="AK90" s="114">
        <v>399.92</v>
      </c>
      <c r="AL90" s="114">
        <v>0</v>
      </c>
      <c r="AM90" s="114"/>
      <c r="AN90" s="114">
        <v>0</v>
      </c>
      <c r="AO90" s="114">
        <f t="shared" si="38"/>
        <v>399.92</v>
      </c>
      <c r="AP90" s="114">
        <v>4999</v>
      </c>
      <c r="AQ90" s="114">
        <v>99.98</v>
      </c>
      <c r="AR90" s="114">
        <v>0</v>
      </c>
      <c r="AS90" s="114">
        <v>0</v>
      </c>
      <c r="AT90" s="114">
        <v>0</v>
      </c>
      <c r="AU90" s="114">
        <f t="shared" si="39"/>
        <v>99.98</v>
      </c>
      <c r="AV90" s="114">
        <v>4999</v>
      </c>
      <c r="AW90" s="114">
        <v>25</v>
      </c>
      <c r="AX90" s="114">
        <v>0</v>
      </c>
      <c r="AY90" s="114">
        <v>0</v>
      </c>
      <c r="AZ90" s="114">
        <v>0</v>
      </c>
      <c r="BA90" s="114">
        <f t="shared" si="40"/>
        <v>25</v>
      </c>
      <c r="BB90" s="114">
        <v>4999</v>
      </c>
      <c r="BC90" s="114">
        <v>25</v>
      </c>
      <c r="BD90" s="114">
        <v>0</v>
      </c>
      <c r="BE90" s="114"/>
      <c r="BF90" s="114">
        <v>0</v>
      </c>
      <c r="BG90" s="114">
        <f t="shared" si="41"/>
        <v>25</v>
      </c>
      <c r="BH90" s="114">
        <f t="shared" si="42"/>
        <v>549.9</v>
      </c>
      <c r="BI90" s="114">
        <f t="shared" si="43"/>
        <v>1854.65</v>
      </c>
      <c r="BJ90" s="114">
        <f t="shared" si="22"/>
        <v>0</v>
      </c>
      <c r="BK90" s="114">
        <f t="shared" si="23"/>
        <v>0</v>
      </c>
      <c r="BL90" s="114">
        <f t="shared" si="24"/>
        <v>0</v>
      </c>
      <c r="BM90" s="114">
        <f t="shared" si="25"/>
        <v>0</v>
      </c>
      <c r="BN90" s="114">
        <f t="shared" si="26"/>
        <v>0</v>
      </c>
      <c r="BO90" s="114">
        <f t="shared" si="27"/>
        <v>0</v>
      </c>
      <c r="BP90" s="114">
        <f t="shared" si="28"/>
        <v>0</v>
      </c>
      <c r="BQ90" s="114">
        <f t="shared" si="29"/>
        <v>0</v>
      </c>
      <c r="BR90" s="114">
        <f t="shared" si="30"/>
        <v>0</v>
      </c>
      <c r="BS90" s="114">
        <f t="shared" si="31"/>
        <v>0</v>
      </c>
    </row>
    <row r="91" ht="17.5" spans="1:71">
      <c r="A91" s="106">
        <v>88</v>
      </c>
      <c r="B91" s="111" t="s">
        <v>269</v>
      </c>
      <c r="C91" s="111" t="s">
        <v>270</v>
      </c>
      <c r="D91" s="112" t="s">
        <v>15</v>
      </c>
      <c r="E91" s="113">
        <v>4999</v>
      </c>
      <c r="F91" s="114">
        <v>799.84</v>
      </c>
      <c r="G91" s="114">
        <v>0</v>
      </c>
      <c r="H91" s="114"/>
      <c r="I91" s="114">
        <v>0</v>
      </c>
      <c r="J91" s="114">
        <f t="shared" si="32"/>
        <v>799.84</v>
      </c>
      <c r="K91" s="114">
        <v>4999</v>
      </c>
      <c r="L91" s="114">
        <v>409.92</v>
      </c>
      <c r="M91" s="114">
        <v>0</v>
      </c>
      <c r="N91" s="114">
        <v>0</v>
      </c>
      <c r="O91" s="114">
        <v>0</v>
      </c>
      <c r="P91" s="114">
        <f t="shared" si="33"/>
        <v>409.92</v>
      </c>
      <c r="Q91" s="114">
        <v>4999</v>
      </c>
      <c r="R91" s="114">
        <v>5</v>
      </c>
      <c r="S91" s="114">
        <v>0</v>
      </c>
      <c r="T91" s="114">
        <v>0</v>
      </c>
      <c r="U91" s="114">
        <v>0</v>
      </c>
      <c r="V91" s="114">
        <f t="shared" si="34"/>
        <v>5</v>
      </c>
      <c r="W91" s="114">
        <v>4999</v>
      </c>
      <c r="X91" s="114">
        <v>64.99</v>
      </c>
      <c r="Y91" s="114">
        <v>0</v>
      </c>
      <c r="Z91" s="114"/>
      <c r="AA91" s="114">
        <v>0</v>
      </c>
      <c r="AB91" s="114">
        <f t="shared" si="35"/>
        <v>64.99</v>
      </c>
      <c r="AC91" s="114">
        <v>4999</v>
      </c>
      <c r="AD91" s="114">
        <v>25</v>
      </c>
      <c r="AE91" s="114">
        <v>0</v>
      </c>
      <c r="AF91" s="114"/>
      <c r="AG91" s="114">
        <v>0</v>
      </c>
      <c r="AH91" s="114">
        <f t="shared" si="36"/>
        <v>25</v>
      </c>
      <c r="AI91" s="114">
        <f t="shared" si="37"/>
        <v>1304.75</v>
      </c>
      <c r="AJ91" s="114">
        <v>4999</v>
      </c>
      <c r="AK91" s="114">
        <v>399.92</v>
      </c>
      <c r="AL91" s="114">
        <v>0</v>
      </c>
      <c r="AM91" s="114"/>
      <c r="AN91" s="114">
        <v>0</v>
      </c>
      <c r="AO91" s="114">
        <f t="shared" si="38"/>
        <v>399.92</v>
      </c>
      <c r="AP91" s="114">
        <v>4999</v>
      </c>
      <c r="AQ91" s="114">
        <v>99.98</v>
      </c>
      <c r="AR91" s="114">
        <v>0</v>
      </c>
      <c r="AS91" s="114">
        <v>0</v>
      </c>
      <c r="AT91" s="114">
        <v>0</v>
      </c>
      <c r="AU91" s="114">
        <f t="shared" si="39"/>
        <v>99.98</v>
      </c>
      <c r="AV91" s="114">
        <v>4999</v>
      </c>
      <c r="AW91" s="114">
        <v>25</v>
      </c>
      <c r="AX91" s="114">
        <v>0</v>
      </c>
      <c r="AY91" s="114">
        <v>0</v>
      </c>
      <c r="AZ91" s="114">
        <v>0</v>
      </c>
      <c r="BA91" s="114">
        <f t="shared" si="40"/>
        <v>25</v>
      </c>
      <c r="BB91" s="114">
        <v>4999</v>
      </c>
      <c r="BC91" s="114">
        <v>25</v>
      </c>
      <c r="BD91" s="114">
        <v>0</v>
      </c>
      <c r="BE91" s="114"/>
      <c r="BF91" s="114">
        <v>0</v>
      </c>
      <c r="BG91" s="114">
        <f t="shared" si="41"/>
        <v>25</v>
      </c>
      <c r="BH91" s="114">
        <f t="shared" si="42"/>
        <v>549.9</v>
      </c>
      <c r="BI91" s="114">
        <f t="shared" si="43"/>
        <v>1854.65</v>
      </c>
      <c r="BJ91" s="114">
        <f t="shared" si="22"/>
        <v>0</v>
      </c>
      <c r="BK91" s="114">
        <f t="shared" si="23"/>
        <v>0</v>
      </c>
      <c r="BL91" s="114">
        <f t="shared" si="24"/>
        <v>0</v>
      </c>
      <c r="BM91" s="114">
        <f t="shared" si="25"/>
        <v>0</v>
      </c>
      <c r="BN91" s="114">
        <f t="shared" si="26"/>
        <v>0</v>
      </c>
      <c r="BO91" s="114">
        <f t="shared" si="27"/>
        <v>0</v>
      </c>
      <c r="BP91" s="114">
        <f t="shared" si="28"/>
        <v>0</v>
      </c>
      <c r="BQ91" s="114">
        <f t="shared" si="29"/>
        <v>0</v>
      </c>
      <c r="BR91" s="114">
        <f t="shared" si="30"/>
        <v>0</v>
      </c>
      <c r="BS91" s="114">
        <f t="shared" si="31"/>
        <v>0</v>
      </c>
    </row>
    <row r="92" ht="17.5" spans="1:71">
      <c r="A92" s="106">
        <v>89</v>
      </c>
      <c r="B92" s="111" t="s">
        <v>33</v>
      </c>
      <c r="C92" s="260" t="s">
        <v>175</v>
      </c>
      <c r="D92" s="112" t="s">
        <v>15</v>
      </c>
      <c r="E92" s="131">
        <v>0</v>
      </c>
      <c r="F92" s="114">
        <v>0</v>
      </c>
      <c r="G92" s="114">
        <v>0</v>
      </c>
      <c r="H92" s="114"/>
      <c r="I92" s="114">
        <v>0</v>
      </c>
      <c r="J92" s="114">
        <f t="shared" si="32"/>
        <v>0</v>
      </c>
      <c r="K92" s="114">
        <v>4999</v>
      </c>
      <c r="L92" s="114">
        <v>409.92</v>
      </c>
      <c r="M92" s="114">
        <v>0</v>
      </c>
      <c r="N92" s="114">
        <v>0</v>
      </c>
      <c r="O92" s="114">
        <v>0</v>
      </c>
      <c r="P92" s="114">
        <f t="shared" si="33"/>
        <v>409.92</v>
      </c>
      <c r="Q92" s="114">
        <v>4999</v>
      </c>
      <c r="R92" s="114">
        <v>5</v>
      </c>
      <c r="S92" s="114">
        <v>0</v>
      </c>
      <c r="T92" s="114">
        <v>0</v>
      </c>
      <c r="U92" s="114">
        <v>0</v>
      </c>
      <c r="V92" s="114">
        <f t="shared" si="34"/>
        <v>5</v>
      </c>
      <c r="W92" s="114">
        <v>0</v>
      </c>
      <c r="X92" s="114">
        <v>0</v>
      </c>
      <c r="Y92" s="114">
        <v>0</v>
      </c>
      <c r="Z92" s="114"/>
      <c r="AA92" s="114">
        <v>0</v>
      </c>
      <c r="AB92" s="114">
        <f t="shared" si="35"/>
        <v>0</v>
      </c>
      <c r="AC92" s="114">
        <v>0</v>
      </c>
      <c r="AD92" s="114">
        <v>0</v>
      </c>
      <c r="AE92" s="114">
        <v>0</v>
      </c>
      <c r="AF92" s="114"/>
      <c r="AG92" s="114">
        <v>0</v>
      </c>
      <c r="AH92" s="114">
        <f t="shared" si="36"/>
        <v>0</v>
      </c>
      <c r="AI92" s="114">
        <f t="shared" si="37"/>
        <v>414.92</v>
      </c>
      <c r="AJ92" s="114">
        <v>0</v>
      </c>
      <c r="AK92" s="114">
        <v>0</v>
      </c>
      <c r="AL92" s="114">
        <v>0</v>
      </c>
      <c r="AM92" s="114"/>
      <c r="AN92" s="114">
        <v>0</v>
      </c>
      <c r="AO92" s="114">
        <f t="shared" si="38"/>
        <v>0</v>
      </c>
      <c r="AP92" s="114">
        <v>4999</v>
      </c>
      <c r="AQ92" s="114">
        <v>99.98</v>
      </c>
      <c r="AR92" s="114">
        <v>0</v>
      </c>
      <c r="AS92" s="114">
        <v>0</v>
      </c>
      <c r="AT92" s="114">
        <v>0</v>
      </c>
      <c r="AU92" s="114">
        <f t="shared" si="39"/>
        <v>99.98</v>
      </c>
      <c r="AV92" s="114">
        <v>4999</v>
      </c>
      <c r="AW92" s="114">
        <v>25</v>
      </c>
      <c r="AX92" s="114">
        <v>0</v>
      </c>
      <c r="AY92" s="114">
        <v>0</v>
      </c>
      <c r="AZ92" s="114">
        <v>0</v>
      </c>
      <c r="BA92" s="114">
        <f t="shared" si="40"/>
        <v>25</v>
      </c>
      <c r="BB92" s="114">
        <v>0</v>
      </c>
      <c r="BC92" s="114">
        <v>0</v>
      </c>
      <c r="BD92" s="114">
        <v>0</v>
      </c>
      <c r="BE92" s="114"/>
      <c r="BF92" s="114">
        <v>0</v>
      </c>
      <c r="BG92" s="114">
        <f t="shared" si="41"/>
        <v>0</v>
      </c>
      <c r="BH92" s="114">
        <f t="shared" si="42"/>
        <v>124.98</v>
      </c>
      <c r="BI92" s="114">
        <f t="shared" si="43"/>
        <v>539.9</v>
      </c>
      <c r="BJ92" s="114">
        <f t="shared" si="22"/>
        <v>0</v>
      </c>
      <c r="BK92" s="114">
        <f t="shared" si="23"/>
        <v>0</v>
      </c>
      <c r="BL92" s="114">
        <f t="shared" si="24"/>
        <v>0</v>
      </c>
      <c r="BM92" s="114">
        <f t="shared" si="25"/>
        <v>0</v>
      </c>
      <c r="BN92" s="114">
        <f t="shared" si="26"/>
        <v>0</v>
      </c>
      <c r="BO92" s="114">
        <f t="shared" si="27"/>
        <v>0</v>
      </c>
      <c r="BP92" s="114">
        <f t="shared" si="28"/>
        <v>0</v>
      </c>
      <c r="BQ92" s="114">
        <f t="shared" si="29"/>
        <v>0</v>
      </c>
      <c r="BR92" s="114">
        <f t="shared" si="30"/>
        <v>0</v>
      </c>
      <c r="BS92" s="114">
        <f t="shared" si="31"/>
        <v>0</v>
      </c>
    </row>
    <row r="93" ht="17.5" spans="1:71">
      <c r="A93" s="106">
        <v>90</v>
      </c>
      <c r="B93" s="111" t="s">
        <v>95</v>
      </c>
      <c r="C93" s="111" t="s">
        <v>254</v>
      </c>
      <c r="D93" s="112" t="s">
        <v>15</v>
      </c>
      <c r="E93" s="113">
        <v>4999</v>
      </c>
      <c r="F93" s="114">
        <v>799.84</v>
      </c>
      <c r="G93" s="114">
        <v>0</v>
      </c>
      <c r="H93" s="114"/>
      <c r="I93" s="114">
        <v>0</v>
      </c>
      <c r="J93" s="114">
        <f t="shared" si="32"/>
        <v>799.84</v>
      </c>
      <c r="K93" s="114">
        <v>4999</v>
      </c>
      <c r="L93" s="114">
        <v>409.92</v>
      </c>
      <c r="M93" s="114">
        <v>0</v>
      </c>
      <c r="N93" s="114">
        <v>0</v>
      </c>
      <c r="O93" s="114">
        <v>0</v>
      </c>
      <c r="P93" s="114">
        <f t="shared" si="33"/>
        <v>409.92</v>
      </c>
      <c r="Q93" s="114">
        <v>4999</v>
      </c>
      <c r="R93" s="114">
        <v>5</v>
      </c>
      <c r="S93" s="114">
        <v>0</v>
      </c>
      <c r="T93" s="114">
        <v>0</v>
      </c>
      <c r="U93" s="114">
        <v>0</v>
      </c>
      <c r="V93" s="114">
        <f t="shared" si="34"/>
        <v>5</v>
      </c>
      <c r="W93" s="114">
        <v>4999</v>
      </c>
      <c r="X93" s="114">
        <v>64.99</v>
      </c>
      <c r="Y93" s="114">
        <v>0</v>
      </c>
      <c r="Z93" s="114"/>
      <c r="AA93" s="114">
        <v>0</v>
      </c>
      <c r="AB93" s="114">
        <f t="shared" si="35"/>
        <v>64.99</v>
      </c>
      <c r="AC93" s="114">
        <v>4999</v>
      </c>
      <c r="AD93" s="114">
        <v>25</v>
      </c>
      <c r="AE93" s="114">
        <v>0</v>
      </c>
      <c r="AF93" s="114"/>
      <c r="AG93" s="114">
        <v>0</v>
      </c>
      <c r="AH93" s="114">
        <f t="shared" si="36"/>
        <v>25</v>
      </c>
      <c r="AI93" s="114">
        <f t="shared" si="37"/>
        <v>1304.75</v>
      </c>
      <c r="AJ93" s="114">
        <v>4999</v>
      </c>
      <c r="AK93" s="114">
        <v>399.92</v>
      </c>
      <c r="AL93" s="114">
        <v>0</v>
      </c>
      <c r="AM93" s="114"/>
      <c r="AN93" s="114">
        <v>0</v>
      </c>
      <c r="AO93" s="114">
        <f t="shared" si="38"/>
        <v>399.92</v>
      </c>
      <c r="AP93" s="114">
        <v>4999</v>
      </c>
      <c r="AQ93" s="114">
        <v>99.98</v>
      </c>
      <c r="AR93" s="114">
        <v>0</v>
      </c>
      <c r="AS93" s="114">
        <v>0</v>
      </c>
      <c r="AT93" s="114">
        <v>0</v>
      </c>
      <c r="AU93" s="114">
        <f t="shared" si="39"/>
        <v>99.98</v>
      </c>
      <c r="AV93" s="114">
        <v>4999</v>
      </c>
      <c r="AW93" s="114">
        <v>25</v>
      </c>
      <c r="AX93" s="114">
        <v>0</v>
      </c>
      <c r="AY93" s="114">
        <v>0</v>
      </c>
      <c r="AZ93" s="114">
        <v>0</v>
      </c>
      <c r="BA93" s="114">
        <f t="shared" si="40"/>
        <v>25</v>
      </c>
      <c r="BB93" s="114">
        <v>4999</v>
      </c>
      <c r="BC93" s="114">
        <v>25</v>
      </c>
      <c r="BD93" s="114">
        <v>0</v>
      </c>
      <c r="BE93" s="114"/>
      <c r="BF93" s="114">
        <v>0</v>
      </c>
      <c r="BG93" s="114">
        <f t="shared" si="41"/>
        <v>25</v>
      </c>
      <c r="BH93" s="114">
        <f t="shared" si="42"/>
        <v>549.9</v>
      </c>
      <c r="BI93" s="114">
        <f t="shared" si="43"/>
        <v>1854.65</v>
      </c>
      <c r="BJ93" s="114">
        <f t="shared" si="22"/>
        <v>0</v>
      </c>
      <c r="BK93" s="114">
        <f t="shared" si="23"/>
        <v>0</v>
      </c>
      <c r="BL93" s="114">
        <f t="shared" si="24"/>
        <v>0</v>
      </c>
      <c r="BM93" s="114">
        <f t="shared" si="25"/>
        <v>0</v>
      </c>
      <c r="BN93" s="114">
        <f t="shared" si="26"/>
        <v>0</v>
      </c>
      <c r="BO93" s="114">
        <f t="shared" si="27"/>
        <v>0</v>
      </c>
      <c r="BP93" s="114">
        <f t="shared" si="28"/>
        <v>0</v>
      </c>
      <c r="BQ93" s="114">
        <f t="shared" si="29"/>
        <v>0</v>
      </c>
      <c r="BR93" s="114">
        <f t="shared" si="30"/>
        <v>0</v>
      </c>
      <c r="BS93" s="114">
        <f t="shared" si="31"/>
        <v>0</v>
      </c>
    </row>
    <row r="94" ht="17.5" spans="1:71">
      <c r="A94" s="106">
        <v>91</v>
      </c>
      <c r="B94" s="111" t="s">
        <v>113</v>
      </c>
      <c r="C94" s="260" t="s">
        <v>281</v>
      </c>
      <c r="D94" s="112" t="s">
        <v>15</v>
      </c>
      <c r="E94" s="113">
        <v>4999</v>
      </c>
      <c r="F94" s="114">
        <v>799.84</v>
      </c>
      <c r="G94" s="114">
        <v>0</v>
      </c>
      <c r="H94" s="114"/>
      <c r="I94" s="114">
        <v>0</v>
      </c>
      <c r="J94" s="114">
        <f t="shared" si="32"/>
        <v>799.84</v>
      </c>
      <c r="K94" s="114">
        <v>4999</v>
      </c>
      <c r="L94" s="114">
        <v>409.92</v>
      </c>
      <c r="M94" s="114">
        <v>0</v>
      </c>
      <c r="N94" s="114">
        <v>0</v>
      </c>
      <c r="O94" s="114">
        <v>0</v>
      </c>
      <c r="P94" s="114">
        <f t="shared" si="33"/>
        <v>409.92</v>
      </c>
      <c r="Q94" s="114">
        <v>4999</v>
      </c>
      <c r="R94" s="114">
        <v>5</v>
      </c>
      <c r="S94" s="114">
        <v>0</v>
      </c>
      <c r="T94" s="114">
        <v>0</v>
      </c>
      <c r="U94" s="114">
        <v>0</v>
      </c>
      <c r="V94" s="114">
        <f t="shared" si="34"/>
        <v>5</v>
      </c>
      <c r="W94" s="114">
        <v>4999</v>
      </c>
      <c r="X94" s="114">
        <v>64.99</v>
      </c>
      <c r="Y94" s="114">
        <v>0</v>
      </c>
      <c r="Z94" s="114"/>
      <c r="AA94" s="114">
        <v>0</v>
      </c>
      <c r="AB94" s="114">
        <f t="shared" si="35"/>
        <v>64.99</v>
      </c>
      <c r="AC94" s="114">
        <v>4999</v>
      </c>
      <c r="AD94" s="114">
        <v>25</v>
      </c>
      <c r="AE94" s="114">
        <v>0</v>
      </c>
      <c r="AF94" s="114"/>
      <c r="AG94" s="114">
        <v>0</v>
      </c>
      <c r="AH94" s="114">
        <f t="shared" si="36"/>
        <v>25</v>
      </c>
      <c r="AI94" s="114">
        <f t="shared" si="37"/>
        <v>1304.75</v>
      </c>
      <c r="AJ94" s="114">
        <v>4999</v>
      </c>
      <c r="AK94" s="114">
        <v>399.92</v>
      </c>
      <c r="AL94" s="114">
        <v>0</v>
      </c>
      <c r="AM94" s="114"/>
      <c r="AN94" s="114">
        <v>0</v>
      </c>
      <c r="AO94" s="114">
        <f t="shared" si="38"/>
        <v>399.92</v>
      </c>
      <c r="AP94" s="114">
        <v>4999</v>
      </c>
      <c r="AQ94" s="114">
        <v>99.98</v>
      </c>
      <c r="AR94" s="114">
        <v>0</v>
      </c>
      <c r="AS94" s="114">
        <v>0</v>
      </c>
      <c r="AT94" s="114">
        <v>0</v>
      </c>
      <c r="AU94" s="114">
        <f t="shared" si="39"/>
        <v>99.98</v>
      </c>
      <c r="AV94" s="114">
        <v>4999</v>
      </c>
      <c r="AW94" s="114">
        <v>25</v>
      </c>
      <c r="AX94" s="114">
        <v>0</v>
      </c>
      <c r="AY94" s="114">
        <v>0</v>
      </c>
      <c r="AZ94" s="114">
        <v>0</v>
      </c>
      <c r="BA94" s="114">
        <f t="shared" si="40"/>
        <v>25</v>
      </c>
      <c r="BB94" s="114">
        <v>4999</v>
      </c>
      <c r="BC94" s="114">
        <v>25</v>
      </c>
      <c r="BD94" s="114">
        <v>0</v>
      </c>
      <c r="BE94" s="114"/>
      <c r="BF94" s="114">
        <v>0</v>
      </c>
      <c r="BG94" s="114">
        <f t="shared" si="41"/>
        <v>25</v>
      </c>
      <c r="BH94" s="114">
        <f t="shared" si="42"/>
        <v>549.9</v>
      </c>
      <c r="BI94" s="114">
        <f t="shared" si="43"/>
        <v>1854.65</v>
      </c>
      <c r="BJ94" s="114">
        <f t="shared" si="22"/>
        <v>0</v>
      </c>
      <c r="BK94" s="114">
        <f t="shared" si="23"/>
        <v>0</v>
      </c>
      <c r="BL94" s="114">
        <f t="shared" si="24"/>
        <v>0</v>
      </c>
      <c r="BM94" s="114">
        <f t="shared" si="25"/>
        <v>0</v>
      </c>
      <c r="BN94" s="114">
        <f t="shared" si="26"/>
        <v>0</v>
      </c>
      <c r="BO94" s="114">
        <f t="shared" si="27"/>
        <v>0</v>
      </c>
      <c r="BP94" s="114">
        <f t="shared" si="28"/>
        <v>0</v>
      </c>
      <c r="BQ94" s="114">
        <f t="shared" si="29"/>
        <v>0</v>
      </c>
      <c r="BR94" s="114">
        <f t="shared" si="30"/>
        <v>0</v>
      </c>
      <c r="BS94" s="114">
        <f t="shared" si="31"/>
        <v>0</v>
      </c>
    </row>
    <row r="95" ht="17.5" spans="1:71">
      <c r="A95" s="106">
        <v>92</v>
      </c>
      <c r="B95" s="111" t="s">
        <v>178</v>
      </c>
      <c r="C95" s="260" t="s">
        <v>179</v>
      </c>
      <c r="D95" s="112" t="s">
        <v>15</v>
      </c>
      <c r="E95" s="113">
        <v>4999</v>
      </c>
      <c r="F95" s="114">
        <v>799.84</v>
      </c>
      <c r="G95" s="114">
        <v>0</v>
      </c>
      <c r="H95" s="114"/>
      <c r="I95" s="114">
        <v>0</v>
      </c>
      <c r="J95" s="114">
        <f t="shared" si="32"/>
        <v>799.84</v>
      </c>
      <c r="K95" s="114">
        <v>4999</v>
      </c>
      <c r="L95" s="114">
        <v>409.92</v>
      </c>
      <c r="M95" s="114">
        <v>0</v>
      </c>
      <c r="N95" s="114">
        <v>0</v>
      </c>
      <c r="O95" s="114">
        <v>0</v>
      </c>
      <c r="P95" s="114">
        <f t="shared" si="33"/>
        <v>409.92</v>
      </c>
      <c r="Q95" s="114">
        <v>4999</v>
      </c>
      <c r="R95" s="114">
        <v>5</v>
      </c>
      <c r="S95" s="114">
        <v>0</v>
      </c>
      <c r="T95" s="114">
        <v>0</v>
      </c>
      <c r="U95" s="114">
        <v>0</v>
      </c>
      <c r="V95" s="114">
        <f t="shared" si="34"/>
        <v>5</v>
      </c>
      <c r="W95" s="114">
        <v>4999</v>
      </c>
      <c r="X95" s="114">
        <v>64.99</v>
      </c>
      <c r="Y95" s="114">
        <v>0</v>
      </c>
      <c r="Z95" s="114"/>
      <c r="AA95" s="114">
        <v>0</v>
      </c>
      <c r="AB95" s="114">
        <f t="shared" si="35"/>
        <v>64.99</v>
      </c>
      <c r="AC95" s="114">
        <v>4999</v>
      </c>
      <c r="AD95" s="114">
        <v>25</v>
      </c>
      <c r="AE95" s="114">
        <v>0</v>
      </c>
      <c r="AF95" s="114"/>
      <c r="AG95" s="114">
        <v>0</v>
      </c>
      <c r="AH95" s="114">
        <f t="shared" si="36"/>
        <v>25</v>
      </c>
      <c r="AI95" s="114">
        <f t="shared" si="37"/>
        <v>1304.75</v>
      </c>
      <c r="AJ95" s="114">
        <v>4999</v>
      </c>
      <c r="AK95" s="114">
        <v>399.92</v>
      </c>
      <c r="AL95" s="114">
        <v>0</v>
      </c>
      <c r="AM95" s="114"/>
      <c r="AN95" s="114">
        <v>0</v>
      </c>
      <c r="AO95" s="114">
        <f t="shared" si="38"/>
        <v>399.92</v>
      </c>
      <c r="AP95" s="114">
        <v>4999</v>
      </c>
      <c r="AQ95" s="114">
        <v>99.98</v>
      </c>
      <c r="AR95" s="114">
        <v>0</v>
      </c>
      <c r="AS95" s="114">
        <v>0</v>
      </c>
      <c r="AT95" s="114">
        <v>0</v>
      </c>
      <c r="AU95" s="114">
        <f t="shared" si="39"/>
        <v>99.98</v>
      </c>
      <c r="AV95" s="114">
        <v>4999</v>
      </c>
      <c r="AW95" s="114">
        <v>25</v>
      </c>
      <c r="AX95" s="114">
        <v>0</v>
      </c>
      <c r="AY95" s="114">
        <v>0</v>
      </c>
      <c r="AZ95" s="114">
        <v>0</v>
      </c>
      <c r="BA95" s="114">
        <f t="shared" si="40"/>
        <v>25</v>
      </c>
      <c r="BB95" s="114">
        <v>4999</v>
      </c>
      <c r="BC95" s="114">
        <v>25</v>
      </c>
      <c r="BD95" s="114">
        <v>0</v>
      </c>
      <c r="BE95" s="114"/>
      <c r="BF95" s="114">
        <v>0</v>
      </c>
      <c r="BG95" s="114">
        <f t="shared" si="41"/>
        <v>25</v>
      </c>
      <c r="BH95" s="114">
        <f t="shared" si="42"/>
        <v>549.9</v>
      </c>
      <c r="BI95" s="114">
        <f t="shared" si="43"/>
        <v>1854.65</v>
      </c>
      <c r="BJ95" s="114">
        <f t="shared" si="22"/>
        <v>0</v>
      </c>
      <c r="BK95" s="114">
        <f t="shared" si="23"/>
        <v>0</v>
      </c>
      <c r="BL95" s="114">
        <f t="shared" si="24"/>
        <v>0</v>
      </c>
      <c r="BM95" s="114">
        <f t="shared" si="25"/>
        <v>0</v>
      </c>
      <c r="BN95" s="114">
        <f t="shared" si="26"/>
        <v>0</v>
      </c>
      <c r="BO95" s="114">
        <f t="shared" si="27"/>
        <v>0</v>
      </c>
      <c r="BP95" s="114">
        <f t="shared" si="28"/>
        <v>0</v>
      </c>
      <c r="BQ95" s="114">
        <f t="shared" si="29"/>
        <v>0</v>
      </c>
      <c r="BR95" s="114">
        <f t="shared" si="30"/>
        <v>0</v>
      </c>
      <c r="BS95" s="114">
        <f t="shared" si="31"/>
        <v>0</v>
      </c>
    </row>
    <row r="96" ht="17.5" spans="1:71">
      <c r="A96" s="106">
        <v>93</v>
      </c>
      <c r="B96" s="111" t="s">
        <v>47</v>
      </c>
      <c r="C96" s="260" t="s">
        <v>189</v>
      </c>
      <c r="D96" s="112" t="s">
        <v>15</v>
      </c>
      <c r="E96" s="113">
        <v>4999</v>
      </c>
      <c r="F96" s="114">
        <v>799.84</v>
      </c>
      <c r="G96" s="114">
        <v>0</v>
      </c>
      <c r="H96" s="114"/>
      <c r="I96" s="114">
        <v>0</v>
      </c>
      <c r="J96" s="114">
        <f t="shared" si="32"/>
        <v>799.84</v>
      </c>
      <c r="K96" s="114">
        <v>4999</v>
      </c>
      <c r="L96" s="114">
        <v>409.92</v>
      </c>
      <c r="M96" s="114">
        <v>0</v>
      </c>
      <c r="N96" s="114">
        <v>0</v>
      </c>
      <c r="O96" s="114">
        <v>0</v>
      </c>
      <c r="P96" s="114">
        <f t="shared" si="33"/>
        <v>409.92</v>
      </c>
      <c r="Q96" s="114">
        <v>4999</v>
      </c>
      <c r="R96" s="114">
        <v>5</v>
      </c>
      <c r="S96" s="114">
        <v>0</v>
      </c>
      <c r="T96" s="114">
        <v>0</v>
      </c>
      <c r="U96" s="114">
        <v>0</v>
      </c>
      <c r="V96" s="114">
        <f t="shared" si="34"/>
        <v>5</v>
      </c>
      <c r="W96" s="114">
        <v>4999</v>
      </c>
      <c r="X96" s="114">
        <v>64.99</v>
      </c>
      <c r="Y96" s="114">
        <v>0</v>
      </c>
      <c r="Z96" s="114"/>
      <c r="AA96" s="114">
        <v>0</v>
      </c>
      <c r="AB96" s="114">
        <f t="shared" si="35"/>
        <v>64.99</v>
      </c>
      <c r="AC96" s="114">
        <v>4999</v>
      </c>
      <c r="AD96" s="114">
        <v>25</v>
      </c>
      <c r="AE96" s="114">
        <v>0</v>
      </c>
      <c r="AF96" s="114"/>
      <c r="AG96" s="114">
        <v>0</v>
      </c>
      <c r="AH96" s="114">
        <f t="shared" si="36"/>
        <v>25</v>
      </c>
      <c r="AI96" s="114">
        <f t="shared" si="37"/>
        <v>1304.75</v>
      </c>
      <c r="AJ96" s="114">
        <v>4999</v>
      </c>
      <c r="AK96" s="114">
        <v>399.92</v>
      </c>
      <c r="AL96" s="114">
        <v>0</v>
      </c>
      <c r="AM96" s="114"/>
      <c r="AN96" s="114">
        <v>0</v>
      </c>
      <c r="AO96" s="114">
        <f t="shared" si="38"/>
        <v>399.92</v>
      </c>
      <c r="AP96" s="114">
        <v>4999</v>
      </c>
      <c r="AQ96" s="114">
        <v>99.98</v>
      </c>
      <c r="AR96" s="114">
        <v>0</v>
      </c>
      <c r="AS96" s="114">
        <v>0</v>
      </c>
      <c r="AT96" s="114">
        <v>0</v>
      </c>
      <c r="AU96" s="114">
        <f t="shared" si="39"/>
        <v>99.98</v>
      </c>
      <c r="AV96" s="114">
        <v>4999</v>
      </c>
      <c r="AW96" s="114">
        <v>25</v>
      </c>
      <c r="AX96" s="114">
        <v>0</v>
      </c>
      <c r="AY96" s="114">
        <v>0</v>
      </c>
      <c r="AZ96" s="114">
        <v>0</v>
      </c>
      <c r="BA96" s="114">
        <f t="shared" si="40"/>
        <v>25</v>
      </c>
      <c r="BB96" s="114">
        <v>4999</v>
      </c>
      <c r="BC96" s="114">
        <v>25</v>
      </c>
      <c r="BD96" s="114">
        <v>0</v>
      </c>
      <c r="BE96" s="114"/>
      <c r="BF96" s="114">
        <v>0</v>
      </c>
      <c r="BG96" s="114">
        <f t="shared" si="41"/>
        <v>25</v>
      </c>
      <c r="BH96" s="114">
        <f t="shared" si="42"/>
        <v>549.9</v>
      </c>
      <c r="BI96" s="114">
        <f t="shared" si="43"/>
        <v>1854.65</v>
      </c>
      <c r="BJ96" s="114">
        <f t="shared" si="22"/>
        <v>0</v>
      </c>
      <c r="BK96" s="114">
        <f t="shared" si="23"/>
        <v>0</v>
      </c>
      <c r="BL96" s="114">
        <f t="shared" si="24"/>
        <v>0</v>
      </c>
      <c r="BM96" s="114">
        <f t="shared" si="25"/>
        <v>0</v>
      </c>
      <c r="BN96" s="114">
        <f t="shared" si="26"/>
        <v>0</v>
      </c>
      <c r="BO96" s="114">
        <f t="shared" si="27"/>
        <v>0</v>
      </c>
      <c r="BP96" s="114">
        <f t="shared" si="28"/>
        <v>0</v>
      </c>
      <c r="BQ96" s="114">
        <f t="shared" si="29"/>
        <v>0</v>
      </c>
      <c r="BR96" s="114">
        <f t="shared" si="30"/>
        <v>0</v>
      </c>
      <c r="BS96" s="114">
        <f t="shared" si="31"/>
        <v>0</v>
      </c>
    </row>
    <row r="97" ht="17.5" spans="1:71">
      <c r="A97" s="106">
        <v>94</v>
      </c>
      <c r="B97" s="111" t="s">
        <v>321</v>
      </c>
      <c r="C97" s="260" t="s">
        <v>322</v>
      </c>
      <c r="D97" s="112" t="s">
        <v>15</v>
      </c>
      <c r="E97" s="113">
        <v>4999</v>
      </c>
      <c r="F97" s="114">
        <v>799.84</v>
      </c>
      <c r="G97" s="114">
        <v>0</v>
      </c>
      <c r="H97" s="114"/>
      <c r="I97" s="114">
        <v>0</v>
      </c>
      <c r="J97" s="114">
        <f t="shared" si="32"/>
        <v>799.84</v>
      </c>
      <c r="K97" s="114">
        <v>4999</v>
      </c>
      <c r="L97" s="114">
        <v>409.92</v>
      </c>
      <c r="M97" s="114">
        <v>0</v>
      </c>
      <c r="N97" s="114">
        <v>0</v>
      </c>
      <c r="O97" s="114">
        <v>0</v>
      </c>
      <c r="P97" s="114">
        <f t="shared" si="33"/>
        <v>409.92</v>
      </c>
      <c r="Q97" s="114">
        <v>4999</v>
      </c>
      <c r="R97" s="114">
        <v>5</v>
      </c>
      <c r="S97" s="114">
        <v>0</v>
      </c>
      <c r="T97" s="114">
        <v>0</v>
      </c>
      <c r="U97" s="114">
        <v>0</v>
      </c>
      <c r="V97" s="114">
        <f t="shared" si="34"/>
        <v>5</v>
      </c>
      <c r="W97" s="114">
        <v>4999</v>
      </c>
      <c r="X97" s="114">
        <v>64.99</v>
      </c>
      <c r="Y97" s="114">
        <v>0</v>
      </c>
      <c r="Z97" s="114"/>
      <c r="AA97" s="114">
        <v>0</v>
      </c>
      <c r="AB97" s="114">
        <f t="shared" si="35"/>
        <v>64.99</v>
      </c>
      <c r="AC97" s="114">
        <v>4999</v>
      </c>
      <c r="AD97" s="114">
        <v>25</v>
      </c>
      <c r="AE97" s="114">
        <v>0</v>
      </c>
      <c r="AF97" s="114"/>
      <c r="AG97" s="114">
        <v>0</v>
      </c>
      <c r="AH97" s="114">
        <f t="shared" si="36"/>
        <v>25</v>
      </c>
      <c r="AI97" s="114">
        <f t="shared" si="37"/>
        <v>1304.75</v>
      </c>
      <c r="AJ97" s="114">
        <v>4999</v>
      </c>
      <c r="AK97" s="114">
        <v>399.92</v>
      </c>
      <c r="AL97" s="114">
        <v>0</v>
      </c>
      <c r="AM97" s="114"/>
      <c r="AN97" s="114">
        <v>0</v>
      </c>
      <c r="AO97" s="114">
        <f t="shared" si="38"/>
        <v>399.92</v>
      </c>
      <c r="AP97" s="114">
        <v>4999</v>
      </c>
      <c r="AQ97" s="114">
        <v>99.98</v>
      </c>
      <c r="AR97" s="114">
        <v>0</v>
      </c>
      <c r="AS97" s="114">
        <v>0</v>
      </c>
      <c r="AT97" s="114">
        <v>0</v>
      </c>
      <c r="AU97" s="114">
        <f t="shared" si="39"/>
        <v>99.98</v>
      </c>
      <c r="AV97" s="114">
        <v>4999</v>
      </c>
      <c r="AW97" s="114">
        <v>25</v>
      </c>
      <c r="AX97" s="114">
        <v>0</v>
      </c>
      <c r="AY97" s="114">
        <v>0</v>
      </c>
      <c r="AZ97" s="114">
        <v>0</v>
      </c>
      <c r="BA97" s="114">
        <f t="shared" si="40"/>
        <v>25</v>
      </c>
      <c r="BB97" s="114">
        <v>4999</v>
      </c>
      <c r="BC97" s="114">
        <v>25</v>
      </c>
      <c r="BD97" s="114">
        <v>0</v>
      </c>
      <c r="BE97" s="114"/>
      <c r="BF97" s="114">
        <v>0</v>
      </c>
      <c r="BG97" s="114">
        <f t="shared" si="41"/>
        <v>25</v>
      </c>
      <c r="BH97" s="114">
        <f t="shared" si="42"/>
        <v>549.9</v>
      </c>
      <c r="BI97" s="114">
        <f t="shared" si="43"/>
        <v>1854.65</v>
      </c>
      <c r="BJ97" s="114">
        <f t="shared" si="22"/>
        <v>0</v>
      </c>
      <c r="BK97" s="114">
        <f t="shared" si="23"/>
        <v>0</v>
      </c>
      <c r="BL97" s="114">
        <f t="shared" si="24"/>
        <v>0</v>
      </c>
      <c r="BM97" s="114">
        <f t="shared" si="25"/>
        <v>0</v>
      </c>
      <c r="BN97" s="114">
        <f t="shared" si="26"/>
        <v>0</v>
      </c>
      <c r="BO97" s="114">
        <f t="shared" si="27"/>
        <v>0</v>
      </c>
      <c r="BP97" s="114">
        <f t="shared" si="28"/>
        <v>0</v>
      </c>
      <c r="BQ97" s="114">
        <f t="shared" si="29"/>
        <v>0</v>
      </c>
      <c r="BR97" s="114">
        <f t="shared" si="30"/>
        <v>0</v>
      </c>
      <c r="BS97" s="114">
        <f t="shared" si="31"/>
        <v>0</v>
      </c>
    </row>
    <row r="98" ht="17.5" spans="1:72">
      <c r="A98" s="106">
        <v>95</v>
      </c>
      <c r="B98" s="115" t="s">
        <v>393</v>
      </c>
      <c r="C98" s="111" t="s">
        <v>394</v>
      </c>
      <c r="D98" s="112" t="s">
        <v>15</v>
      </c>
      <c r="E98" s="113">
        <v>4999</v>
      </c>
      <c r="F98" s="114">
        <v>799.84</v>
      </c>
      <c r="G98" s="114">
        <v>0</v>
      </c>
      <c r="H98" s="114"/>
      <c r="I98" s="114">
        <v>0</v>
      </c>
      <c r="J98" s="114">
        <f t="shared" si="32"/>
        <v>799.84</v>
      </c>
      <c r="K98" s="114">
        <v>0</v>
      </c>
      <c r="L98" s="114">
        <v>0</v>
      </c>
      <c r="M98" s="114">
        <v>0</v>
      </c>
      <c r="N98" s="114">
        <v>0</v>
      </c>
      <c r="O98" s="114">
        <v>0</v>
      </c>
      <c r="P98" s="114">
        <f t="shared" si="33"/>
        <v>0</v>
      </c>
      <c r="Q98" s="114">
        <v>0</v>
      </c>
      <c r="R98" s="114">
        <v>0</v>
      </c>
      <c r="S98" s="114">
        <v>0</v>
      </c>
      <c r="T98" s="114">
        <v>0</v>
      </c>
      <c r="U98" s="114">
        <v>0</v>
      </c>
      <c r="V98" s="114">
        <f t="shared" si="34"/>
        <v>0</v>
      </c>
      <c r="W98" s="114">
        <v>4999</v>
      </c>
      <c r="X98" s="114">
        <v>64.99</v>
      </c>
      <c r="Y98" s="114">
        <v>0</v>
      </c>
      <c r="Z98" s="114"/>
      <c r="AA98" s="114">
        <v>0</v>
      </c>
      <c r="AB98" s="114">
        <f t="shared" si="35"/>
        <v>64.99</v>
      </c>
      <c r="AC98" s="114">
        <v>4999</v>
      </c>
      <c r="AD98" s="114">
        <v>25</v>
      </c>
      <c r="AE98" s="114">
        <v>0</v>
      </c>
      <c r="AF98" s="114"/>
      <c r="AG98" s="114">
        <v>0</v>
      </c>
      <c r="AH98" s="114">
        <f t="shared" si="36"/>
        <v>25</v>
      </c>
      <c r="AI98" s="114">
        <f t="shared" si="37"/>
        <v>889.83</v>
      </c>
      <c r="AJ98" s="114">
        <v>4999</v>
      </c>
      <c r="AK98" s="114">
        <v>399.92</v>
      </c>
      <c r="AL98" s="114">
        <v>0</v>
      </c>
      <c r="AM98" s="114"/>
      <c r="AN98" s="114">
        <v>0</v>
      </c>
      <c r="AO98" s="114">
        <f t="shared" si="38"/>
        <v>399.92</v>
      </c>
      <c r="AP98" s="114">
        <v>0</v>
      </c>
      <c r="AQ98" s="114">
        <v>0</v>
      </c>
      <c r="AR98" s="114">
        <v>0</v>
      </c>
      <c r="AS98" s="114">
        <v>0</v>
      </c>
      <c r="AT98" s="114">
        <v>0</v>
      </c>
      <c r="AU98" s="114">
        <f t="shared" si="39"/>
        <v>0</v>
      </c>
      <c r="AV98" s="114">
        <v>0</v>
      </c>
      <c r="AW98" s="114">
        <v>0</v>
      </c>
      <c r="AX98" s="114">
        <v>0</v>
      </c>
      <c r="AY98" s="114">
        <v>0</v>
      </c>
      <c r="AZ98" s="114">
        <v>0</v>
      </c>
      <c r="BA98" s="114">
        <f t="shared" si="40"/>
        <v>0</v>
      </c>
      <c r="BB98" s="114">
        <v>4999</v>
      </c>
      <c r="BC98" s="114">
        <v>25</v>
      </c>
      <c r="BD98" s="114">
        <v>0</v>
      </c>
      <c r="BE98" s="114"/>
      <c r="BF98" s="114">
        <v>0</v>
      </c>
      <c r="BG98" s="114">
        <f t="shared" si="41"/>
        <v>25</v>
      </c>
      <c r="BH98" s="114">
        <f t="shared" si="42"/>
        <v>424.92</v>
      </c>
      <c r="BI98" s="114">
        <f t="shared" si="43"/>
        <v>1314.75</v>
      </c>
      <c r="BJ98" s="114">
        <f t="shared" si="22"/>
        <v>0</v>
      </c>
      <c r="BK98" s="114">
        <f t="shared" si="23"/>
        <v>0</v>
      </c>
      <c r="BL98" s="114">
        <f t="shared" si="24"/>
        <v>0</v>
      </c>
      <c r="BM98" s="114">
        <f t="shared" si="25"/>
        <v>0</v>
      </c>
      <c r="BN98" s="114">
        <f t="shared" si="26"/>
        <v>0</v>
      </c>
      <c r="BO98" s="114">
        <f t="shared" si="27"/>
        <v>0</v>
      </c>
      <c r="BP98" s="114">
        <f t="shared" si="28"/>
        <v>0</v>
      </c>
      <c r="BQ98" s="114">
        <f t="shared" si="29"/>
        <v>0</v>
      </c>
      <c r="BR98" s="114">
        <f t="shared" si="30"/>
        <v>0</v>
      </c>
      <c r="BS98" s="114">
        <f t="shared" si="31"/>
        <v>0</v>
      </c>
      <c r="BT98" s="94" t="s">
        <v>384</v>
      </c>
    </row>
    <row r="99" ht="17.5" spans="1:71">
      <c r="A99" s="106">
        <v>96</v>
      </c>
      <c r="B99" s="111" t="s">
        <v>191</v>
      </c>
      <c r="C99" s="260" t="s">
        <v>192</v>
      </c>
      <c r="D99" s="112" t="s">
        <v>15</v>
      </c>
      <c r="E99" s="113">
        <v>4999</v>
      </c>
      <c r="F99" s="114">
        <v>799.84</v>
      </c>
      <c r="G99" s="114">
        <v>0</v>
      </c>
      <c r="H99" s="114"/>
      <c r="I99" s="114">
        <v>0</v>
      </c>
      <c r="J99" s="114">
        <f t="shared" si="32"/>
        <v>799.84</v>
      </c>
      <c r="K99" s="114">
        <v>4999</v>
      </c>
      <c r="L99" s="114">
        <v>409.92</v>
      </c>
      <c r="M99" s="114">
        <v>0</v>
      </c>
      <c r="N99" s="114">
        <v>0</v>
      </c>
      <c r="O99" s="114">
        <v>0</v>
      </c>
      <c r="P99" s="114">
        <f t="shared" si="33"/>
        <v>409.92</v>
      </c>
      <c r="Q99" s="114">
        <v>4999</v>
      </c>
      <c r="R99" s="114">
        <v>5</v>
      </c>
      <c r="S99" s="114">
        <v>0</v>
      </c>
      <c r="T99" s="114">
        <v>0</v>
      </c>
      <c r="U99" s="114">
        <v>0</v>
      </c>
      <c r="V99" s="114">
        <f t="shared" si="34"/>
        <v>5</v>
      </c>
      <c r="W99" s="114">
        <v>4999</v>
      </c>
      <c r="X99" s="114">
        <v>64.99</v>
      </c>
      <c r="Y99" s="114">
        <v>0</v>
      </c>
      <c r="Z99" s="114"/>
      <c r="AA99" s="114">
        <v>0</v>
      </c>
      <c r="AB99" s="114">
        <f t="shared" si="35"/>
        <v>64.99</v>
      </c>
      <c r="AC99" s="114">
        <v>4999</v>
      </c>
      <c r="AD99" s="114">
        <v>25</v>
      </c>
      <c r="AE99" s="114">
        <v>0</v>
      </c>
      <c r="AF99" s="114"/>
      <c r="AG99" s="114">
        <v>0</v>
      </c>
      <c r="AH99" s="114">
        <f t="shared" si="36"/>
        <v>25</v>
      </c>
      <c r="AI99" s="114">
        <f t="shared" si="37"/>
        <v>1304.75</v>
      </c>
      <c r="AJ99" s="114">
        <v>4999</v>
      </c>
      <c r="AK99" s="114">
        <v>399.92</v>
      </c>
      <c r="AL99" s="114">
        <v>0</v>
      </c>
      <c r="AM99" s="114"/>
      <c r="AN99" s="114">
        <v>0</v>
      </c>
      <c r="AO99" s="114">
        <f t="shared" si="38"/>
        <v>399.92</v>
      </c>
      <c r="AP99" s="114">
        <v>4999</v>
      </c>
      <c r="AQ99" s="114">
        <v>99.98</v>
      </c>
      <c r="AR99" s="114">
        <v>0</v>
      </c>
      <c r="AS99" s="114">
        <v>0</v>
      </c>
      <c r="AT99" s="114">
        <v>0</v>
      </c>
      <c r="AU99" s="114">
        <f t="shared" si="39"/>
        <v>99.98</v>
      </c>
      <c r="AV99" s="114">
        <v>4999</v>
      </c>
      <c r="AW99" s="114">
        <v>25</v>
      </c>
      <c r="AX99" s="114">
        <v>0</v>
      </c>
      <c r="AY99" s="114">
        <v>0</v>
      </c>
      <c r="AZ99" s="114">
        <v>0</v>
      </c>
      <c r="BA99" s="114">
        <f t="shared" si="40"/>
        <v>25</v>
      </c>
      <c r="BB99" s="114">
        <v>4999</v>
      </c>
      <c r="BC99" s="114">
        <v>25</v>
      </c>
      <c r="BD99" s="114">
        <v>0</v>
      </c>
      <c r="BE99" s="114"/>
      <c r="BF99" s="114">
        <v>0</v>
      </c>
      <c r="BG99" s="114">
        <f t="shared" si="41"/>
        <v>25</v>
      </c>
      <c r="BH99" s="114">
        <f t="shared" si="42"/>
        <v>549.9</v>
      </c>
      <c r="BI99" s="114">
        <f t="shared" si="43"/>
        <v>1854.65</v>
      </c>
      <c r="BJ99" s="114">
        <f t="shared" si="22"/>
        <v>0</v>
      </c>
      <c r="BK99" s="114">
        <f t="shared" si="23"/>
        <v>0</v>
      </c>
      <c r="BL99" s="114">
        <f t="shared" si="24"/>
        <v>0</v>
      </c>
      <c r="BM99" s="114">
        <f t="shared" si="25"/>
        <v>0</v>
      </c>
      <c r="BN99" s="114">
        <f t="shared" si="26"/>
        <v>0</v>
      </c>
      <c r="BO99" s="114">
        <f t="shared" si="27"/>
        <v>0</v>
      </c>
      <c r="BP99" s="114">
        <f t="shared" si="28"/>
        <v>0</v>
      </c>
      <c r="BQ99" s="114">
        <f t="shared" si="29"/>
        <v>0</v>
      </c>
      <c r="BR99" s="114">
        <f t="shared" si="30"/>
        <v>0</v>
      </c>
      <c r="BS99" s="114">
        <f t="shared" si="31"/>
        <v>0</v>
      </c>
    </row>
    <row r="100" ht="17.5" spans="1:71">
      <c r="A100" s="106">
        <v>97</v>
      </c>
      <c r="B100" s="132" t="s">
        <v>124</v>
      </c>
      <c r="C100" s="260" t="s">
        <v>301</v>
      </c>
      <c r="D100" s="112" t="s">
        <v>15</v>
      </c>
      <c r="E100" s="113">
        <v>4999</v>
      </c>
      <c r="F100" s="114">
        <v>799.84</v>
      </c>
      <c r="G100" s="114">
        <v>0</v>
      </c>
      <c r="H100" s="114"/>
      <c r="I100" s="114">
        <v>0</v>
      </c>
      <c r="J100" s="114">
        <f t="shared" si="32"/>
        <v>799.84</v>
      </c>
      <c r="K100" s="114">
        <v>4999</v>
      </c>
      <c r="L100" s="114">
        <v>409.92</v>
      </c>
      <c r="M100" s="114">
        <v>0</v>
      </c>
      <c r="N100" s="114">
        <v>0</v>
      </c>
      <c r="O100" s="114">
        <v>0</v>
      </c>
      <c r="P100" s="114">
        <f t="shared" si="33"/>
        <v>409.92</v>
      </c>
      <c r="Q100" s="114">
        <v>4999</v>
      </c>
      <c r="R100" s="114">
        <v>5</v>
      </c>
      <c r="S100" s="114">
        <v>0</v>
      </c>
      <c r="T100" s="114">
        <v>0</v>
      </c>
      <c r="U100" s="114">
        <v>0</v>
      </c>
      <c r="V100" s="114">
        <f t="shared" si="34"/>
        <v>5</v>
      </c>
      <c r="W100" s="114">
        <v>4999</v>
      </c>
      <c r="X100" s="114">
        <v>64.99</v>
      </c>
      <c r="Y100" s="114">
        <v>0</v>
      </c>
      <c r="Z100" s="114"/>
      <c r="AA100" s="114">
        <v>0</v>
      </c>
      <c r="AB100" s="114">
        <f t="shared" si="35"/>
        <v>64.99</v>
      </c>
      <c r="AC100" s="114">
        <v>4999</v>
      </c>
      <c r="AD100" s="114">
        <v>25</v>
      </c>
      <c r="AE100" s="114">
        <v>0</v>
      </c>
      <c r="AF100" s="114"/>
      <c r="AG100" s="114">
        <v>0</v>
      </c>
      <c r="AH100" s="114">
        <f t="shared" si="36"/>
        <v>25</v>
      </c>
      <c r="AI100" s="114">
        <f t="shared" si="37"/>
        <v>1304.75</v>
      </c>
      <c r="AJ100" s="114">
        <v>4999</v>
      </c>
      <c r="AK100" s="114">
        <v>399.92</v>
      </c>
      <c r="AL100" s="114">
        <v>0</v>
      </c>
      <c r="AM100" s="114"/>
      <c r="AN100" s="114">
        <v>0</v>
      </c>
      <c r="AO100" s="114">
        <f t="shared" si="38"/>
        <v>399.92</v>
      </c>
      <c r="AP100" s="114">
        <v>4999</v>
      </c>
      <c r="AQ100" s="114">
        <v>99.98</v>
      </c>
      <c r="AR100" s="114">
        <v>0</v>
      </c>
      <c r="AS100" s="114">
        <v>0</v>
      </c>
      <c r="AT100" s="114">
        <v>0</v>
      </c>
      <c r="AU100" s="114">
        <f t="shared" si="39"/>
        <v>99.98</v>
      </c>
      <c r="AV100" s="114">
        <v>4999</v>
      </c>
      <c r="AW100" s="114">
        <v>25</v>
      </c>
      <c r="AX100" s="114">
        <v>0</v>
      </c>
      <c r="AY100" s="114">
        <v>0</v>
      </c>
      <c r="AZ100" s="114">
        <v>0</v>
      </c>
      <c r="BA100" s="114">
        <f t="shared" si="40"/>
        <v>25</v>
      </c>
      <c r="BB100" s="114">
        <v>4999</v>
      </c>
      <c r="BC100" s="114">
        <v>25</v>
      </c>
      <c r="BD100" s="114">
        <v>0</v>
      </c>
      <c r="BE100" s="114"/>
      <c r="BF100" s="114">
        <v>0</v>
      </c>
      <c r="BG100" s="114">
        <f t="shared" si="41"/>
        <v>25</v>
      </c>
      <c r="BH100" s="114">
        <f t="shared" si="42"/>
        <v>549.9</v>
      </c>
      <c r="BI100" s="114">
        <f t="shared" si="43"/>
        <v>1854.65</v>
      </c>
      <c r="BJ100" s="114">
        <f t="shared" si="22"/>
        <v>0</v>
      </c>
      <c r="BK100" s="114">
        <f t="shared" si="23"/>
        <v>0</v>
      </c>
      <c r="BL100" s="114">
        <f t="shared" si="24"/>
        <v>0</v>
      </c>
      <c r="BM100" s="114">
        <f t="shared" si="25"/>
        <v>0</v>
      </c>
      <c r="BN100" s="114">
        <f t="shared" si="26"/>
        <v>0</v>
      </c>
      <c r="BO100" s="114">
        <f t="shared" si="27"/>
        <v>0</v>
      </c>
      <c r="BP100" s="114">
        <f t="shared" si="28"/>
        <v>0</v>
      </c>
      <c r="BQ100" s="114">
        <f t="shared" si="29"/>
        <v>0</v>
      </c>
      <c r="BR100" s="114">
        <f t="shared" si="30"/>
        <v>0</v>
      </c>
      <c r="BS100" s="114">
        <f t="shared" si="31"/>
        <v>0</v>
      </c>
    </row>
    <row r="101" ht="17.5" spans="1:71">
      <c r="A101" s="106">
        <v>98</v>
      </c>
      <c r="B101" s="132" t="s">
        <v>112</v>
      </c>
      <c r="C101" s="260" t="s">
        <v>280</v>
      </c>
      <c r="D101" s="112" t="s">
        <v>15</v>
      </c>
      <c r="E101" s="113">
        <v>4999</v>
      </c>
      <c r="F101" s="114">
        <v>799.84</v>
      </c>
      <c r="G101" s="114">
        <v>0</v>
      </c>
      <c r="H101" s="114"/>
      <c r="I101" s="114">
        <v>0</v>
      </c>
      <c r="J101" s="114">
        <f t="shared" si="32"/>
        <v>799.84</v>
      </c>
      <c r="K101" s="114">
        <v>4999</v>
      </c>
      <c r="L101" s="114">
        <v>409.92</v>
      </c>
      <c r="M101" s="114">
        <v>0</v>
      </c>
      <c r="N101" s="114">
        <v>0</v>
      </c>
      <c r="O101" s="114">
        <v>0</v>
      </c>
      <c r="P101" s="114">
        <f t="shared" si="33"/>
        <v>409.92</v>
      </c>
      <c r="Q101" s="114">
        <v>4999</v>
      </c>
      <c r="R101" s="114">
        <v>5</v>
      </c>
      <c r="S101" s="114">
        <v>0</v>
      </c>
      <c r="T101" s="114">
        <v>0</v>
      </c>
      <c r="U101" s="114">
        <v>0</v>
      </c>
      <c r="V101" s="114">
        <f t="shared" si="34"/>
        <v>5</v>
      </c>
      <c r="W101" s="114">
        <v>4999</v>
      </c>
      <c r="X101" s="114">
        <v>64.99</v>
      </c>
      <c r="Y101" s="114">
        <v>0</v>
      </c>
      <c r="Z101" s="114"/>
      <c r="AA101" s="114">
        <v>0</v>
      </c>
      <c r="AB101" s="114">
        <f t="shared" si="35"/>
        <v>64.99</v>
      </c>
      <c r="AC101" s="114">
        <v>4999</v>
      </c>
      <c r="AD101" s="114">
        <v>25</v>
      </c>
      <c r="AE101" s="114">
        <v>0</v>
      </c>
      <c r="AF101" s="114"/>
      <c r="AG101" s="114">
        <v>0</v>
      </c>
      <c r="AH101" s="114">
        <f t="shared" si="36"/>
        <v>25</v>
      </c>
      <c r="AI101" s="114">
        <f t="shared" si="37"/>
        <v>1304.75</v>
      </c>
      <c r="AJ101" s="114">
        <v>4999</v>
      </c>
      <c r="AK101" s="114">
        <v>399.92</v>
      </c>
      <c r="AL101" s="114">
        <v>0</v>
      </c>
      <c r="AM101" s="114"/>
      <c r="AN101" s="114">
        <v>0</v>
      </c>
      <c r="AO101" s="114">
        <f t="shared" si="38"/>
        <v>399.92</v>
      </c>
      <c r="AP101" s="114">
        <v>4999</v>
      </c>
      <c r="AQ101" s="114">
        <v>99.98</v>
      </c>
      <c r="AR101" s="114">
        <v>0</v>
      </c>
      <c r="AS101" s="114">
        <v>0</v>
      </c>
      <c r="AT101" s="114">
        <v>0</v>
      </c>
      <c r="AU101" s="114">
        <f t="shared" si="39"/>
        <v>99.98</v>
      </c>
      <c r="AV101" s="114">
        <v>4999</v>
      </c>
      <c r="AW101" s="114">
        <v>25</v>
      </c>
      <c r="AX101" s="114">
        <v>0</v>
      </c>
      <c r="AY101" s="114">
        <v>0</v>
      </c>
      <c r="AZ101" s="114">
        <v>0</v>
      </c>
      <c r="BA101" s="114">
        <f t="shared" si="40"/>
        <v>25</v>
      </c>
      <c r="BB101" s="114">
        <v>4999</v>
      </c>
      <c r="BC101" s="114">
        <v>25</v>
      </c>
      <c r="BD101" s="114">
        <v>0</v>
      </c>
      <c r="BE101" s="114"/>
      <c r="BF101" s="114">
        <v>0</v>
      </c>
      <c r="BG101" s="114">
        <f t="shared" si="41"/>
        <v>25</v>
      </c>
      <c r="BH101" s="114">
        <f t="shared" si="42"/>
        <v>549.9</v>
      </c>
      <c r="BI101" s="114">
        <f t="shared" si="43"/>
        <v>1854.65</v>
      </c>
      <c r="BJ101" s="114">
        <f t="shared" si="22"/>
        <v>0</v>
      </c>
      <c r="BK101" s="114">
        <f t="shared" si="23"/>
        <v>0</v>
      </c>
      <c r="BL101" s="114">
        <f t="shared" si="24"/>
        <v>0</v>
      </c>
      <c r="BM101" s="114">
        <f t="shared" si="25"/>
        <v>0</v>
      </c>
      <c r="BN101" s="114">
        <f t="shared" si="26"/>
        <v>0</v>
      </c>
      <c r="BO101" s="114">
        <f t="shared" si="27"/>
        <v>0</v>
      </c>
      <c r="BP101" s="114">
        <f t="shared" si="28"/>
        <v>0</v>
      </c>
      <c r="BQ101" s="114">
        <f t="shared" si="29"/>
        <v>0</v>
      </c>
      <c r="BR101" s="114">
        <f t="shared" si="30"/>
        <v>0</v>
      </c>
      <c r="BS101" s="114">
        <f t="shared" si="31"/>
        <v>0</v>
      </c>
    </row>
    <row r="102" ht="17.5" spans="1:71">
      <c r="A102" s="106">
        <v>99</v>
      </c>
      <c r="B102" s="132" t="s">
        <v>60</v>
      </c>
      <c r="C102" s="260" t="s">
        <v>206</v>
      </c>
      <c r="D102" s="112" t="s">
        <v>15</v>
      </c>
      <c r="E102" s="113">
        <v>4999</v>
      </c>
      <c r="F102" s="114">
        <v>799.84</v>
      </c>
      <c r="G102" s="114">
        <v>0</v>
      </c>
      <c r="H102" s="114"/>
      <c r="I102" s="114">
        <v>0</v>
      </c>
      <c r="J102" s="114">
        <f t="shared" si="32"/>
        <v>799.84</v>
      </c>
      <c r="K102" s="114">
        <v>4999</v>
      </c>
      <c r="L102" s="114">
        <v>409.92</v>
      </c>
      <c r="M102" s="114">
        <v>0</v>
      </c>
      <c r="N102" s="114">
        <v>0</v>
      </c>
      <c r="O102" s="114">
        <v>0</v>
      </c>
      <c r="P102" s="114">
        <f t="shared" si="33"/>
        <v>409.92</v>
      </c>
      <c r="Q102" s="114">
        <v>4999</v>
      </c>
      <c r="R102" s="114">
        <v>5</v>
      </c>
      <c r="S102" s="114">
        <v>0</v>
      </c>
      <c r="T102" s="114">
        <v>0</v>
      </c>
      <c r="U102" s="114">
        <v>0</v>
      </c>
      <c r="V102" s="114">
        <f t="shared" si="34"/>
        <v>5</v>
      </c>
      <c r="W102" s="114">
        <v>4999</v>
      </c>
      <c r="X102" s="114">
        <v>64.99</v>
      </c>
      <c r="Y102" s="114">
        <v>0</v>
      </c>
      <c r="Z102" s="114"/>
      <c r="AA102" s="114">
        <v>0</v>
      </c>
      <c r="AB102" s="114">
        <f t="shared" si="35"/>
        <v>64.99</v>
      </c>
      <c r="AC102" s="114">
        <v>4999</v>
      </c>
      <c r="AD102" s="114">
        <v>25</v>
      </c>
      <c r="AE102" s="114">
        <v>0</v>
      </c>
      <c r="AF102" s="114"/>
      <c r="AG102" s="114">
        <v>0</v>
      </c>
      <c r="AH102" s="114">
        <f t="shared" si="36"/>
        <v>25</v>
      </c>
      <c r="AI102" s="114">
        <f t="shared" si="37"/>
        <v>1304.75</v>
      </c>
      <c r="AJ102" s="114">
        <v>4999</v>
      </c>
      <c r="AK102" s="114">
        <v>399.92</v>
      </c>
      <c r="AL102" s="114">
        <v>0</v>
      </c>
      <c r="AM102" s="114"/>
      <c r="AN102" s="114">
        <v>0</v>
      </c>
      <c r="AO102" s="114">
        <f t="shared" si="38"/>
        <v>399.92</v>
      </c>
      <c r="AP102" s="114">
        <v>4999</v>
      </c>
      <c r="AQ102" s="114">
        <v>99.98</v>
      </c>
      <c r="AR102" s="114">
        <v>0</v>
      </c>
      <c r="AS102" s="114">
        <v>0</v>
      </c>
      <c r="AT102" s="114">
        <v>0</v>
      </c>
      <c r="AU102" s="114">
        <f t="shared" si="39"/>
        <v>99.98</v>
      </c>
      <c r="AV102" s="114">
        <v>4999</v>
      </c>
      <c r="AW102" s="114">
        <v>25</v>
      </c>
      <c r="AX102" s="114">
        <v>0</v>
      </c>
      <c r="AY102" s="114">
        <v>0</v>
      </c>
      <c r="AZ102" s="114">
        <v>0</v>
      </c>
      <c r="BA102" s="114">
        <f t="shared" si="40"/>
        <v>25</v>
      </c>
      <c r="BB102" s="114">
        <v>4999</v>
      </c>
      <c r="BC102" s="114">
        <v>25</v>
      </c>
      <c r="BD102" s="114">
        <v>0</v>
      </c>
      <c r="BE102" s="114"/>
      <c r="BF102" s="114">
        <v>0</v>
      </c>
      <c r="BG102" s="114">
        <f t="shared" si="41"/>
        <v>25</v>
      </c>
      <c r="BH102" s="114">
        <f t="shared" si="42"/>
        <v>549.9</v>
      </c>
      <c r="BI102" s="114">
        <f t="shared" si="43"/>
        <v>1854.65</v>
      </c>
      <c r="BJ102" s="114">
        <f t="shared" si="22"/>
        <v>0</v>
      </c>
      <c r="BK102" s="114">
        <f t="shared" si="23"/>
        <v>0</v>
      </c>
      <c r="BL102" s="114">
        <f t="shared" si="24"/>
        <v>0</v>
      </c>
      <c r="BM102" s="114">
        <f t="shared" si="25"/>
        <v>0</v>
      </c>
      <c r="BN102" s="114">
        <f t="shared" si="26"/>
        <v>0</v>
      </c>
      <c r="BO102" s="114">
        <f t="shared" si="27"/>
        <v>0</v>
      </c>
      <c r="BP102" s="114">
        <f t="shared" si="28"/>
        <v>0</v>
      </c>
      <c r="BQ102" s="114">
        <f t="shared" si="29"/>
        <v>0</v>
      </c>
      <c r="BR102" s="114">
        <f t="shared" si="30"/>
        <v>0</v>
      </c>
      <c r="BS102" s="114">
        <f t="shared" si="31"/>
        <v>0</v>
      </c>
    </row>
    <row r="103" ht="17.5" spans="1:71">
      <c r="A103" s="106">
        <v>100</v>
      </c>
      <c r="B103" s="132" t="s">
        <v>171</v>
      </c>
      <c r="C103" s="260" t="s">
        <v>172</v>
      </c>
      <c r="D103" s="112" t="s">
        <v>15</v>
      </c>
      <c r="E103" s="113">
        <v>4999</v>
      </c>
      <c r="F103" s="114">
        <v>799.84</v>
      </c>
      <c r="G103" s="114">
        <v>0</v>
      </c>
      <c r="H103" s="114"/>
      <c r="I103" s="114">
        <v>0</v>
      </c>
      <c r="J103" s="114">
        <f t="shared" si="32"/>
        <v>799.84</v>
      </c>
      <c r="K103" s="114">
        <v>4999</v>
      </c>
      <c r="L103" s="114">
        <v>409.92</v>
      </c>
      <c r="M103" s="114">
        <v>0</v>
      </c>
      <c r="N103" s="114">
        <v>0</v>
      </c>
      <c r="O103" s="114">
        <v>0</v>
      </c>
      <c r="P103" s="114">
        <f t="shared" si="33"/>
        <v>409.92</v>
      </c>
      <c r="Q103" s="114">
        <v>4999</v>
      </c>
      <c r="R103" s="114">
        <v>5</v>
      </c>
      <c r="S103" s="114">
        <v>0</v>
      </c>
      <c r="T103" s="114">
        <v>0</v>
      </c>
      <c r="U103" s="114">
        <v>0</v>
      </c>
      <c r="V103" s="114">
        <f t="shared" si="34"/>
        <v>5</v>
      </c>
      <c r="W103" s="114">
        <v>4999</v>
      </c>
      <c r="X103" s="114">
        <v>64.99</v>
      </c>
      <c r="Y103" s="114">
        <v>0</v>
      </c>
      <c r="Z103" s="114"/>
      <c r="AA103" s="114">
        <v>0</v>
      </c>
      <c r="AB103" s="114">
        <f t="shared" si="35"/>
        <v>64.99</v>
      </c>
      <c r="AC103" s="114">
        <v>4999</v>
      </c>
      <c r="AD103" s="114">
        <v>25</v>
      </c>
      <c r="AE103" s="114">
        <v>0</v>
      </c>
      <c r="AF103" s="114"/>
      <c r="AG103" s="114">
        <v>0</v>
      </c>
      <c r="AH103" s="114">
        <f t="shared" si="36"/>
        <v>25</v>
      </c>
      <c r="AI103" s="114">
        <f t="shared" si="37"/>
        <v>1304.75</v>
      </c>
      <c r="AJ103" s="114">
        <v>4999</v>
      </c>
      <c r="AK103" s="114">
        <v>399.92</v>
      </c>
      <c r="AL103" s="114">
        <v>0</v>
      </c>
      <c r="AM103" s="114"/>
      <c r="AN103" s="114">
        <v>0</v>
      </c>
      <c r="AO103" s="114">
        <f t="shared" si="38"/>
        <v>399.92</v>
      </c>
      <c r="AP103" s="114">
        <v>4999</v>
      </c>
      <c r="AQ103" s="114">
        <v>99.98</v>
      </c>
      <c r="AR103" s="114">
        <v>0</v>
      </c>
      <c r="AS103" s="114">
        <v>0</v>
      </c>
      <c r="AT103" s="114">
        <v>0</v>
      </c>
      <c r="AU103" s="114">
        <f t="shared" si="39"/>
        <v>99.98</v>
      </c>
      <c r="AV103" s="114">
        <v>4999</v>
      </c>
      <c r="AW103" s="114">
        <v>25</v>
      </c>
      <c r="AX103" s="114">
        <v>0</v>
      </c>
      <c r="AY103" s="114">
        <v>0</v>
      </c>
      <c r="AZ103" s="114">
        <v>0</v>
      </c>
      <c r="BA103" s="114">
        <f t="shared" si="40"/>
        <v>25</v>
      </c>
      <c r="BB103" s="114">
        <v>4999</v>
      </c>
      <c r="BC103" s="114">
        <v>25</v>
      </c>
      <c r="BD103" s="114">
        <v>0</v>
      </c>
      <c r="BE103" s="114"/>
      <c r="BF103" s="114">
        <v>0</v>
      </c>
      <c r="BG103" s="114">
        <f t="shared" si="41"/>
        <v>25</v>
      </c>
      <c r="BH103" s="114">
        <f t="shared" si="42"/>
        <v>549.9</v>
      </c>
      <c r="BI103" s="114">
        <f t="shared" si="43"/>
        <v>1854.65</v>
      </c>
      <c r="BJ103" s="114">
        <f t="shared" si="22"/>
        <v>0</v>
      </c>
      <c r="BK103" s="114">
        <f t="shared" si="23"/>
        <v>0</v>
      </c>
      <c r="BL103" s="114">
        <f t="shared" si="24"/>
        <v>0</v>
      </c>
      <c r="BM103" s="114">
        <f t="shared" si="25"/>
        <v>0</v>
      </c>
      <c r="BN103" s="114">
        <f t="shared" si="26"/>
        <v>0</v>
      </c>
      <c r="BO103" s="114">
        <f t="shared" si="27"/>
        <v>0</v>
      </c>
      <c r="BP103" s="114">
        <f t="shared" si="28"/>
        <v>0</v>
      </c>
      <c r="BQ103" s="114">
        <f t="shared" si="29"/>
        <v>0</v>
      </c>
      <c r="BR103" s="114">
        <f t="shared" si="30"/>
        <v>0</v>
      </c>
      <c r="BS103" s="114">
        <f t="shared" si="31"/>
        <v>0</v>
      </c>
    </row>
    <row r="104" ht="17.5" spans="1:71">
      <c r="A104" s="106">
        <v>101</v>
      </c>
      <c r="B104" s="132" t="s">
        <v>302</v>
      </c>
      <c r="C104" s="260" t="s">
        <v>303</v>
      </c>
      <c r="D104" s="112" t="s">
        <v>15</v>
      </c>
      <c r="E104" s="113">
        <v>4999</v>
      </c>
      <c r="F104" s="114">
        <v>799.84</v>
      </c>
      <c r="G104" s="114">
        <v>0</v>
      </c>
      <c r="H104" s="114"/>
      <c r="I104" s="114">
        <v>0</v>
      </c>
      <c r="J104" s="114">
        <f t="shared" si="32"/>
        <v>799.84</v>
      </c>
      <c r="K104" s="114">
        <v>4999</v>
      </c>
      <c r="L104" s="114">
        <v>409.92</v>
      </c>
      <c r="M104" s="114">
        <v>0</v>
      </c>
      <c r="N104" s="114">
        <v>0</v>
      </c>
      <c r="O104" s="114">
        <v>0</v>
      </c>
      <c r="P104" s="114">
        <f t="shared" si="33"/>
        <v>409.92</v>
      </c>
      <c r="Q104" s="114">
        <v>4999</v>
      </c>
      <c r="R104" s="114">
        <v>5</v>
      </c>
      <c r="S104" s="114">
        <v>0</v>
      </c>
      <c r="T104" s="114">
        <v>0</v>
      </c>
      <c r="U104" s="114">
        <v>0</v>
      </c>
      <c r="V104" s="114">
        <f t="shared" si="34"/>
        <v>5</v>
      </c>
      <c r="W104" s="114">
        <v>4999</v>
      </c>
      <c r="X104" s="114">
        <v>64.99</v>
      </c>
      <c r="Y104" s="114">
        <v>0</v>
      </c>
      <c r="Z104" s="114"/>
      <c r="AA104" s="114">
        <v>0</v>
      </c>
      <c r="AB104" s="114">
        <f t="shared" si="35"/>
        <v>64.99</v>
      </c>
      <c r="AC104" s="114">
        <v>4999</v>
      </c>
      <c r="AD104" s="114">
        <v>25</v>
      </c>
      <c r="AE104" s="114">
        <v>0</v>
      </c>
      <c r="AF104" s="114"/>
      <c r="AG104" s="114">
        <v>0</v>
      </c>
      <c r="AH104" s="114">
        <f t="shared" si="36"/>
        <v>25</v>
      </c>
      <c r="AI104" s="114">
        <f t="shared" si="37"/>
        <v>1304.75</v>
      </c>
      <c r="AJ104" s="114">
        <v>4999</v>
      </c>
      <c r="AK104" s="114">
        <v>399.92</v>
      </c>
      <c r="AL104" s="114">
        <v>0</v>
      </c>
      <c r="AM104" s="114"/>
      <c r="AN104" s="114">
        <v>0</v>
      </c>
      <c r="AO104" s="114">
        <f t="shared" si="38"/>
        <v>399.92</v>
      </c>
      <c r="AP104" s="114">
        <v>4999</v>
      </c>
      <c r="AQ104" s="114">
        <v>99.98</v>
      </c>
      <c r="AR104" s="114">
        <v>0</v>
      </c>
      <c r="AS104" s="114">
        <v>0</v>
      </c>
      <c r="AT104" s="114">
        <v>0</v>
      </c>
      <c r="AU104" s="114">
        <f t="shared" si="39"/>
        <v>99.98</v>
      </c>
      <c r="AV104" s="114">
        <v>4999</v>
      </c>
      <c r="AW104" s="114">
        <v>25</v>
      </c>
      <c r="AX104" s="114">
        <v>0</v>
      </c>
      <c r="AY104" s="114">
        <v>0</v>
      </c>
      <c r="AZ104" s="114">
        <v>0</v>
      </c>
      <c r="BA104" s="114">
        <f t="shared" si="40"/>
        <v>25</v>
      </c>
      <c r="BB104" s="114">
        <v>4999</v>
      </c>
      <c r="BC104" s="114">
        <v>25</v>
      </c>
      <c r="BD104" s="114">
        <v>0</v>
      </c>
      <c r="BE104" s="114"/>
      <c r="BF104" s="114">
        <v>0</v>
      </c>
      <c r="BG104" s="114">
        <f t="shared" si="41"/>
        <v>25</v>
      </c>
      <c r="BH104" s="114">
        <f t="shared" si="42"/>
        <v>549.9</v>
      </c>
      <c r="BI104" s="114">
        <f t="shared" si="43"/>
        <v>1854.65</v>
      </c>
      <c r="BJ104" s="114">
        <f t="shared" si="22"/>
        <v>0</v>
      </c>
      <c r="BK104" s="114">
        <f t="shared" si="23"/>
        <v>0</v>
      </c>
      <c r="BL104" s="114">
        <f t="shared" si="24"/>
        <v>0</v>
      </c>
      <c r="BM104" s="114">
        <f t="shared" si="25"/>
        <v>0</v>
      </c>
      <c r="BN104" s="114">
        <f t="shared" si="26"/>
        <v>0</v>
      </c>
      <c r="BO104" s="114">
        <f t="shared" si="27"/>
        <v>0</v>
      </c>
      <c r="BP104" s="114">
        <f t="shared" si="28"/>
        <v>0</v>
      </c>
      <c r="BQ104" s="114">
        <f t="shared" si="29"/>
        <v>0</v>
      </c>
      <c r="BR104" s="114">
        <f t="shared" si="30"/>
        <v>0</v>
      </c>
      <c r="BS104" s="114">
        <f t="shared" si="31"/>
        <v>0</v>
      </c>
    </row>
    <row r="105" ht="17.5" spans="1:71">
      <c r="A105" s="106">
        <v>102</v>
      </c>
      <c r="B105" s="111" t="s">
        <v>93</v>
      </c>
      <c r="C105" s="111" t="s">
        <v>252</v>
      </c>
      <c r="D105" s="112" t="s">
        <v>15</v>
      </c>
      <c r="E105" s="113">
        <v>4999</v>
      </c>
      <c r="F105" s="114">
        <v>799.84</v>
      </c>
      <c r="G105" s="114">
        <v>0</v>
      </c>
      <c r="H105" s="114"/>
      <c r="I105" s="114">
        <v>0</v>
      </c>
      <c r="J105" s="114">
        <f t="shared" si="32"/>
        <v>799.84</v>
      </c>
      <c r="K105" s="114">
        <v>4999</v>
      </c>
      <c r="L105" s="114">
        <v>409.92</v>
      </c>
      <c r="M105" s="114">
        <v>0</v>
      </c>
      <c r="N105" s="114">
        <v>0</v>
      </c>
      <c r="O105" s="114">
        <v>0</v>
      </c>
      <c r="P105" s="114">
        <f t="shared" si="33"/>
        <v>409.92</v>
      </c>
      <c r="Q105" s="114">
        <v>4999</v>
      </c>
      <c r="R105" s="114">
        <v>5</v>
      </c>
      <c r="S105" s="114">
        <v>0</v>
      </c>
      <c r="T105" s="114">
        <v>0</v>
      </c>
      <c r="U105" s="114">
        <v>0</v>
      </c>
      <c r="V105" s="114">
        <f t="shared" si="34"/>
        <v>5</v>
      </c>
      <c r="W105" s="114">
        <v>4999</v>
      </c>
      <c r="X105" s="114">
        <v>64.99</v>
      </c>
      <c r="Y105" s="114">
        <v>0</v>
      </c>
      <c r="Z105" s="114"/>
      <c r="AA105" s="114">
        <v>0</v>
      </c>
      <c r="AB105" s="114">
        <f t="shared" si="35"/>
        <v>64.99</v>
      </c>
      <c r="AC105" s="114">
        <v>4999</v>
      </c>
      <c r="AD105" s="114">
        <v>25</v>
      </c>
      <c r="AE105" s="114">
        <v>0</v>
      </c>
      <c r="AF105" s="114"/>
      <c r="AG105" s="114">
        <v>0</v>
      </c>
      <c r="AH105" s="114">
        <f t="shared" si="36"/>
        <v>25</v>
      </c>
      <c r="AI105" s="114">
        <f t="shared" si="37"/>
        <v>1304.75</v>
      </c>
      <c r="AJ105" s="114">
        <v>4999</v>
      </c>
      <c r="AK105" s="114">
        <v>399.92</v>
      </c>
      <c r="AL105" s="114">
        <v>0</v>
      </c>
      <c r="AM105" s="114"/>
      <c r="AN105" s="114">
        <v>0</v>
      </c>
      <c r="AO105" s="114">
        <f t="shared" si="38"/>
        <v>399.92</v>
      </c>
      <c r="AP105" s="114">
        <v>4999</v>
      </c>
      <c r="AQ105" s="114">
        <v>99.98</v>
      </c>
      <c r="AR105" s="114">
        <v>0</v>
      </c>
      <c r="AS105" s="114">
        <v>0</v>
      </c>
      <c r="AT105" s="114">
        <v>0</v>
      </c>
      <c r="AU105" s="114">
        <f t="shared" si="39"/>
        <v>99.98</v>
      </c>
      <c r="AV105" s="114">
        <v>4999</v>
      </c>
      <c r="AW105" s="114">
        <v>25</v>
      </c>
      <c r="AX105" s="114">
        <v>0</v>
      </c>
      <c r="AY105" s="114">
        <v>0</v>
      </c>
      <c r="AZ105" s="114">
        <v>0</v>
      </c>
      <c r="BA105" s="114">
        <f t="shared" si="40"/>
        <v>25</v>
      </c>
      <c r="BB105" s="114">
        <v>4999</v>
      </c>
      <c r="BC105" s="114">
        <v>25</v>
      </c>
      <c r="BD105" s="114">
        <v>0</v>
      </c>
      <c r="BE105" s="114"/>
      <c r="BF105" s="114">
        <v>0</v>
      </c>
      <c r="BG105" s="114">
        <f t="shared" si="41"/>
        <v>25</v>
      </c>
      <c r="BH105" s="114">
        <f t="shared" si="42"/>
        <v>549.9</v>
      </c>
      <c r="BI105" s="114">
        <f t="shared" si="43"/>
        <v>1854.65</v>
      </c>
      <c r="BJ105" s="114">
        <f t="shared" si="22"/>
        <v>0</v>
      </c>
      <c r="BK105" s="114">
        <f t="shared" si="23"/>
        <v>0</v>
      </c>
      <c r="BL105" s="114">
        <f t="shared" si="24"/>
        <v>0</v>
      </c>
      <c r="BM105" s="114">
        <f t="shared" si="25"/>
        <v>0</v>
      </c>
      <c r="BN105" s="114">
        <f t="shared" si="26"/>
        <v>0</v>
      </c>
      <c r="BO105" s="114">
        <f t="shared" si="27"/>
        <v>0</v>
      </c>
      <c r="BP105" s="114">
        <f t="shared" si="28"/>
        <v>0</v>
      </c>
      <c r="BQ105" s="114">
        <f t="shared" si="29"/>
        <v>0</v>
      </c>
      <c r="BR105" s="114">
        <f t="shared" si="30"/>
        <v>0</v>
      </c>
      <c r="BS105" s="114">
        <f t="shared" si="31"/>
        <v>0</v>
      </c>
    </row>
    <row r="106" ht="17.5" spans="1:71">
      <c r="A106" s="106">
        <v>103</v>
      </c>
      <c r="B106" s="111" t="s">
        <v>101</v>
      </c>
      <c r="C106" s="260" t="s">
        <v>264</v>
      </c>
      <c r="D106" s="112" t="s">
        <v>15</v>
      </c>
      <c r="E106" s="113">
        <v>4999</v>
      </c>
      <c r="F106" s="114">
        <v>799.84</v>
      </c>
      <c r="G106" s="114">
        <v>0</v>
      </c>
      <c r="H106" s="114"/>
      <c r="I106" s="114">
        <v>0</v>
      </c>
      <c r="J106" s="114">
        <f t="shared" si="32"/>
        <v>799.84</v>
      </c>
      <c r="K106" s="114">
        <v>4999</v>
      </c>
      <c r="L106" s="114">
        <v>409.92</v>
      </c>
      <c r="M106" s="114">
        <v>0</v>
      </c>
      <c r="N106" s="114">
        <v>0</v>
      </c>
      <c r="O106" s="114">
        <v>0</v>
      </c>
      <c r="P106" s="114">
        <f t="shared" si="33"/>
        <v>409.92</v>
      </c>
      <c r="Q106" s="114">
        <v>4999</v>
      </c>
      <c r="R106" s="114">
        <v>5</v>
      </c>
      <c r="S106" s="114">
        <v>0</v>
      </c>
      <c r="T106" s="114">
        <v>0</v>
      </c>
      <c r="U106" s="114">
        <v>0</v>
      </c>
      <c r="V106" s="114">
        <f t="shared" si="34"/>
        <v>5</v>
      </c>
      <c r="W106" s="114">
        <v>4999</v>
      </c>
      <c r="X106" s="114">
        <v>64.99</v>
      </c>
      <c r="Y106" s="114">
        <v>0</v>
      </c>
      <c r="Z106" s="114"/>
      <c r="AA106" s="114">
        <v>0</v>
      </c>
      <c r="AB106" s="114">
        <f t="shared" si="35"/>
        <v>64.99</v>
      </c>
      <c r="AC106" s="114">
        <v>4999</v>
      </c>
      <c r="AD106" s="114">
        <v>25</v>
      </c>
      <c r="AE106" s="114">
        <v>0</v>
      </c>
      <c r="AF106" s="114"/>
      <c r="AG106" s="114">
        <v>0</v>
      </c>
      <c r="AH106" s="114">
        <f t="shared" si="36"/>
        <v>25</v>
      </c>
      <c r="AI106" s="114">
        <f t="shared" si="37"/>
        <v>1304.75</v>
      </c>
      <c r="AJ106" s="114">
        <v>4999</v>
      </c>
      <c r="AK106" s="114">
        <v>399.92</v>
      </c>
      <c r="AL106" s="114">
        <v>0</v>
      </c>
      <c r="AM106" s="114"/>
      <c r="AN106" s="114">
        <v>0</v>
      </c>
      <c r="AO106" s="114">
        <f t="shared" si="38"/>
        <v>399.92</v>
      </c>
      <c r="AP106" s="114">
        <v>4999</v>
      </c>
      <c r="AQ106" s="114">
        <v>99.98</v>
      </c>
      <c r="AR106" s="114">
        <v>0</v>
      </c>
      <c r="AS106" s="114">
        <v>0</v>
      </c>
      <c r="AT106" s="114">
        <v>0</v>
      </c>
      <c r="AU106" s="114">
        <f t="shared" si="39"/>
        <v>99.98</v>
      </c>
      <c r="AV106" s="114">
        <v>4999</v>
      </c>
      <c r="AW106" s="114">
        <v>25</v>
      </c>
      <c r="AX106" s="114">
        <v>0</v>
      </c>
      <c r="AY106" s="114">
        <v>0</v>
      </c>
      <c r="AZ106" s="114">
        <v>0</v>
      </c>
      <c r="BA106" s="114">
        <f t="shared" si="40"/>
        <v>25</v>
      </c>
      <c r="BB106" s="114">
        <v>4999</v>
      </c>
      <c r="BC106" s="114">
        <v>25</v>
      </c>
      <c r="BD106" s="114">
        <v>0</v>
      </c>
      <c r="BE106" s="114"/>
      <c r="BF106" s="114">
        <v>0</v>
      </c>
      <c r="BG106" s="114">
        <f t="shared" si="41"/>
        <v>25</v>
      </c>
      <c r="BH106" s="114">
        <f t="shared" si="42"/>
        <v>549.9</v>
      </c>
      <c r="BI106" s="114">
        <f t="shared" si="43"/>
        <v>1854.65</v>
      </c>
      <c r="BJ106" s="114">
        <f t="shared" si="22"/>
        <v>0</v>
      </c>
      <c r="BK106" s="114">
        <f t="shared" si="23"/>
        <v>0</v>
      </c>
      <c r="BL106" s="114">
        <f t="shared" si="24"/>
        <v>0</v>
      </c>
      <c r="BM106" s="114">
        <f t="shared" si="25"/>
        <v>0</v>
      </c>
      <c r="BN106" s="114">
        <f t="shared" si="26"/>
        <v>0</v>
      </c>
      <c r="BO106" s="114">
        <f t="shared" si="27"/>
        <v>0</v>
      </c>
      <c r="BP106" s="114">
        <f t="shared" si="28"/>
        <v>0</v>
      </c>
      <c r="BQ106" s="114">
        <f t="shared" si="29"/>
        <v>0</v>
      </c>
      <c r="BR106" s="114">
        <f t="shared" si="30"/>
        <v>0</v>
      </c>
      <c r="BS106" s="114">
        <f t="shared" si="31"/>
        <v>0</v>
      </c>
    </row>
    <row r="107" ht="17.5" spans="1:71">
      <c r="A107" s="106">
        <v>104</v>
      </c>
      <c r="B107" s="111" t="s">
        <v>39</v>
      </c>
      <c r="C107" s="260" t="s">
        <v>181</v>
      </c>
      <c r="D107" s="112" t="s">
        <v>15</v>
      </c>
      <c r="E107" s="113">
        <v>4999</v>
      </c>
      <c r="F107" s="114">
        <v>799.84</v>
      </c>
      <c r="G107" s="114">
        <v>0</v>
      </c>
      <c r="H107" s="114"/>
      <c r="I107" s="114">
        <v>0</v>
      </c>
      <c r="J107" s="114">
        <f t="shared" si="32"/>
        <v>799.84</v>
      </c>
      <c r="K107" s="114">
        <v>4999</v>
      </c>
      <c r="L107" s="114">
        <v>409.92</v>
      </c>
      <c r="M107" s="114">
        <v>0</v>
      </c>
      <c r="N107" s="114">
        <v>0</v>
      </c>
      <c r="O107" s="114">
        <v>0</v>
      </c>
      <c r="P107" s="114">
        <f t="shared" si="33"/>
        <v>409.92</v>
      </c>
      <c r="Q107" s="114">
        <v>4999</v>
      </c>
      <c r="R107" s="114">
        <v>5</v>
      </c>
      <c r="S107" s="114">
        <v>0</v>
      </c>
      <c r="T107" s="114">
        <v>0</v>
      </c>
      <c r="U107" s="114">
        <v>0</v>
      </c>
      <c r="V107" s="114">
        <f t="shared" si="34"/>
        <v>5</v>
      </c>
      <c r="W107" s="114">
        <v>4999</v>
      </c>
      <c r="X107" s="114">
        <v>64.99</v>
      </c>
      <c r="Y107" s="114">
        <v>0</v>
      </c>
      <c r="Z107" s="114"/>
      <c r="AA107" s="114">
        <v>0</v>
      </c>
      <c r="AB107" s="114">
        <f t="shared" si="35"/>
        <v>64.99</v>
      </c>
      <c r="AC107" s="114">
        <v>4999</v>
      </c>
      <c r="AD107" s="114">
        <v>25</v>
      </c>
      <c r="AE107" s="114">
        <v>0</v>
      </c>
      <c r="AF107" s="114"/>
      <c r="AG107" s="114">
        <v>0</v>
      </c>
      <c r="AH107" s="114">
        <f t="shared" si="36"/>
        <v>25</v>
      </c>
      <c r="AI107" s="114">
        <f t="shared" si="37"/>
        <v>1304.75</v>
      </c>
      <c r="AJ107" s="114">
        <v>4999</v>
      </c>
      <c r="AK107" s="114">
        <v>399.92</v>
      </c>
      <c r="AL107" s="114">
        <v>0</v>
      </c>
      <c r="AM107" s="114"/>
      <c r="AN107" s="114">
        <v>0</v>
      </c>
      <c r="AO107" s="114">
        <f t="shared" si="38"/>
        <v>399.92</v>
      </c>
      <c r="AP107" s="114">
        <v>4999</v>
      </c>
      <c r="AQ107" s="114">
        <v>99.98</v>
      </c>
      <c r="AR107" s="114">
        <v>0</v>
      </c>
      <c r="AS107" s="114">
        <v>0</v>
      </c>
      <c r="AT107" s="114">
        <v>0</v>
      </c>
      <c r="AU107" s="114">
        <f t="shared" si="39"/>
        <v>99.98</v>
      </c>
      <c r="AV107" s="114">
        <v>4999</v>
      </c>
      <c r="AW107" s="114">
        <v>25</v>
      </c>
      <c r="AX107" s="114">
        <v>0</v>
      </c>
      <c r="AY107" s="114">
        <v>0</v>
      </c>
      <c r="AZ107" s="114">
        <v>0</v>
      </c>
      <c r="BA107" s="114">
        <f t="shared" si="40"/>
        <v>25</v>
      </c>
      <c r="BB107" s="114">
        <v>4999</v>
      </c>
      <c r="BC107" s="114">
        <v>25</v>
      </c>
      <c r="BD107" s="114">
        <v>0</v>
      </c>
      <c r="BE107" s="114"/>
      <c r="BF107" s="114">
        <v>0</v>
      </c>
      <c r="BG107" s="114">
        <f t="shared" si="41"/>
        <v>25</v>
      </c>
      <c r="BH107" s="114">
        <f t="shared" si="42"/>
        <v>549.9</v>
      </c>
      <c r="BI107" s="114">
        <f t="shared" si="43"/>
        <v>1854.65</v>
      </c>
      <c r="BJ107" s="114">
        <f t="shared" si="22"/>
        <v>0</v>
      </c>
      <c r="BK107" s="114">
        <f t="shared" si="23"/>
        <v>0</v>
      </c>
      <c r="BL107" s="114">
        <f t="shared" si="24"/>
        <v>0</v>
      </c>
      <c r="BM107" s="114">
        <f t="shared" si="25"/>
        <v>0</v>
      </c>
      <c r="BN107" s="114">
        <f t="shared" si="26"/>
        <v>0</v>
      </c>
      <c r="BO107" s="114">
        <f t="shared" si="27"/>
        <v>0</v>
      </c>
      <c r="BP107" s="114">
        <f t="shared" si="28"/>
        <v>0</v>
      </c>
      <c r="BQ107" s="114">
        <f t="shared" si="29"/>
        <v>0</v>
      </c>
      <c r="BR107" s="114">
        <f t="shared" si="30"/>
        <v>0</v>
      </c>
      <c r="BS107" s="114">
        <f t="shared" si="31"/>
        <v>0</v>
      </c>
    </row>
    <row r="108" ht="17.5" spans="1:71">
      <c r="A108" s="106">
        <v>105</v>
      </c>
      <c r="B108" s="111" t="s">
        <v>72</v>
      </c>
      <c r="C108" s="111" t="s">
        <v>226</v>
      </c>
      <c r="D108" s="112" t="s">
        <v>15</v>
      </c>
      <c r="E108" s="113">
        <v>4999</v>
      </c>
      <c r="F108" s="114">
        <v>799.84</v>
      </c>
      <c r="G108" s="114">
        <v>0</v>
      </c>
      <c r="H108" s="114"/>
      <c r="I108" s="114">
        <v>0</v>
      </c>
      <c r="J108" s="114">
        <f t="shared" si="32"/>
        <v>799.84</v>
      </c>
      <c r="K108" s="114">
        <v>4999</v>
      </c>
      <c r="L108" s="114">
        <v>409.92</v>
      </c>
      <c r="M108" s="114">
        <v>0</v>
      </c>
      <c r="N108" s="114">
        <v>0</v>
      </c>
      <c r="O108" s="114">
        <v>0</v>
      </c>
      <c r="P108" s="114">
        <f t="shared" si="33"/>
        <v>409.92</v>
      </c>
      <c r="Q108" s="114">
        <v>4999</v>
      </c>
      <c r="R108" s="114">
        <v>5</v>
      </c>
      <c r="S108" s="114">
        <v>0</v>
      </c>
      <c r="T108" s="114">
        <v>0</v>
      </c>
      <c r="U108" s="114">
        <v>0</v>
      </c>
      <c r="V108" s="114">
        <f t="shared" si="34"/>
        <v>5</v>
      </c>
      <c r="W108" s="114">
        <v>4999</v>
      </c>
      <c r="X108" s="114">
        <v>64.99</v>
      </c>
      <c r="Y108" s="114">
        <v>0</v>
      </c>
      <c r="Z108" s="114"/>
      <c r="AA108" s="114">
        <v>0</v>
      </c>
      <c r="AB108" s="114">
        <f t="shared" si="35"/>
        <v>64.99</v>
      </c>
      <c r="AC108" s="114">
        <v>4999</v>
      </c>
      <c r="AD108" s="114">
        <v>25</v>
      </c>
      <c r="AE108" s="114">
        <v>0</v>
      </c>
      <c r="AF108" s="114"/>
      <c r="AG108" s="114">
        <v>0</v>
      </c>
      <c r="AH108" s="114">
        <f t="shared" si="36"/>
        <v>25</v>
      </c>
      <c r="AI108" s="114">
        <f t="shared" si="37"/>
        <v>1304.75</v>
      </c>
      <c r="AJ108" s="114">
        <v>4999</v>
      </c>
      <c r="AK108" s="114">
        <v>399.92</v>
      </c>
      <c r="AL108" s="114">
        <v>0</v>
      </c>
      <c r="AM108" s="114"/>
      <c r="AN108" s="114">
        <v>0</v>
      </c>
      <c r="AO108" s="114">
        <f t="shared" si="38"/>
        <v>399.92</v>
      </c>
      <c r="AP108" s="114">
        <v>4999</v>
      </c>
      <c r="AQ108" s="114">
        <v>99.98</v>
      </c>
      <c r="AR108" s="114">
        <v>0</v>
      </c>
      <c r="AS108" s="114">
        <v>0</v>
      </c>
      <c r="AT108" s="114">
        <v>0</v>
      </c>
      <c r="AU108" s="114">
        <f t="shared" si="39"/>
        <v>99.98</v>
      </c>
      <c r="AV108" s="114">
        <v>4999</v>
      </c>
      <c r="AW108" s="114">
        <v>25</v>
      </c>
      <c r="AX108" s="114">
        <v>0</v>
      </c>
      <c r="AY108" s="114">
        <v>0</v>
      </c>
      <c r="AZ108" s="114">
        <v>0</v>
      </c>
      <c r="BA108" s="114">
        <f t="shared" si="40"/>
        <v>25</v>
      </c>
      <c r="BB108" s="114">
        <v>4999</v>
      </c>
      <c r="BC108" s="114">
        <v>25</v>
      </c>
      <c r="BD108" s="114">
        <v>0</v>
      </c>
      <c r="BE108" s="114"/>
      <c r="BF108" s="114">
        <v>0</v>
      </c>
      <c r="BG108" s="114">
        <f t="shared" si="41"/>
        <v>25</v>
      </c>
      <c r="BH108" s="114">
        <f t="shared" si="42"/>
        <v>549.9</v>
      </c>
      <c r="BI108" s="114">
        <f t="shared" si="43"/>
        <v>1854.65</v>
      </c>
      <c r="BJ108" s="114">
        <f t="shared" si="22"/>
        <v>0</v>
      </c>
      <c r="BK108" s="114">
        <f t="shared" si="23"/>
        <v>0</v>
      </c>
      <c r="BL108" s="114">
        <f t="shared" si="24"/>
        <v>0</v>
      </c>
      <c r="BM108" s="114">
        <f t="shared" si="25"/>
        <v>0</v>
      </c>
      <c r="BN108" s="114">
        <f t="shared" si="26"/>
        <v>0</v>
      </c>
      <c r="BO108" s="114">
        <f t="shared" si="27"/>
        <v>0</v>
      </c>
      <c r="BP108" s="114">
        <f t="shared" si="28"/>
        <v>0</v>
      </c>
      <c r="BQ108" s="114">
        <f t="shared" si="29"/>
        <v>0</v>
      </c>
      <c r="BR108" s="114">
        <f t="shared" si="30"/>
        <v>0</v>
      </c>
      <c r="BS108" s="114">
        <f t="shared" si="31"/>
        <v>0</v>
      </c>
    </row>
    <row r="109" ht="17.5" spans="1:71">
      <c r="A109" s="106">
        <v>106</v>
      </c>
      <c r="B109" s="111" t="s">
        <v>307</v>
      </c>
      <c r="C109" s="260" t="s">
        <v>308</v>
      </c>
      <c r="D109" s="112" t="s">
        <v>15</v>
      </c>
      <c r="E109" s="113">
        <v>4999</v>
      </c>
      <c r="F109" s="114">
        <v>799.84</v>
      </c>
      <c r="G109" s="114">
        <v>0</v>
      </c>
      <c r="H109" s="114"/>
      <c r="I109" s="114">
        <v>0</v>
      </c>
      <c r="J109" s="114">
        <f t="shared" si="32"/>
        <v>799.84</v>
      </c>
      <c r="K109" s="114">
        <v>4999</v>
      </c>
      <c r="L109" s="114">
        <v>409.92</v>
      </c>
      <c r="M109" s="114">
        <v>0</v>
      </c>
      <c r="N109" s="114">
        <v>0</v>
      </c>
      <c r="O109" s="114">
        <v>0</v>
      </c>
      <c r="P109" s="114">
        <f t="shared" si="33"/>
        <v>409.92</v>
      </c>
      <c r="Q109" s="114">
        <v>4999</v>
      </c>
      <c r="R109" s="114">
        <v>5</v>
      </c>
      <c r="S109" s="114">
        <v>0</v>
      </c>
      <c r="T109" s="114">
        <v>0</v>
      </c>
      <c r="U109" s="114">
        <v>0</v>
      </c>
      <c r="V109" s="114">
        <f t="shared" si="34"/>
        <v>5</v>
      </c>
      <c r="W109" s="114">
        <v>4999</v>
      </c>
      <c r="X109" s="114">
        <v>64.99</v>
      </c>
      <c r="Y109" s="114">
        <v>0</v>
      </c>
      <c r="Z109" s="114"/>
      <c r="AA109" s="114">
        <v>0</v>
      </c>
      <c r="AB109" s="114">
        <f t="shared" si="35"/>
        <v>64.99</v>
      </c>
      <c r="AC109" s="114">
        <v>4999</v>
      </c>
      <c r="AD109" s="114">
        <v>25</v>
      </c>
      <c r="AE109" s="114">
        <v>0</v>
      </c>
      <c r="AF109" s="114"/>
      <c r="AG109" s="114">
        <v>0</v>
      </c>
      <c r="AH109" s="114">
        <f t="shared" si="36"/>
        <v>25</v>
      </c>
      <c r="AI109" s="114">
        <f t="shared" si="37"/>
        <v>1304.75</v>
      </c>
      <c r="AJ109" s="114">
        <v>4999</v>
      </c>
      <c r="AK109" s="114">
        <v>399.92</v>
      </c>
      <c r="AL109" s="114">
        <v>0</v>
      </c>
      <c r="AM109" s="114"/>
      <c r="AN109" s="114">
        <v>0</v>
      </c>
      <c r="AO109" s="114">
        <f t="shared" si="38"/>
        <v>399.92</v>
      </c>
      <c r="AP109" s="114">
        <v>4999</v>
      </c>
      <c r="AQ109" s="114">
        <v>99.98</v>
      </c>
      <c r="AR109" s="114">
        <v>0</v>
      </c>
      <c r="AS109" s="114">
        <v>0</v>
      </c>
      <c r="AT109" s="114">
        <v>0</v>
      </c>
      <c r="AU109" s="114">
        <f t="shared" si="39"/>
        <v>99.98</v>
      </c>
      <c r="AV109" s="114">
        <v>4999</v>
      </c>
      <c r="AW109" s="114">
        <v>25</v>
      </c>
      <c r="AX109" s="114">
        <v>0</v>
      </c>
      <c r="AY109" s="114">
        <v>0</v>
      </c>
      <c r="AZ109" s="114">
        <v>0</v>
      </c>
      <c r="BA109" s="114">
        <f t="shared" si="40"/>
        <v>25</v>
      </c>
      <c r="BB109" s="114">
        <v>4999</v>
      </c>
      <c r="BC109" s="114">
        <v>25</v>
      </c>
      <c r="BD109" s="114">
        <v>0</v>
      </c>
      <c r="BE109" s="114"/>
      <c r="BF109" s="114">
        <v>0</v>
      </c>
      <c r="BG109" s="114">
        <f t="shared" si="41"/>
        <v>25</v>
      </c>
      <c r="BH109" s="114">
        <f t="shared" si="42"/>
        <v>549.9</v>
      </c>
      <c r="BI109" s="114">
        <f t="shared" si="43"/>
        <v>1854.65</v>
      </c>
      <c r="BJ109" s="114">
        <f t="shared" si="22"/>
        <v>0</v>
      </c>
      <c r="BK109" s="114">
        <f t="shared" si="23"/>
        <v>0</v>
      </c>
      <c r="BL109" s="114">
        <f t="shared" si="24"/>
        <v>0</v>
      </c>
      <c r="BM109" s="114">
        <f t="shared" si="25"/>
        <v>0</v>
      </c>
      <c r="BN109" s="114">
        <f t="shared" si="26"/>
        <v>0</v>
      </c>
      <c r="BO109" s="114">
        <f t="shared" si="27"/>
        <v>0</v>
      </c>
      <c r="BP109" s="114">
        <f t="shared" si="28"/>
        <v>0</v>
      </c>
      <c r="BQ109" s="114">
        <f t="shared" si="29"/>
        <v>0</v>
      </c>
      <c r="BR109" s="114">
        <f t="shared" si="30"/>
        <v>0</v>
      </c>
      <c r="BS109" s="114">
        <f t="shared" si="31"/>
        <v>0</v>
      </c>
    </row>
    <row r="110" ht="17.5" spans="1:71">
      <c r="A110" s="106">
        <v>107</v>
      </c>
      <c r="B110" s="111" t="s">
        <v>132</v>
      </c>
      <c r="C110" s="260" t="s">
        <v>313</v>
      </c>
      <c r="D110" s="112" t="s">
        <v>15</v>
      </c>
      <c r="E110" s="113">
        <v>4999</v>
      </c>
      <c r="F110" s="114">
        <v>799.84</v>
      </c>
      <c r="G110" s="114">
        <v>0</v>
      </c>
      <c r="H110" s="114"/>
      <c r="I110" s="114">
        <v>0</v>
      </c>
      <c r="J110" s="114">
        <f t="shared" si="32"/>
        <v>799.84</v>
      </c>
      <c r="K110" s="114">
        <v>4999</v>
      </c>
      <c r="L110" s="114">
        <v>409.92</v>
      </c>
      <c r="M110" s="114">
        <v>0</v>
      </c>
      <c r="N110" s="114">
        <v>0</v>
      </c>
      <c r="O110" s="114">
        <v>0</v>
      </c>
      <c r="P110" s="114">
        <f t="shared" si="33"/>
        <v>409.92</v>
      </c>
      <c r="Q110" s="114">
        <v>4999</v>
      </c>
      <c r="R110" s="114">
        <v>5</v>
      </c>
      <c r="S110" s="114">
        <v>0</v>
      </c>
      <c r="T110" s="114">
        <v>0</v>
      </c>
      <c r="U110" s="114">
        <v>0</v>
      </c>
      <c r="V110" s="114">
        <f t="shared" si="34"/>
        <v>5</v>
      </c>
      <c r="W110" s="114">
        <v>4999</v>
      </c>
      <c r="X110" s="114">
        <v>64.99</v>
      </c>
      <c r="Y110" s="114">
        <v>0</v>
      </c>
      <c r="Z110" s="114"/>
      <c r="AA110" s="114">
        <v>0</v>
      </c>
      <c r="AB110" s="114">
        <f t="shared" si="35"/>
        <v>64.99</v>
      </c>
      <c r="AC110" s="114">
        <v>4999</v>
      </c>
      <c r="AD110" s="114">
        <v>25</v>
      </c>
      <c r="AE110" s="114">
        <v>0</v>
      </c>
      <c r="AF110" s="114"/>
      <c r="AG110" s="114">
        <v>0</v>
      </c>
      <c r="AH110" s="114">
        <f t="shared" si="36"/>
        <v>25</v>
      </c>
      <c r="AI110" s="114">
        <f t="shared" si="37"/>
        <v>1304.75</v>
      </c>
      <c r="AJ110" s="114">
        <v>4999</v>
      </c>
      <c r="AK110" s="114">
        <v>399.92</v>
      </c>
      <c r="AL110" s="114">
        <v>0</v>
      </c>
      <c r="AM110" s="114"/>
      <c r="AN110" s="114">
        <v>0</v>
      </c>
      <c r="AO110" s="114">
        <f t="shared" si="38"/>
        <v>399.92</v>
      </c>
      <c r="AP110" s="114">
        <v>4999</v>
      </c>
      <c r="AQ110" s="114">
        <v>99.98</v>
      </c>
      <c r="AR110" s="114">
        <v>0</v>
      </c>
      <c r="AS110" s="114">
        <v>0</v>
      </c>
      <c r="AT110" s="114">
        <v>0</v>
      </c>
      <c r="AU110" s="114">
        <f t="shared" si="39"/>
        <v>99.98</v>
      </c>
      <c r="AV110" s="114">
        <v>4999</v>
      </c>
      <c r="AW110" s="114">
        <v>25</v>
      </c>
      <c r="AX110" s="114">
        <v>0</v>
      </c>
      <c r="AY110" s="114">
        <v>0</v>
      </c>
      <c r="AZ110" s="114">
        <v>0</v>
      </c>
      <c r="BA110" s="114">
        <f t="shared" si="40"/>
        <v>25</v>
      </c>
      <c r="BB110" s="114">
        <v>4999</v>
      </c>
      <c r="BC110" s="114">
        <v>25</v>
      </c>
      <c r="BD110" s="114">
        <v>0</v>
      </c>
      <c r="BE110" s="114"/>
      <c r="BF110" s="114">
        <v>0</v>
      </c>
      <c r="BG110" s="114">
        <f t="shared" si="41"/>
        <v>25</v>
      </c>
      <c r="BH110" s="114">
        <f t="shared" si="42"/>
        <v>549.9</v>
      </c>
      <c r="BI110" s="114">
        <f t="shared" si="43"/>
        <v>1854.65</v>
      </c>
      <c r="BJ110" s="114">
        <f t="shared" si="22"/>
        <v>0</v>
      </c>
      <c r="BK110" s="114">
        <f t="shared" si="23"/>
        <v>0</v>
      </c>
      <c r="BL110" s="114">
        <f t="shared" si="24"/>
        <v>0</v>
      </c>
      <c r="BM110" s="114">
        <f t="shared" si="25"/>
        <v>0</v>
      </c>
      <c r="BN110" s="114">
        <f t="shared" si="26"/>
        <v>0</v>
      </c>
      <c r="BO110" s="114">
        <f t="shared" si="27"/>
        <v>0</v>
      </c>
      <c r="BP110" s="114">
        <f t="shared" si="28"/>
        <v>0</v>
      </c>
      <c r="BQ110" s="114">
        <f t="shared" si="29"/>
        <v>0</v>
      </c>
      <c r="BR110" s="114">
        <f t="shared" si="30"/>
        <v>0</v>
      </c>
      <c r="BS110" s="114">
        <f t="shared" si="31"/>
        <v>0</v>
      </c>
    </row>
    <row r="111" ht="17.5" spans="1:71">
      <c r="A111" s="106">
        <v>108</v>
      </c>
      <c r="B111" s="111" t="s">
        <v>76</v>
      </c>
      <c r="C111" s="260" t="s">
        <v>231</v>
      </c>
      <c r="D111" s="112" t="s">
        <v>15</v>
      </c>
      <c r="E111" s="113">
        <v>4999</v>
      </c>
      <c r="F111" s="114">
        <v>799.84</v>
      </c>
      <c r="G111" s="114">
        <v>0</v>
      </c>
      <c r="H111" s="114"/>
      <c r="I111" s="114">
        <v>0</v>
      </c>
      <c r="J111" s="114">
        <f t="shared" si="32"/>
        <v>799.84</v>
      </c>
      <c r="K111" s="114">
        <v>4999</v>
      </c>
      <c r="L111" s="114">
        <v>409.92</v>
      </c>
      <c r="M111" s="114">
        <v>0</v>
      </c>
      <c r="N111" s="114">
        <v>0</v>
      </c>
      <c r="O111" s="114">
        <v>0</v>
      </c>
      <c r="P111" s="114">
        <f t="shared" si="33"/>
        <v>409.92</v>
      </c>
      <c r="Q111" s="114">
        <v>4999</v>
      </c>
      <c r="R111" s="114">
        <v>5</v>
      </c>
      <c r="S111" s="114">
        <v>0</v>
      </c>
      <c r="T111" s="114">
        <v>0</v>
      </c>
      <c r="U111" s="114">
        <v>0</v>
      </c>
      <c r="V111" s="114">
        <f t="shared" si="34"/>
        <v>5</v>
      </c>
      <c r="W111" s="114">
        <v>4999</v>
      </c>
      <c r="X111" s="114">
        <v>64.99</v>
      </c>
      <c r="Y111" s="114">
        <v>0</v>
      </c>
      <c r="Z111" s="114"/>
      <c r="AA111" s="114">
        <v>0</v>
      </c>
      <c r="AB111" s="114">
        <f t="shared" si="35"/>
        <v>64.99</v>
      </c>
      <c r="AC111" s="114">
        <v>4999</v>
      </c>
      <c r="AD111" s="114">
        <v>25</v>
      </c>
      <c r="AE111" s="114">
        <v>0</v>
      </c>
      <c r="AF111" s="114"/>
      <c r="AG111" s="114">
        <v>0</v>
      </c>
      <c r="AH111" s="114">
        <f t="shared" si="36"/>
        <v>25</v>
      </c>
      <c r="AI111" s="114">
        <f t="shared" si="37"/>
        <v>1304.75</v>
      </c>
      <c r="AJ111" s="114">
        <v>4999</v>
      </c>
      <c r="AK111" s="114">
        <v>399.92</v>
      </c>
      <c r="AL111" s="114">
        <v>0</v>
      </c>
      <c r="AM111" s="114"/>
      <c r="AN111" s="114">
        <v>0</v>
      </c>
      <c r="AO111" s="114">
        <f t="shared" si="38"/>
        <v>399.92</v>
      </c>
      <c r="AP111" s="114">
        <v>4999</v>
      </c>
      <c r="AQ111" s="114">
        <v>99.98</v>
      </c>
      <c r="AR111" s="114">
        <v>0</v>
      </c>
      <c r="AS111" s="114">
        <v>0</v>
      </c>
      <c r="AT111" s="114">
        <v>0</v>
      </c>
      <c r="AU111" s="114">
        <f t="shared" si="39"/>
        <v>99.98</v>
      </c>
      <c r="AV111" s="114">
        <v>4999</v>
      </c>
      <c r="AW111" s="114">
        <v>25</v>
      </c>
      <c r="AX111" s="114">
        <v>0</v>
      </c>
      <c r="AY111" s="114">
        <v>0</v>
      </c>
      <c r="AZ111" s="114">
        <v>0</v>
      </c>
      <c r="BA111" s="114">
        <f t="shared" si="40"/>
        <v>25</v>
      </c>
      <c r="BB111" s="114">
        <v>4999</v>
      </c>
      <c r="BC111" s="114">
        <v>25</v>
      </c>
      <c r="BD111" s="114">
        <v>0</v>
      </c>
      <c r="BE111" s="114"/>
      <c r="BF111" s="114">
        <v>0</v>
      </c>
      <c r="BG111" s="114">
        <f t="shared" si="41"/>
        <v>25</v>
      </c>
      <c r="BH111" s="114">
        <f t="shared" si="42"/>
        <v>549.9</v>
      </c>
      <c r="BI111" s="114">
        <f t="shared" si="43"/>
        <v>1854.65</v>
      </c>
      <c r="BJ111" s="114">
        <f t="shared" si="22"/>
        <v>0</v>
      </c>
      <c r="BK111" s="114">
        <f t="shared" si="23"/>
        <v>0</v>
      </c>
      <c r="BL111" s="114">
        <f t="shared" si="24"/>
        <v>0</v>
      </c>
      <c r="BM111" s="114">
        <f t="shared" si="25"/>
        <v>0</v>
      </c>
      <c r="BN111" s="114">
        <f t="shared" si="26"/>
        <v>0</v>
      </c>
      <c r="BO111" s="114">
        <f t="shared" si="27"/>
        <v>0</v>
      </c>
      <c r="BP111" s="114">
        <f t="shared" si="28"/>
        <v>0</v>
      </c>
      <c r="BQ111" s="114">
        <f t="shared" si="29"/>
        <v>0</v>
      </c>
      <c r="BR111" s="114">
        <f t="shared" si="30"/>
        <v>0</v>
      </c>
      <c r="BS111" s="114">
        <f t="shared" si="31"/>
        <v>0</v>
      </c>
    </row>
    <row r="112" ht="17.5" spans="1:71">
      <c r="A112" s="106">
        <v>109</v>
      </c>
      <c r="B112" s="111" t="s">
        <v>221</v>
      </c>
      <c r="C112" s="260" t="s">
        <v>222</v>
      </c>
      <c r="D112" s="112" t="s">
        <v>15</v>
      </c>
      <c r="E112" s="113">
        <v>4999</v>
      </c>
      <c r="F112" s="114">
        <v>799.84</v>
      </c>
      <c r="G112" s="114">
        <v>0</v>
      </c>
      <c r="H112" s="114"/>
      <c r="I112" s="114">
        <v>0</v>
      </c>
      <c r="J112" s="114">
        <f t="shared" si="32"/>
        <v>799.84</v>
      </c>
      <c r="K112" s="114">
        <v>4999</v>
      </c>
      <c r="L112" s="114">
        <v>409.92</v>
      </c>
      <c r="M112" s="114">
        <v>0</v>
      </c>
      <c r="N112" s="114">
        <v>0</v>
      </c>
      <c r="O112" s="114">
        <v>0</v>
      </c>
      <c r="P112" s="114">
        <f t="shared" si="33"/>
        <v>409.92</v>
      </c>
      <c r="Q112" s="114">
        <v>4999</v>
      </c>
      <c r="R112" s="114">
        <v>5</v>
      </c>
      <c r="S112" s="114">
        <v>0</v>
      </c>
      <c r="T112" s="114">
        <v>0</v>
      </c>
      <c r="U112" s="114">
        <v>0</v>
      </c>
      <c r="V112" s="114">
        <f t="shared" si="34"/>
        <v>5</v>
      </c>
      <c r="W112" s="114">
        <v>4999</v>
      </c>
      <c r="X112" s="114">
        <v>64.99</v>
      </c>
      <c r="Y112" s="114">
        <v>0</v>
      </c>
      <c r="Z112" s="114"/>
      <c r="AA112" s="114">
        <v>0</v>
      </c>
      <c r="AB112" s="114">
        <f t="shared" si="35"/>
        <v>64.99</v>
      </c>
      <c r="AC112" s="114">
        <v>4999</v>
      </c>
      <c r="AD112" s="114">
        <v>25</v>
      </c>
      <c r="AE112" s="114">
        <v>0</v>
      </c>
      <c r="AF112" s="114"/>
      <c r="AG112" s="114">
        <v>0</v>
      </c>
      <c r="AH112" s="114">
        <f t="shared" si="36"/>
        <v>25</v>
      </c>
      <c r="AI112" s="114">
        <f t="shared" si="37"/>
        <v>1304.75</v>
      </c>
      <c r="AJ112" s="114">
        <v>4999</v>
      </c>
      <c r="AK112" s="114">
        <v>399.92</v>
      </c>
      <c r="AL112" s="114">
        <v>0</v>
      </c>
      <c r="AM112" s="114"/>
      <c r="AN112" s="114">
        <v>0</v>
      </c>
      <c r="AO112" s="114">
        <f t="shared" si="38"/>
        <v>399.92</v>
      </c>
      <c r="AP112" s="114">
        <v>4999</v>
      </c>
      <c r="AQ112" s="114">
        <v>99.98</v>
      </c>
      <c r="AR112" s="114">
        <v>0</v>
      </c>
      <c r="AS112" s="114">
        <v>0</v>
      </c>
      <c r="AT112" s="114">
        <v>0</v>
      </c>
      <c r="AU112" s="114">
        <f t="shared" si="39"/>
        <v>99.98</v>
      </c>
      <c r="AV112" s="114">
        <v>4999</v>
      </c>
      <c r="AW112" s="114">
        <v>25</v>
      </c>
      <c r="AX112" s="114">
        <v>0</v>
      </c>
      <c r="AY112" s="114">
        <v>0</v>
      </c>
      <c r="AZ112" s="114">
        <v>0</v>
      </c>
      <c r="BA112" s="114">
        <f t="shared" si="40"/>
        <v>25</v>
      </c>
      <c r="BB112" s="114">
        <v>4999</v>
      </c>
      <c r="BC112" s="114">
        <v>25</v>
      </c>
      <c r="BD112" s="114">
        <v>0</v>
      </c>
      <c r="BE112" s="114"/>
      <c r="BF112" s="114">
        <v>0</v>
      </c>
      <c r="BG112" s="114">
        <f t="shared" si="41"/>
        <v>25</v>
      </c>
      <c r="BH112" s="114">
        <f t="shared" si="42"/>
        <v>549.9</v>
      </c>
      <c r="BI112" s="114">
        <f t="shared" si="43"/>
        <v>1854.65</v>
      </c>
      <c r="BJ112" s="114">
        <f t="shared" si="22"/>
        <v>0</v>
      </c>
      <c r="BK112" s="114">
        <f t="shared" si="23"/>
        <v>0</v>
      </c>
      <c r="BL112" s="114">
        <f t="shared" si="24"/>
        <v>0</v>
      </c>
      <c r="BM112" s="114">
        <f t="shared" si="25"/>
        <v>0</v>
      </c>
      <c r="BN112" s="114">
        <f t="shared" si="26"/>
        <v>0</v>
      </c>
      <c r="BO112" s="114">
        <f t="shared" si="27"/>
        <v>0</v>
      </c>
      <c r="BP112" s="114">
        <f t="shared" si="28"/>
        <v>0</v>
      </c>
      <c r="BQ112" s="114">
        <f t="shared" si="29"/>
        <v>0</v>
      </c>
      <c r="BR112" s="114">
        <f t="shared" si="30"/>
        <v>0</v>
      </c>
      <c r="BS112" s="114">
        <f t="shared" si="31"/>
        <v>0</v>
      </c>
    </row>
    <row r="113" ht="17.5" spans="1:71">
      <c r="A113" s="106">
        <v>110</v>
      </c>
      <c r="B113" s="111" t="s">
        <v>223</v>
      </c>
      <c r="C113" s="260" t="s">
        <v>224</v>
      </c>
      <c r="D113" s="112" t="s">
        <v>15</v>
      </c>
      <c r="E113" s="113">
        <v>4999</v>
      </c>
      <c r="F113" s="114">
        <v>799.84</v>
      </c>
      <c r="G113" s="114">
        <v>0</v>
      </c>
      <c r="H113" s="114"/>
      <c r="I113" s="114">
        <v>0</v>
      </c>
      <c r="J113" s="114">
        <f t="shared" si="32"/>
        <v>799.84</v>
      </c>
      <c r="K113" s="114">
        <v>4999</v>
      </c>
      <c r="L113" s="114">
        <v>409.92</v>
      </c>
      <c r="M113" s="114">
        <v>0</v>
      </c>
      <c r="N113" s="114">
        <v>0</v>
      </c>
      <c r="O113" s="114">
        <v>0</v>
      </c>
      <c r="P113" s="114">
        <f t="shared" si="33"/>
        <v>409.92</v>
      </c>
      <c r="Q113" s="114">
        <v>4999</v>
      </c>
      <c r="R113" s="114">
        <v>5</v>
      </c>
      <c r="S113" s="114">
        <v>0</v>
      </c>
      <c r="T113" s="114">
        <v>0</v>
      </c>
      <c r="U113" s="114">
        <v>0</v>
      </c>
      <c r="V113" s="114">
        <f t="shared" si="34"/>
        <v>5</v>
      </c>
      <c r="W113" s="114">
        <v>4999</v>
      </c>
      <c r="X113" s="114">
        <v>64.99</v>
      </c>
      <c r="Y113" s="114">
        <v>0</v>
      </c>
      <c r="Z113" s="114"/>
      <c r="AA113" s="114">
        <v>0</v>
      </c>
      <c r="AB113" s="114">
        <f t="shared" si="35"/>
        <v>64.99</v>
      </c>
      <c r="AC113" s="114">
        <v>4999</v>
      </c>
      <c r="AD113" s="114">
        <v>25</v>
      </c>
      <c r="AE113" s="114">
        <v>0</v>
      </c>
      <c r="AF113" s="114"/>
      <c r="AG113" s="114">
        <v>0</v>
      </c>
      <c r="AH113" s="114">
        <f t="shared" si="36"/>
        <v>25</v>
      </c>
      <c r="AI113" s="114">
        <f t="shared" si="37"/>
        <v>1304.75</v>
      </c>
      <c r="AJ113" s="114">
        <v>4999</v>
      </c>
      <c r="AK113" s="114">
        <v>399.92</v>
      </c>
      <c r="AL113" s="114">
        <v>0</v>
      </c>
      <c r="AM113" s="114"/>
      <c r="AN113" s="114">
        <v>0</v>
      </c>
      <c r="AO113" s="114">
        <f t="shared" si="38"/>
        <v>399.92</v>
      </c>
      <c r="AP113" s="114">
        <v>4999</v>
      </c>
      <c r="AQ113" s="114">
        <v>99.98</v>
      </c>
      <c r="AR113" s="114">
        <v>0</v>
      </c>
      <c r="AS113" s="114">
        <v>0</v>
      </c>
      <c r="AT113" s="114">
        <v>0</v>
      </c>
      <c r="AU113" s="114">
        <f t="shared" si="39"/>
        <v>99.98</v>
      </c>
      <c r="AV113" s="114">
        <v>4999</v>
      </c>
      <c r="AW113" s="114">
        <v>25</v>
      </c>
      <c r="AX113" s="114">
        <v>0</v>
      </c>
      <c r="AY113" s="114">
        <v>0</v>
      </c>
      <c r="AZ113" s="114">
        <v>0</v>
      </c>
      <c r="BA113" s="114">
        <f t="shared" si="40"/>
        <v>25</v>
      </c>
      <c r="BB113" s="114">
        <v>4999</v>
      </c>
      <c r="BC113" s="114">
        <v>25</v>
      </c>
      <c r="BD113" s="114">
        <v>0</v>
      </c>
      <c r="BE113" s="114"/>
      <c r="BF113" s="114">
        <v>0</v>
      </c>
      <c r="BG113" s="114">
        <f t="shared" si="41"/>
        <v>25</v>
      </c>
      <c r="BH113" s="114">
        <f t="shared" si="42"/>
        <v>549.9</v>
      </c>
      <c r="BI113" s="114">
        <f t="shared" si="43"/>
        <v>1854.65</v>
      </c>
      <c r="BJ113" s="114">
        <f t="shared" si="22"/>
        <v>0</v>
      </c>
      <c r="BK113" s="114">
        <f t="shared" si="23"/>
        <v>0</v>
      </c>
      <c r="BL113" s="114">
        <f t="shared" si="24"/>
        <v>0</v>
      </c>
      <c r="BM113" s="114">
        <f t="shared" si="25"/>
        <v>0</v>
      </c>
      <c r="BN113" s="114">
        <f t="shared" si="26"/>
        <v>0</v>
      </c>
      <c r="BO113" s="114">
        <f t="shared" si="27"/>
        <v>0</v>
      </c>
      <c r="BP113" s="114">
        <f t="shared" si="28"/>
        <v>0</v>
      </c>
      <c r="BQ113" s="114">
        <f t="shared" si="29"/>
        <v>0</v>
      </c>
      <c r="BR113" s="114">
        <f t="shared" si="30"/>
        <v>0</v>
      </c>
      <c r="BS113" s="114">
        <f t="shared" si="31"/>
        <v>0</v>
      </c>
    </row>
    <row r="114" ht="17.5" spans="1:71">
      <c r="A114" s="106">
        <v>111</v>
      </c>
      <c r="B114" s="111" t="s">
        <v>278</v>
      </c>
      <c r="C114" s="260" t="s">
        <v>279</v>
      </c>
      <c r="D114" s="112" t="s">
        <v>15</v>
      </c>
      <c r="E114" s="113">
        <v>4999</v>
      </c>
      <c r="F114" s="114">
        <v>799.84</v>
      </c>
      <c r="G114" s="114">
        <v>0</v>
      </c>
      <c r="H114" s="114"/>
      <c r="I114" s="114">
        <v>0</v>
      </c>
      <c r="J114" s="114">
        <f t="shared" si="32"/>
        <v>799.84</v>
      </c>
      <c r="K114" s="114">
        <v>4999</v>
      </c>
      <c r="L114" s="114">
        <v>409.92</v>
      </c>
      <c r="M114" s="114">
        <v>0</v>
      </c>
      <c r="N114" s="114">
        <v>0</v>
      </c>
      <c r="O114" s="114">
        <v>0</v>
      </c>
      <c r="P114" s="114">
        <f t="shared" si="33"/>
        <v>409.92</v>
      </c>
      <c r="Q114" s="114">
        <v>4999</v>
      </c>
      <c r="R114" s="114">
        <v>5</v>
      </c>
      <c r="S114" s="114">
        <v>0</v>
      </c>
      <c r="T114" s="114">
        <v>0</v>
      </c>
      <c r="U114" s="114">
        <v>0</v>
      </c>
      <c r="V114" s="114">
        <f t="shared" si="34"/>
        <v>5</v>
      </c>
      <c r="W114" s="114">
        <v>4999</v>
      </c>
      <c r="X114" s="114">
        <v>64.99</v>
      </c>
      <c r="Y114" s="114">
        <v>0</v>
      </c>
      <c r="Z114" s="114"/>
      <c r="AA114" s="114">
        <v>0</v>
      </c>
      <c r="AB114" s="114">
        <f t="shared" si="35"/>
        <v>64.99</v>
      </c>
      <c r="AC114" s="114">
        <v>4999</v>
      </c>
      <c r="AD114" s="114">
        <v>25</v>
      </c>
      <c r="AE114" s="114">
        <v>0</v>
      </c>
      <c r="AF114" s="114"/>
      <c r="AG114" s="114">
        <v>0</v>
      </c>
      <c r="AH114" s="114">
        <f t="shared" si="36"/>
        <v>25</v>
      </c>
      <c r="AI114" s="114">
        <f t="shared" si="37"/>
        <v>1304.75</v>
      </c>
      <c r="AJ114" s="114">
        <v>4999</v>
      </c>
      <c r="AK114" s="114">
        <v>399.92</v>
      </c>
      <c r="AL114" s="114">
        <v>0</v>
      </c>
      <c r="AM114" s="114"/>
      <c r="AN114" s="114">
        <v>0</v>
      </c>
      <c r="AO114" s="114">
        <f t="shared" si="38"/>
        <v>399.92</v>
      </c>
      <c r="AP114" s="114">
        <v>4999</v>
      </c>
      <c r="AQ114" s="114">
        <v>99.98</v>
      </c>
      <c r="AR114" s="114">
        <v>0</v>
      </c>
      <c r="AS114" s="114">
        <v>0</v>
      </c>
      <c r="AT114" s="114">
        <v>0</v>
      </c>
      <c r="AU114" s="114">
        <f t="shared" si="39"/>
        <v>99.98</v>
      </c>
      <c r="AV114" s="114">
        <v>4999</v>
      </c>
      <c r="AW114" s="114">
        <v>25</v>
      </c>
      <c r="AX114" s="114">
        <v>0</v>
      </c>
      <c r="AY114" s="114">
        <v>0</v>
      </c>
      <c r="AZ114" s="114">
        <v>0</v>
      </c>
      <c r="BA114" s="114">
        <f t="shared" si="40"/>
        <v>25</v>
      </c>
      <c r="BB114" s="114">
        <v>4999</v>
      </c>
      <c r="BC114" s="114">
        <v>25</v>
      </c>
      <c r="BD114" s="114">
        <v>0</v>
      </c>
      <c r="BE114" s="114"/>
      <c r="BF114" s="114">
        <v>0</v>
      </c>
      <c r="BG114" s="114">
        <f t="shared" si="41"/>
        <v>25</v>
      </c>
      <c r="BH114" s="114">
        <f t="shared" si="42"/>
        <v>549.9</v>
      </c>
      <c r="BI114" s="114">
        <f t="shared" si="43"/>
        <v>1854.65</v>
      </c>
      <c r="BJ114" s="114">
        <f t="shared" si="22"/>
        <v>0</v>
      </c>
      <c r="BK114" s="114">
        <f t="shared" si="23"/>
        <v>0</v>
      </c>
      <c r="BL114" s="114">
        <f t="shared" si="24"/>
        <v>0</v>
      </c>
      <c r="BM114" s="114">
        <f t="shared" si="25"/>
        <v>0</v>
      </c>
      <c r="BN114" s="114">
        <f t="shared" si="26"/>
        <v>0</v>
      </c>
      <c r="BO114" s="114">
        <f t="shared" si="27"/>
        <v>0</v>
      </c>
      <c r="BP114" s="114">
        <f t="shared" si="28"/>
        <v>0</v>
      </c>
      <c r="BQ114" s="114">
        <f t="shared" si="29"/>
        <v>0</v>
      </c>
      <c r="BR114" s="114">
        <f t="shared" si="30"/>
        <v>0</v>
      </c>
      <c r="BS114" s="114">
        <f t="shared" si="31"/>
        <v>0</v>
      </c>
    </row>
    <row r="115" ht="17.5" spans="1:71">
      <c r="A115" s="106">
        <v>112</v>
      </c>
      <c r="B115" s="111" t="s">
        <v>65</v>
      </c>
      <c r="C115" s="260" t="s">
        <v>214</v>
      </c>
      <c r="D115" s="112" t="s">
        <v>15</v>
      </c>
      <c r="E115" s="113">
        <v>4999</v>
      </c>
      <c r="F115" s="114">
        <v>799.84</v>
      </c>
      <c r="G115" s="114">
        <v>0</v>
      </c>
      <c r="H115" s="114"/>
      <c r="I115" s="114">
        <v>0</v>
      </c>
      <c r="J115" s="114">
        <f t="shared" si="32"/>
        <v>799.84</v>
      </c>
      <c r="K115" s="114">
        <v>4999</v>
      </c>
      <c r="L115" s="114">
        <v>409.92</v>
      </c>
      <c r="M115" s="114">
        <v>0</v>
      </c>
      <c r="N115" s="114">
        <v>0</v>
      </c>
      <c r="O115" s="114">
        <v>0</v>
      </c>
      <c r="P115" s="114">
        <f t="shared" si="33"/>
        <v>409.92</v>
      </c>
      <c r="Q115" s="114">
        <v>4999</v>
      </c>
      <c r="R115" s="114">
        <v>5</v>
      </c>
      <c r="S115" s="114">
        <v>0</v>
      </c>
      <c r="T115" s="114">
        <v>0</v>
      </c>
      <c r="U115" s="114">
        <v>0</v>
      </c>
      <c r="V115" s="114">
        <f t="shared" si="34"/>
        <v>5</v>
      </c>
      <c r="W115" s="114">
        <v>4999</v>
      </c>
      <c r="X115" s="114">
        <v>64.99</v>
      </c>
      <c r="Y115" s="114">
        <v>0</v>
      </c>
      <c r="Z115" s="114"/>
      <c r="AA115" s="114">
        <v>0</v>
      </c>
      <c r="AB115" s="114">
        <f t="shared" si="35"/>
        <v>64.99</v>
      </c>
      <c r="AC115" s="114">
        <v>4999</v>
      </c>
      <c r="AD115" s="114">
        <v>25</v>
      </c>
      <c r="AE115" s="114">
        <v>0</v>
      </c>
      <c r="AF115" s="114"/>
      <c r="AG115" s="114">
        <v>0</v>
      </c>
      <c r="AH115" s="114">
        <f t="shared" si="36"/>
        <v>25</v>
      </c>
      <c r="AI115" s="114">
        <f t="shared" si="37"/>
        <v>1304.75</v>
      </c>
      <c r="AJ115" s="114">
        <v>4999</v>
      </c>
      <c r="AK115" s="114">
        <v>399.92</v>
      </c>
      <c r="AL115" s="114">
        <v>0</v>
      </c>
      <c r="AM115" s="114"/>
      <c r="AN115" s="114">
        <v>0</v>
      </c>
      <c r="AO115" s="114">
        <f t="shared" si="38"/>
        <v>399.92</v>
      </c>
      <c r="AP115" s="114">
        <v>4999</v>
      </c>
      <c r="AQ115" s="114">
        <v>99.98</v>
      </c>
      <c r="AR115" s="114">
        <v>0</v>
      </c>
      <c r="AS115" s="114">
        <v>0</v>
      </c>
      <c r="AT115" s="114">
        <v>0</v>
      </c>
      <c r="AU115" s="114">
        <f t="shared" si="39"/>
        <v>99.98</v>
      </c>
      <c r="AV115" s="114">
        <v>4999</v>
      </c>
      <c r="AW115" s="114">
        <v>25</v>
      </c>
      <c r="AX115" s="114">
        <v>0</v>
      </c>
      <c r="AY115" s="114">
        <v>0</v>
      </c>
      <c r="AZ115" s="114">
        <v>0</v>
      </c>
      <c r="BA115" s="114">
        <f t="shared" si="40"/>
        <v>25</v>
      </c>
      <c r="BB115" s="114">
        <v>4999</v>
      </c>
      <c r="BC115" s="114">
        <v>25</v>
      </c>
      <c r="BD115" s="114">
        <v>0</v>
      </c>
      <c r="BE115" s="114"/>
      <c r="BF115" s="114">
        <v>0</v>
      </c>
      <c r="BG115" s="114">
        <f t="shared" si="41"/>
        <v>25</v>
      </c>
      <c r="BH115" s="114">
        <f t="shared" si="42"/>
        <v>549.9</v>
      </c>
      <c r="BI115" s="114">
        <f t="shared" si="43"/>
        <v>1854.65</v>
      </c>
      <c r="BJ115" s="114">
        <f t="shared" si="22"/>
        <v>0</v>
      </c>
      <c r="BK115" s="114">
        <f t="shared" si="23"/>
        <v>0</v>
      </c>
      <c r="BL115" s="114">
        <f t="shared" si="24"/>
        <v>0</v>
      </c>
      <c r="BM115" s="114">
        <f t="shared" si="25"/>
        <v>0</v>
      </c>
      <c r="BN115" s="114">
        <f t="shared" si="26"/>
        <v>0</v>
      </c>
      <c r="BO115" s="114">
        <f t="shared" si="27"/>
        <v>0</v>
      </c>
      <c r="BP115" s="114">
        <f t="shared" si="28"/>
        <v>0</v>
      </c>
      <c r="BQ115" s="114">
        <f t="shared" si="29"/>
        <v>0</v>
      </c>
      <c r="BR115" s="114">
        <f t="shared" si="30"/>
        <v>0</v>
      </c>
      <c r="BS115" s="114">
        <f t="shared" si="31"/>
        <v>0</v>
      </c>
    </row>
    <row r="116" ht="17.5" spans="1:72">
      <c r="A116" s="106">
        <v>113</v>
      </c>
      <c r="B116" s="111" t="s">
        <v>395</v>
      </c>
      <c r="C116" s="260" t="s">
        <v>396</v>
      </c>
      <c r="D116" s="112" t="s">
        <v>15</v>
      </c>
      <c r="E116" s="113">
        <v>4999</v>
      </c>
      <c r="F116" s="114">
        <v>799.84</v>
      </c>
      <c r="G116" s="114">
        <v>0</v>
      </c>
      <c r="H116" s="114"/>
      <c r="I116" s="114">
        <v>0</v>
      </c>
      <c r="J116" s="114">
        <f t="shared" si="32"/>
        <v>799.84</v>
      </c>
      <c r="K116" s="114">
        <v>4999</v>
      </c>
      <c r="L116" s="114">
        <v>409.92</v>
      </c>
      <c r="M116" s="114">
        <v>0</v>
      </c>
      <c r="N116" s="114">
        <v>0</v>
      </c>
      <c r="O116" s="114">
        <v>0</v>
      </c>
      <c r="P116" s="114">
        <f t="shared" si="33"/>
        <v>409.92</v>
      </c>
      <c r="Q116" s="114">
        <v>4999</v>
      </c>
      <c r="R116" s="114">
        <v>5</v>
      </c>
      <c r="S116" s="114">
        <v>0</v>
      </c>
      <c r="T116" s="114">
        <v>0</v>
      </c>
      <c r="U116" s="114">
        <v>0</v>
      </c>
      <c r="V116" s="114">
        <f t="shared" si="34"/>
        <v>5</v>
      </c>
      <c r="W116" s="114">
        <v>4999</v>
      </c>
      <c r="X116" s="114">
        <v>64.99</v>
      </c>
      <c r="Y116" s="114">
        <v>0</v>
      </c>
      <c r="Z116" s="114"/>
      <c r="AA116" s="114">
        <v>0</v>
      </c>
      <c r="AB116" s="114">
        <f t="shared" si="35"/>
        <v>64.99</v>
      </c>
      <c r="AC116" s="114">
        <v>4999</v>
      </c>
      <c r="AD116" s="114">
        <v>25</v>
      </c>
      <c r="AE116" s="114">
        <v>0</v>
      </c>
      <c r="AF116" s="114"/>
      <c r="AG116" s="114">
        <v>0</v>
      </c>
      <c r="AH116" s="114">
        <f t="shared" si="36"/>
        <v>25</v>
      </c>
      <c r="AI116" s="114">
        <f t="shared" si="37"/>
        <v>1304.75</v>
      </c>
      <c r="AJ116" s="114">
        <v>4999</v>
      </c>
      <c r="AK116" s="114">
        <v>399.92</v>
      </c>
      <c r="AL116" s="114">
        <v>0</v>
      </c>
      <c r="AM116" s="114"/>
      <c r="AN116" s="114">
        <v>0</v>
      </c>
      <c r="AO116" s="114">
        <f t="shared" si="38"/>
        <v>399.92</v>
      </c>
      <c r="AP116" s="114">
        <v>4999</v>
      </c>
      <c r="AQ116" s="114">
        <v>99.98</v>
      </c>
      <c r="AR116" s="114">
        <v>0</v>
      </c>
      <c r="AS116" s="114">
        <v>0</v>
      </c>
      <c r="AT116" s="114">
        <v>0</v>
      </c>
      <c r="AU116" s="114">
        <f t="shared" si="39"/>
        <v>99.98</v>
      </c>
      <c r="AV116" s="114">
        <v>4999</v>
      </c>
      <c r="AW116" s="114">
        <v>25</v>
      </c>
      <c r="AX116" s="114">
        <v>0</v>
      </c>
      <c r="AY116" s="114">
        <v>0</v>
      </c>
      <c r="AZ116" s="114">
        <v>0</v>
      </c>
      <c r="BA116" s="114">
        <f t="shared" si="40"/>
        <v>25</v>
      </c>
      <c r="BB116" s="114">
        <v>4999</v>
      </c>
      <c r="BC116" s="114">
        <v>25</v>
      </c>
      <c r="BD116" s="114">
        <v>0</v>
      </c>
      <c r="BE116" s="114"/>
      <c r="BF116" s="114">
        <v>0</v>
      </c>
      <c r="BG116" s="114">
        <f t="shared" si="41"/>
        <v>25</v>
      </c>
      <c r="BH116" s="114">
        <f t="shared" si="42"/>
        <v>549.9</v>
      </c>
      <c r="BI116" s="114">
        <f t="shared" si="43"/>
        <v>1854.65</v>
      </c>
      <c r="BJ116" s="114">
        <f t="shared" si="22"/>
        <v>0</v>
      </c>
      <c r="BK116" s="114">
        <f t="shared" si="23"/>
        <v>0</v>
      </c>
      <c r="BL116" s="114">
        <f t="shared" si="24"/>
        <v>0</v>
      </c>
      <c r="BM116" s="114">
        <f t="shared" si="25"/>
        <v>0</v>
      </c>
      <c r="BN116" s="114">
        <f t="shared" si="26"/>
        <v>0</v>
      </c>
      <c r="BO116" s="114">
        <f t="shared" si="27"/>
        <v>0</v>
      </c>
      <c r="BP116" s="114">
        <f t="shared" si="28"/>
        <v>0</v>
      </c>
      <c r="BQ116" s="114">
        <f t="shared" si="29"/>
        <v>0</v>
      </c>
      <c r="BR116" s="114">
        <f t="shared" si="30"/>
        <v>0</v>
      </c>
      <c r="BS116" s="114">
        <f t="shared" si="31"/>
        <v>0</v>
      </c>
      <c r="BT116" s="94" t="s">
        <v>384</v>
      </c>
    </row>
    <row r="117" ht="17.5" spans="1:71">
      <c r="A117" s="106">
        <v>114</v>
      </c>
      <c r="B117" s="111" t="s">
        <v>106</v>
      </c>
      <c r="C117" s="260" t="s">
        <v>272</v>
      </c>
      <c r="D117" s="112" t="s">
        <v>15</v>
      </c>
      <c r="E117" s="113">
        <v>4999</v>
      </c>
      <c r="F117" s="114">
        <v>799.84</v>
      </c>
      <c r="G117" s="114">
        <v>0</v>
      </c>
      <c r="H117" s="114"/>
      <c r="I117" s="114">
        <v>0</v>
      </c>
      <c r="J117" s="114">
        <f t="shared" si="32"/>
        <v>799.84</v>
      </c>
      <c r="K117" s="114">
        <v>4999</v>
      </c>
      <c r="L117" s="114">
        <v>409.92</v>
      </c>
      <c r="M117" s="114">
        <v>0</v>
      </c>
      <c r="N117" s="114">
        <v>0</v>
      </c>
      <c r="O117" s="114">
        <v>0</v>
      </c>
      <c r="P117" s="114">
        <f t="shared" si="33"/>
        <v>409.92</v>
      </c>
      <c r="Q117" s="114">
        <v>4999</v>
      </c>
      <c r="R117" s="114">
        <v>5</v>
      </c>
      <c r="S117" s="114">
        <v>0</v>
      </c>
      <c r="T117" s="114">
        <v>0</v>
      </c>
      <c r="U117" s="114">
        <v>0</v>
      </c>
      <c r="V117" s="114">
        <f t="shared" si="34"/>
        <v>5</v>
      </c>
      <c r="W117" s="114">
        <v>4999</v>
      </c>
      <c r="X117" s="114">
        <v>64.99</v>
      </c>
      <c r="Y117" s="114">
        <v>0</v>
      </c>
      <c r="Z117" s="114"/>
      <c r="AA117" s="114">
        <v>0</v>
      </c>
      <c r="AB117" s="114">
        <f t="shared" si="35"/>
        <v>64.99</v>
      </c>
      <c r="AC117" s="114">
        <v>4999</v>
      </c>
      <c r="AD117" s="114">
        <v>25</v>
      </c>
      <c r="AE117" s="114">
        <v>0</v>
      </c>
      <c r="AF117" s="114"/>
      <c r="AG117" s="114">
        <v>0</v>
      </c>
      <c r="AH117" s="114">
        <f t="shared" si="36"/>
        <v>25</v>
      </c>
      <c r="AI117" s="114">
        <f t="shared" si="37"/>
        <v>1304.75</v>
      </c>
      <c r="AJ117" s="114">
        <v>4999</v>
      </c>
      <c r="AK117" s="114">
        <v>399.92</v>
      </c>
      <c r="AL117" s="114">
        <v>0</v>
      </c>
      <c r="AM117" s="114"/>
      <c r="AN117" s="114">
        <v>0</v>
      </c>
      <c r="AO117" s="114">
        <f t="shared" si="38"/>
        <v>399.92</v>
      </c>
      <c r="AP117" s="114">
        <v>4999</v>
      </c>
      <c r="AQ117" s="114">
        <v>99.98</v>
      </c>
      <c r="AR117" s="114">
        <v>0</v>
      </c>
      <c r="AS117" s="114">
        <v>0</v>
      </c>
      <c r="AT117" s="114">
        <v>0</v>
      </c>
      <c r="AU117" s="114">
        <f t="shared" si="39"/>
        <v>99.98</v>
      </c>
      <c r="AV117" s="114">
        <v>4999</v>
      </c>
      <c r="AW117" s="114">
        <v>25</v>
      </c>
      <c r="AX117" s="114">
        <v>0</v>
      </c>
      <c r="AY117" s="114">
        <v>0</v>
      </c>
      <c r="AZ117" s="114">
        <v>0</v>
      </c>
      <c r="BA117" s="114">
        <f t="shared" si="40"/>
        <v>25</v>
      </c>
      <c r="BB117" s="114">
        <v>4999</v>
      </c>
      <c r="BC117" s="114">
        <v>25</v>
      </c>
      <c r="BD117" s="114">
        <v>0</v>
      </c>
      <c r="BE117" s="114"/>
      <c r="BF117" s="114">
        <v>0</v>
      </c>
      <c r="BG117" s="114">
        <f t="shared" si="41"/>
        <v>25</v>
      </c>
      <c r="BH117" s="114">
        <f t="shared" si="42"/>
        <v>549.9</v>
      </c>
      <c r="BI117" s="114">
        <f t="shared" si="43"/>
        <v>1854.65</v>
      </c>
      <c r="BJ117" s="114">
        <f t="shared" si="22"/>
        <v>0</v>
      </c>
      <c r="BK117" s="114">
        <f t="shared" si="23"/>
        <v>0</v>
      </c>
      <c r="BL117" s="114">
        <f t="shared" si="24"/>
        <v>0</v>
      </c>
      <c r="BM117" s="114">
        <f t="shared" si="25"/>
        <v>0</v>
      </c>
      <c r="BN117" s="114">
        <f t="shared" si="26"/>
        <v>0</v>
      </c>
      <c r="BO117" s="114">
        <f t="shared" si="27"/>
        <v>0</v>
      </c>
      <c r="BP117" s="114">
        <f t="shared" si="28"/>
        <v>0</v>
      </c>
      <c r="BQ117" s="114">
        <f t="shared" si="29"/>
        <v>0</v>
      </c>
      <c r="BR117" s="114">
        <f t="shared" si="30"/>
        <v>0</v>
      </c>
      <c r="BS117" s="114">
        <f t="shared" si="31"/>
        <v>0</v>
      </c>
    </row>
    <row r="118" ht="17.5" spans="1:71">
      <c r="A118" s="106">
        <v>115</v>
      </c>
      <c r="B118" s="111" t="s">
        <v>90</v>
      </c>
      <c r="C118" s="111" t="s">
        <v>249</v>
      </c>
      <c r="D118" s="112" t="s">
        <v>15</v>
      </c>
      <c r="E118" s="113">
        <v>4999</v>
      </c>
      <c r="F118" s="114">
        <v>799.84</v>
      </c>
      <c r="G118" s="114">
        <v>0</v>
      </c>
      <c r="H118" s="114"/>
      <c r="I118" s="114">
        <v>0</v>
      </c>
      <c r="J118" s="114">
        <f t="shared" si="32"/>
        <v>799.84</v>
      </c>
      <c r="K118" s="114">
        <v>4999</v>
      </c>
      <c r="L118" s="114">
        <v>409.92</v>
      </c>
      <c r="M118" s="114">
        <v>0</v>
      </c>
      <c r="N118" s="114">
        <v>0</v>
      </c>
      <c r="O118" s="114">
        <v>0</v>
      </c>
      <c r="P118" s="114">
        <f t="shared" si="33"/>
        <v>409.92</v>
      </c>
      <c r="Q118" s="114">
        <v>4999</v>
      </c>
      <c r="R118" s="114">
        <v>5</v>
      </c>
      <c r="S118" s="114">
        <v>0</v>
      </c>
      <c r="T118" s="114">
        <v>0</v>
      </c>
      <c r="U118" s="114">
        <v>0</v>
      </c>
      <c r="V118" s="114">
        <f t="shared" si="34"/>
        <v>5</v>
      </c>
      <c r="W118" s="114">
        <v>4999</v>
      </c>
      <c r="X118" s="114">
        <v>64.99</v>
      </c>
      <c r="Y118" s="114">
        <v>0</v>
      </c>
      <c r="Z118" s="114"/>
      <c r="AA118" s="114">
        <v>0</v>
      </c>
      <c r="AB118" s="114">
        <f t="shared" si="35"/>
        <v>64.99</v>
      </c>
      <c r="AC118" s="114">
        <v>4999</v>
      </c>
      <c r="AD118" s="114">
        <v>25</v>
      </c>
      <c r="AE118" s="114">
        <v>0</v>
      </c>
      <c r="AF118" s="114"/>
      <c r="AG118" s="114">
        <v>0</v>
      </c>
      <c r="AH118" s="114">
        <f t="shared" si="36"/>
        <v>25</v>
      </c>
      <c r="AI118" s="114">
        <f t="shared" si="37"/>
        <v>1304.75</v>
      </c>
      <c r="AJ118" s="114">
        <v>4999</v>
      </c>
      <c r="AK118" s="114">
        <v>399.92</v>
      </c>
      <c r="AL118" s="114">
        <v>0</v>
      </c>
      <c r="AM118" s="114"/>
      <c r="AN118" s="114">
        <v>0</v>
      </c>
      <c r="AO118" s="114">
        <f t="shared" si="38"/>
        <v>399.92</v>
      </c>
      <c r="AP118" s="114">
        <v>4999</v>
      </c>
      <c r="AQ118" s="114">
        <v>99.98</v>
      </c>
      <c r="AR118" s="114">
        <v>0</v>
      </c>
      <c r="AS118" s="114">
        <v>0</v>
      </c>
      <c r="AT118" s="114">
        <v>0</v>
      </c>
      <c r="AU118" s="114">
        <f t="shared" si="39"/>
        <v>99.98</v>
      </c>
      <c r="AV118" s="114">
        <v>4999</v>
      </c>
      <c r="AW118" s="114">
        <v>25</v>
      </c>
      <c r="AX118" s="114">
        <v>0</v>
      </c>
      <c r="AY118" s="114">
        <v>0</v>
      </c>
      <c r="AZ118" s="114">
        <v>0</v>
      </c>
      <c r="BA118" s="114">
        <f t="shared" si="40"/>
        <v>25</v>
      </c>
      <c r="BB118" s="114">
        <v>4999</v>
      </c>
      <c r="BC118" s="114">
        <v>25</v>
      </c>
      <c r="BD118" s="114">
        <v>0</v>
      </c>
      <c r="BE118" s="114"/>
      <c r="BF118" s="114">
        <v>0</v>
      </c>
      <c r="BG118" s="114">
        <f t="shared" si="41"/>
        <v>25</v>
      </c>
      <c r="BH118" s="114">
        <f t="shared" si="42"/>
        <v>549.9</v>
      </c>
      <c r="BI118" s="114">
        <f t="shared" si="43"/>
        <v>1854.65</v>
      </c>
      <c r="BJ118" s="114">
        <f t="shared" si="22"/>
        <v>0</v>
      </c>
      <c r="BK118" s="114">
        <f t="shared" si="23"/>
        <v>0</v>
      </c>
      <c r="BL118" s="114">
        <f t="shared" si="24"/>
        <v>0</v>
      </c>
      <c r="BM118" s="114">
        <f t="shared" si="25"/>
        <v>0</v>
      </c>
      <c r="BN118" s="114">
        <f t="shared" si="26"/>
        <v>0</v>
      </c>
      <c r="BO118" s="114">
        <f t="shared" si="27"/>
        <v>0</v>
      </c>
      <c r="BP118" s="114">
        <f t="shared" si="28"/>
        <v>0</v>
      </c>
      <c r="BQ118" s="114">
        <f t="shared" si="29"/>
        <v>0</v>
      </c>
      <c r="BR118" s="114">
        <f t="shared" si="30"/>
        <v>0</v>
      </c>
      <c r="BS118" s="114">
        <f t="shared" si="31"/>
        <v>0</v>
      </c>
    </row>
    <row r="119" ht="17.5" spans="1:71">
      <c r="A119" s="106">
        <v>116</v>
      </c>
      <c r="B119" s="111" t="s">
        <v>42</v>
      </c>
      <c r="C119" s="260" t="s">
        <v>184</v>
      </c>
      <c r="D119" s="112" t="s">
        <v>15</v>
      </c>
      <c r="E119" s="113">
        <v>4999</v>
      </c>
      <c r="F119" s="114">
        <v>799.84</v>
      </c>
      <c r="G119" s="114">
        <v>0</v>
      </c>
      <c r="H119" s="114"/>
      <c r="I119" s="114">
        <v>0</v>
      </c>
      <c r="J119" s="114">
        <f t="shared" si="32"/>
        <v>799.84</v>
      </c>
      <c r="K119" s="114">
        <v>4999</v>
      </c>
      <c r="L119" s="114">
        <v>409.92</v>
      </c>
      <c r="M119" s="114">
        <v>0</v>
      </c>
      <c r="N119" s="114">
        <v>0</v>
      </c>
      <c r="O119" s="114">
        <v>0</v>
      </c>
      <c r="P119" s="114">
        <f t="shared" si="33"/>
        <v>409.92</v>
      </c>
      <c r="Q119" s="114">
        <v>4999</v>
      </c>
      <c r="R119" s="114">
        <v>5</v>
      </c>
      <c r="S119" s="114">
        <v>0</v>
      </c>
      <c r="T119" s="114">
        <v>0</v>
      </c>
      <c r="U119" s="114">
        <v>0</v>
      </c>
      <c r="V119" s="114">
        <f t="shared" si="34"/>
        <v>5</v>
      </c>
      <c r="W119" s="114">
        <v>4999</v>
      </c>
      <c r="X119" s="114">
        <v>64.99</v>
      </c>
      <c r="Y119" s="114">
        <v>0</v>
      </c>
      <c r="Z119" s="114"/>
      <c r="AA119" s="114">
        <v>0</v>
      </c>
      <c r="AB119" s="114">
        <f t="shared" si="35"/>
        <v>64.99</v>
      </c>
      <c r="AC119" s="114">
        <v>4999</v>
      </c>
      <c r="AD119" s="114">
        <v>25</v>
      </c>
      <c r="AE119" s="114">
        <v>0</v>
      </c>
      <c r="AF119" s="114"/>
      <c r="AG119" s="114">
        <v>0</v>
      </c>
      <c r="AH119" s="114">
        <f t="shared" si="36"/>
        <v>25</v>
      </c>
      <c r="AI119" s="114">
        <f t="shared" si="37"/>
        <v>1304.75</v>
      </c>
      <c r="AJ119" s="114">
        <v>4999</v>
      </c>
      <c r="AK119" s="114">
        <v>399.92</v>
      </c>
      <c r="AL119" s="114">
        <v>0</v>
      </c>
      <c r="AM119" s="114"/>
      <c r="AN119" s="114">
        <v>0</v>
      </c>
      <c r="AO119" s="114">
        <f t="shared" si="38"/>
        <v>399.92</v>
      </c>
      <c r="AP119" s="114">
        <v>4999</v>
      </c>
      <c r="AQ119" s="114">
        <v>99.98</v>
      </c>
      <c r="AR119" s="114">
        <v>0</v>
      </c>
      <c r="AS119" s="114">
        <v>0</v>
      </c>
      <c r="AT119" s="114">
        <v>0</v>
      </c>
      <c r="AU119" s="114">
        <f t="shared" si="39"/>
        <v>99.98</v>
      </c>
      <c r="AV119" s="114">
        <v>4999</v>
      </c>
      <c r="AW119" s="114">
        <v>25</v>
      </c>
      <c r="AX119" s="114">
        <v>0</v>
      </c>
      <c r="AY119" s="114">
        <v>0</v>
      </c>
      <c r="AZ119" s="114">
        <v>0</v>
      </c>
      <c r="BA119" s="114">
        <f t="shared" si="40"/>
        <v>25</v>
      </c>
      <c r="BB119" s="114">
        <v>4999</v>
      </c>
      <c r="BC119" s="114">
        <v>25</v>
      </c>
      <c r="BD119" s="114">
        <v>0</v>
      </c>
      <c r="BE119" s="114"/>
      <c r="BF119" s="114">
        <v>0</v>
      </c>
      <c r="BG119" s="114">
        <f t="shared" si="41"/>
        <v>25</v>
      </c>
      <c r="BH119" s="114">
        <f t="shared" si="42"/>
        <v>549.9</v>
      </c>
      <c r="BI119" s="114">
        <f t="shared" si="43"/>
        <v>1854.65</v>
      </c>
      <c r="BJ119" s="114">
        <f t="shared" si="22"/>
        <v>0</v>
      </c>
      <c r="BK119" s="114">
        <f t="shared" si="23"/>
        <v>0</v>
      </c>
      <c r="BL119" s="114">
        <f t="shared" si="24"/>
        <v>0</v>
      </c>
      <c r="BM119" s="114">
        <f t="shared" si="25"/>
        <v>0</v>
      </c>
      <c r="BN119" s="114">
        <f t="shared" si="26"/>
        <v>0</v>
      </c>
      <c r="BO119" s="114">
        <f t="shared" si="27"/>
        <v>0</v>
      </c>
      <c r="BP119" s="114">
        <f t="shared" si="28"/>
        <v>0</v>
      </c>
      <c r="BQ119" s="114">
        <f t="shared" si="29"/>
        <v>0</v>
      </c>
      <c r="BR119" s="114">
        <f t="shared" si="30"/>
        <v>0</v>
      </c>
      <c r="BS119" s="114">
        <f t="shared" si="31"/>
        <v>0</v>
      </c>
    </row>
    <row r="120" ht="17.5" spans="1:71">
      <c r="A120" s="106">
        <v>117</v>
      </c>
      <c r="B120" s="111" t="s">
        <v>209</v>
      </c>
      <c r="C120" s="260" t="s">
        <v>210</v>
      </c>
      <c r="D120" s="112" t="s">
        <v>15</v>
      </c>
      <c r="E120" s="113">
        <v>4999</v>
      </c>
      <c r="F120" s="114">
        <v>799.84</v>
      </c>
      <c r="G120" s="114">
        <v>0</v>
      </c>
      <c r="H120" s="114"/>
      <c r="I120" s="114">
        <v>0</v>
      </c>
      <c r="J120" s="114">
        <f t="shared" si="32"/>
        <v>799.84</v>
      </c>
      <c r="K120" s="114">
        <v>4999</v>
      </c>
      <c r="L120" s="114">
        <v>409.92</v>
      </c>
      <c r="M120" s="114">
        <v>0</v>
      </c>
      <c r="N120" s="114">
        <v>0</v>
      </c>
      <c r="O120" s="114">
        <v>0</v>
      </c>
      <c r="P120" s="114">
        <f t="shared" si="33"/>
        <v>409.92</v>
      </c>
      <c r="Q120" s="114">
        <v>4999</v>
      </c>
      <c r="R120" s="114">
        <v>5</v>
      </c>
      <c r="S120" s="114">
        <v>0</v>
      </c>
      <c r="T120" s="114">
        <v>0</v>
      </c>
      <c r="U120" s="114">
        <v>0</v>
      </c>
      <c r="V120" s="114">
        <f t="shared" si="34"/>
        <v>5</v>
      </c>
      <c r="W120" s="114">
        <v>4999</v>
      </c>
      <c r="X120" s="114">
        <v>64.99</v>
      </c>
      <c r="Y120" s="114">
        <v>0</v>
      </c>
      <c r="Z120" s="114"/>
      <c r="AA120" s="114">
        <v>0</v>
      </c>
      <c r="AB120" s="114">
        <f t="shared" si="35"/>
        <v>64.99</v>
      </c>
      <c r="AC120" s="114">
        <v>4999</v>
      </c>
      <c r="AD120" s="114">
        <v>25</v>
      </c>
      <c r="AE120" s="114">
        <v>0</v>
      </c>
      <c r="AF120" s="114"/>
      <c r="AG120" s="114">
        <v>0</v>
      </c>
      <c r="AH120" s="114">
        <f t="shared" si="36"/>
        <v>25</v>
      </c>
      <c r="AI120" s="114">
        <f t="shared" si="37"/>
        <v>1304.75</v>
      </c>
      <c r="AJ120" s="114">
        <v>4999</v>
      </c>
      <c r="AK120" s="114">
        <v>399.92</v>
      </c>
      <c r="AL120" s="114">
        <v>0</v>
      </c>
      <c r="AM120" s="114"/>
      <c r="AN120" s="114">
        <v>0</v>
      </c>
      <c r="AO120" s="114">
        <f t="shared" si="38"/>
        <v>399.92</v>
      </c>
      <c r="AP120" s="114">
        <v>4999</v>
      </c>
      <c r="AQ120" s="114">
        <v>99.98</v>
      </c>
      <c r="AR120" s="114">
        <v>0</v>
      </c>
      <c r="AS120" s="114">
        <v>0</v>
      </c>
      <c r="AT120" s="114">
        <v>0</v>
      </c>
      <c r="AU120" s="114">
        <f t="shared" si="39"/>
        <v>99.98</v>
      </c>
      <c r="AV120" s="114">
        <v>4999</v>
      </c>
      <c r="AW120" s="114">
        <v>25</v>
      </c>
      <c r="AX120" s="114">
        <v>0</v>
      </c>
      <c r="AY120" s="114">
        <v>0</v>
      </c>
      <c r="AZ120" s="114">
        <v>0</v>
      </c>
      <c r="BA120" s="114">
        <f t="shared" si="40"/>
        <v>25</v>
      </c>
      <c r="BB120" s="114">
        <v>4999</v>
      </c>
      <c r="BC120" s="114">
        <v>25</v>
      </c>
      <c r="BD120" s="114">
        <v>0</v>
      </c>
      <c r="BE120" s="114"/>
      <c r="BF120" s="114">
        <v>0</v>
      </c>
      <c r="BG120" s="114">
        <f t="shared" si="41"/>
        <v>25</v>
      </c>
      <c r="BH120" s="114">
        <f t="shared" si="42"/>
        <v>549.9</v>
      </c>
      <c r="BI120" s="114">
        <f t="shared" si="43"/>
        <v>1854.65</v>
      </c>
      <c r="BJ120" s="114">
        <f t="shared" si="22"/>
        <v>0</v>
      </c>
      <c r="BK120" s="114">
        <f t="shared" si="23"/>
        <v>0</v>
      </c>
      <c r="BL120" s="114">
        <f t="shared" si="24"/>
        <v>0</v>
      </c>
      <c r="BM120" s="114">
        <f t="shared" si="25"/>
        <v>0</v>
      </c>
      <c r="BN120" s="114">
        <f t="shared" si="26"/>
        <v>0</v>
      </c>
      <c r="BO120" s="114">
        <f t="shared" si="27"/>
        <v>0</v>
      </c>
      <c r="BP120" s="114">
        <f t="shared" si="28"/>
        <v>0</v>
      </c>
      <c r="BQ120" s="114">
        <f t="shared" si="29"/>
        <v>0</v>
      </c>
      <c r="BR120" s="114">
        <f t="shared" si="30"/>
        <v>0</v>
      </c>
      <c r="BS120" s="114">
        <f t="shared" si="31"/>
        <v>0</v>
      </c>
    </row>
    <row r="121" ht="17.5" spans="1:71">
      <c r="A121" s="106">
        <v>118</v>
      </c>
      <c r="B121" s="111" t="s">
        <v>45</v>
      </c>
      <c r="C121" s="111" t="s">
        <v>187</v>
      </c>
      <c r="D121" s="112" t="s">
        <v>15</v>
      </c>
      <c r="E121" s="113">
        <v>4999</v>
      </c>
      <c r="F121" s="114">
        <v>799.84</v>
      </c>
      <c r="G121" s="114">
        <v>0</v>
      </c>
      <c r="H121" s="114"/>
      <c r="I121" s="114">
        <v>0</v>
      </c>
      <c r="J121" s="114">
        <f t="shared" si="32"/>
        <v>799.84</v>
      </c>
      <c r="K121" s="114">
        <v>4999</v>
      </c>
      <c r="L121" s="114">
        <v>409.92</v>
      </c>
      <c r="M121" s="114">
        <v>0</v>
      </c>
      <c r="N121" s="114">
        <v>0</v>
      </c>
      <c r="O121" s="114">
        <v>0</v>
      </c>
      <c r="P121" s="114">
        <f t="shared" si="33"/>
        <v>409.92</v>
      </c>
      <c r="Q121" s="114">
        <v>4999</v>
      </c>
      <c r="R121" s="114">
        <v>5</v>
      </c>
      <c r="S121" s="114">
        <v>0</v>
      </c>
      <c r="T121" s="114">
        <v>0</v>
      </c>
      <c r="U121" s="114">
        <v>0</v>
      </c>
      <c r="V121" s="114">
        <f t="shared" si="34"/>
        <v>5</v>
      </c>
      <c r="W121" s="114">
        <v>4999</v>
      </c>
      <c r="X121" s="114">
        <v>64.99</v>
      </c>
      <c r="Y121" s="114">
        <v>0</v>
      </c>
      <c r="Z121" s="114"/>
      <c r="AA121" s="114">
        <v>0</v>
      </c>
      <c r="AB121" s="114">
        <f t="shared" si="35"/>
        <v>64.99</v>
      </c>
      <c r="AC121" s="114">
        <v>4999</v>
      </c>
      <c r="AD121" s="114">
        <v>25</v>
      </c>
      <c r="AE121" s="114">
        <v>0</v>
      </c>
      <c r="AF121" s="114"/>
      <c r="AG121" s="114">
        <v>0</v>
      </c>
      <c r="AH121" s="114">
        <f t="shared" si="36"/>
        <v>25</v>
      </c>
      <c r="AI121" s="114">
        <f t="shared" si="37"/>
        <v>1304.75</v>
      </c>
      <c r="AJ121" s="114">
        <v>4999</v>
      </c>
      <c r="AK121" s="114">
        <v>399.92</v>
      </c>
      <c r="AL121" s="114">
        <v>0</v>
      </c>
      <c r="AM121" s="114"/>
      <c r="AN121" s="114">
        <v>0</v>
      </c>
      <c r="AO121" s="114">
        <f t="shared" si="38"/>
        <v>399.92</v>
      </c>
      <c r="AP121" s="114">
        <v>4999</v>
      </c>
      <c r="AQ121" s="114">
        <v>99.98</v>
      </c>
      <c r="AR121" s="114">
        <v>0</v>
      </c>
      <c r="AS121" s="114">
        <v>0</v>
      </c>
      <c r="AT121" s="114">
        <v>0</v>
      </c>
      <c r="AU121" s="114">
        <f t="shared" si="39"/>
        <v>99.98</v>
      </c>
      <c r="AV121" s="114">
        <v>4999</v>
      </c>
      <c r="AW121" s="114">
        <v>25</v>
      </c>
      <c r="AX121" s="114">
        <v>0</v>
      </c>
      <c r="AY121" s="114">
        <v>0</v>
      </c>
      <c r="AZ121" s="114">
        <v>0</v>
      </c>
      <c r="BA121" s="114">
        <f t="shared" si="40"/>
        <v>25</v>
      </c>
      <c r="BB121" s="114">
        <v>4999</v>
      </c>
      <c r="BC121" s="114">
        <v>25</v>
      </c>
      <c r="BD121" s="114">
        <v>0</v>
      </c>
      <c r="BE121" s="114"/>
      <c r="BF121" s="114">
        <v>0</v>
      </c>
      <c r="BG121" s="114">
        <f t="shared" si="41"/>
        <v>25</v>
      </c>
      <c r="BH121" s="114">
        <f t="shared" si="42"/>
        <v>549.9</v>
      </c>
      <c r="BI121" s="114">
        <f t="shared" si="43"/>
        <v>1854.65</v>
      </c>
      <c r="BJ121" s="114">
        <f t="shared" si="22"/>
        <v>0</v>
      </c>
      <c r="BK121" s="114">
        <f t="shared" si="23"/>
        <v>0</v>
      </c>
      <c r="BL121" s="114">
        <f t="shared" si="24"/>
        <v>0</v>
      </c>
      <c r="BM121" s="114">
        <f t="shared" si="25"/>
        <v>0</v>
      </c>
      <c r="BN121" s="114">
        <f t="shared" si="26"/>
        <v>0</v>
      </c>
      <c r="BO121" s="114">
        <f t="shared" si="27"/>
        <v>0</v>
      </c>
      <c r="BP121" s="114">
        <f t="shared" si="28"/>
        <v>0</v>
      </c>
      <c r="BQ121" s="114">
        <f t="shared" si="29"/>
        <v>0</v>
      </c>
      <c r="BR121" s="114">
        <f t="shared" si="30"/>
        <v>0</v>
      </c>
      <c r="BS121" s="114">
        <f t="shared" si="31"/>
        <v>0</v>
      </c>
    </row>
    <row r="122" ht="17.5" spans="1:71">
      <c r="A122" s="106">
        <v>119</v>
      </c>
      <c r="B122" s="111" t="s">
        <v>31</v>
      </c>
      <c r="C122" s="260" t="s">
        <v>173</v>
      </c>
      <c r="D122" s="112" t="s">
        <v>15</v>
      </c>
      <c r="E122" s="113">
        <v>4999</v>
      </c>
      <c r="F122" s="114">
        <v>799.84</v>
      </c>
      <c r="G122" s="114">
        <v>0</v>
      </c>
      <c r="H122" s="114"/>
      <c r="I122" s="114">
        <v>0</v>
      </c>
      <c r="J122" s="114">
        <f t="shared" si="32"/>
        <v>799.84</v>
      </c>
      <c r="K122" s="114">
        <v>4999</v>
      </c>
      <c r="L122" s="114">
        <v>409.92</v>
      </c>
      <c r="M122" s="114">
        <v>0</v>
      </c>
      <c r="N122" s="114">
        <v>0</v>
      </c>
      <c r="O122" s="114">
        <v>0</v>
      </c>
      <c r="P122" s="114">
        <f t="shared" si="33"/>
        <v>409.92</v>
      </c>
      <c r="Q122" s="114">
        <v>4999</v>
      </c>
      <c r="R122" s="114">
        <v>5</v>
      </c>
      <c r="S122" s="114">
        <v>0</v>
      </c>
      <c r="T122" s="114">
        <v>0</v>
      </c>
      <c r="U122" s="114">
        <v>0</v>
      </c>
      <c r="V122" s="114">
        <f t="shared" si="34"/>
        <v>5</v>
      </c>
      <c r="W122" s="114">
        <v>4999</v>
      </c>
      <c r="X122" s="114">
        <v>64.99</v>
      </c>
      <c r="Y122" s="114">
        <v>0</v>
      </c>
      <c r="Z122" s="114"/>
      <c r="AA122" s="114">
        <v>0</v>
      </c>
      <c r="AB122" s="114">
        <f t="shared" si="35"/>
        <v>64.99</v>
      </c>
      <c r="AC122" s="114">
        <v>4999</v>
      </c>
      <c r="AD122" s="114">
        <v>25</v>
      </c>
      <c r="AE122" s="114">
        <v>0</v>
      </c>
      <c r="AF122" s="114"/>
      <c r="AG122" s="114">
        <v>0</v>
      </c>
      <c r="AH122" s="114">
        <f t="shared" si="36"/>
        <v>25</v>
      </c>
      <c r="AI122" s="114">
        <f t="shared" si="37"/>
        <v>1304.75</v>
      </c>
      <c r="AJ122" s="114">
        <v>4999</v>
      </c>
      <c r="AK122" s="114">
        <v>399.92</v>
      </c>
      <c r="AL122" s="114">
        <v>0</v>
      </c>
      <c r="AM122" s="114"/>
      <c r="AN122" s="114">
        <v>0</v>
      </c>
      <c r="AO122" s="114">
        <f t="shared" si="38"/>
        <v>399.92</v>
      </c>
      <c r="AP122" s="114">
        <v>4999</v>
      </c>
      <c r="AQ122" s="114">
        <v>99.98</v>
      </c>
      <c r="AR122" s="114">
        <v>0</v>
      </c>
      <c r="AS122" s="114">
        <v>0</v>
      </c>
      <c r="AT122" s="114">
        <v>0</v>
      </c>
      <c r="AU122" s="114">
        <f t="shared" si="39"/>
        <v>99.98</v>
      </c>
      <c r="AV122" s="114">
        <v>4999</v>
      </c>
      <c r="AW122" s="114">
        <v>25</v>
      </c>
      <c r="AX122" s="114">
        <v>0</v>
      </c>
      <c r="AY122" s="114">
        <v>0</v>
      </c>
      <c r="AZ122" s="114">
        <v>0</v>
      </c>
      <c r="BA122" s="114">
        <f t="shared" si="40"/>
        <v>25</v>
      </c>
      <c r="BB122" s="114">
        <v>4999</v>
      </c>
      <c r="BC122" s="114">
        <v>25</v>
      </c>
      <c r="BD122" s="114">
        <v>0</v>
      </c>
      <c r="BE122" s="114"/>
      <c r="BF122" s="114">
        <v>0</v>
      </c>
      <c r="BG122" s="114">
        <f t="shared" si="41"/>
        <v>25</v>
      </c>
      <c r="BH122" s="114">
        <f t="shared" si="42"/>
        <v>549.9</v>
      </c>
      <c r="BI122" s="114">
        <f t="shared" si="43"/>
        <v>1854.65</v>
      </c>
      <c r="BJ122" s="114">
        <f t="shared" si="22"/>
        <v>0</v>
      </c>
      <c r="BK122" s="114">
        <f t="shared" si="23"/>
        <v>0</v>
      </c>
      <c r="BL122" s="114">
        <f t="shared" si="24"/>
        <v>0</v>
      </c>
      <c r="BM122" s="114">
        <f t="shared" si="25"/>
        <v>0</v>
      </c>
      <c r="BN122" s="114">
        <f t="shared" si="26"/>
        <v>0</v>
      </c>
      <c r="BO122" s="114">
        <f t="shared" si="27"/>
        <v>0</v>
      </c>
      <c r="BP122" s="114">
        <f t="shared" si="28"/>
        <v>0</v>
      </c>
      <c r="BQ122" s="114">
        <f t="shared" si="29"/>
        <v>0</v>
      </c>
      <c r="BR122" s="114">
        <f t="shared" si="30"/>
        <v>0</v>
      </c>
      <c r="BS122" s="114">
        <f t="shared" si="31"/>
        <v>0</v>
      </c>
    </row>
    <row r="123" ht="17.5" spans="1:71">
      <c r="A123" s="106">
        <v>120</v>
      </c>
      <c r="B123" s="111" t="s">
        <v>48</v>
      </c>
      <c r="C123" s="111" t="s">
        <v>190</v>
      </c>
      <c r="D123" s="112" t="s">
        <v>15</v>
      </c>
      <c r="E123" s="113">
        <v>4999</v>
      </c>
      <c r="F123" s="114">
        <v>799.84</v>
      </c>
      <c r="G123" s="114">
        <v>0</v>
      </c>
      <c r="H123" s="114"/>
      <c r="I123" s="114">
        <v>0</v>
      </c>
      <c r="J123" s="114">
        <f t="shared" si="32"/>
        <v>799.84</v>
      </c>
      <c r="K123" s="114">
        <v>4999</v>
      </c>
      <c r="L123" s="114">
        <v>409.92</v>
      </c>
      <c r="M123" s="114">
        <v>0</v>
      </c>
      <c r="N123" s="114">
        <v>0</v>
      </c>
      <c r="O123" s="114">
        <v>0</v>
      </c>
      <c r="P123" s="114">
        <f t="shared" si="33"/>
        <v>409.92</v>
      </c>
      <c r="Q123" s="114">
        <v>4999</v>
      </c>
      <c r="R123" s="114">
        <v>5</v>
      </c>
      <c r="S123" s="114">
        <v>0</v>
      </c>
      <c r="T123" s="114">
        <v>0</v>
      </c>
      <c r="U123" s="114">
        <v>0</v>
      </c>
      <c r="V123" s="114">
        <f t="shared" si="34"/>
        <v>5</v>
      </c>
      <c r="W123" s="114">
        <v>4999</v>
      </c>
      <c r="X123" s="114">
        <v>64.99</v>
      </c>
      <c r="Y123" s="114">
        <v>0</v>
      </c>
      <c r="Z123" s="114"/>
      <c r="AA123" s="114">
        <v>0</v>
      </c>
      <c r="AB123" s="114">
        <f t="shared" si="35"/>
        <v>64.99</v>
      </c>
      <c r="AC123" s="114">
        <v>4999</v>
      </c>
      <c r="AD123" s="114">
        <v>25</v>
      </c>
      <c r="AE123" s="114">
        <v>0</v>
      </c>
      <c r="AF123" s="114"/>
      <c r="AG123" s="114">
        <v>0</v>
      </c>
      <c r="AH123" s="114">
        <f t="shared" si="36"/>
        <v>25</v>
      </c>
      <c r="AI123" s="114">
        <f t="shared" si="37"/>
        <v>1304.75</v>
      </c>
      <c r="AJ123" s="114">
        <v>4999</v>
      </c>
      <c r="AK123" s="114">
        <v>399.92</v>
      </c>
      <c r="AL123" s="114">
        <v>0</v>
      </c>
      <c r="AM123" s="114"/>
      <c r="AN123" s="114">
        <v>0</v>
      </c>
      <c r="AO123" s="114">
        <f t="shared" si="38"/>
        <v>399.92</v>
      </c>
      <c r="AP123" s="114">
        <v>4999</v>
      </c>
      <c r="AQ123" s="114">
        <v>99.98</v>
      </c>
      <c r="AR123" s="114">
        <v>0</v>
      </c>
      <c r="AS123" s="114">
        <v>0</v>
      </c>
      <c r="AT123" s="114">
        <v>0</v>
      </c>
      <c r="AU123" s="114">
        <f t="shared" si="39"/>
        <v>99.98</v>
      </c>
      <c r="AV123" s="114">
        <v>4999</v>
      </c>
      <c r="AW123" s="114">
        <v>25</v>
      </c>
      <c r="AX123" s="114">
        <v>0</v>
      </c>
      <c r="AY123" s="114">
        <v>0</v>
      </c>
      <c r="AZ123" s="114">
        <v>0</v>
      </c>
      <c r="BA123" s="114">
        <f t="shared" si="40"/>
        <v>25</v>
      </c>
      <c r="BB123" s="114">
        <v>4999</v>
      </c>
      <c r="BC123" s="114">
        <v>25</v>
      </c>
      <c r="BD123" s="114">
        <v>0</v>
      </c>
      <c r="BE123" s="114"/>
      <c r="BF123" s="114">
        <v>0</v>
      </c>
      <c r="BG123" s="114">
        <f t="shared" si="41"/>
        <v>25</v>
      </c>
      <c r="BH123" s="114">
        <f t="shared" si="42"/>
        <v>549.9</v>
      </c>
      <c r="BI123" s="114">
        <f t="shared" si="43"/>
        <v>1854.65</v>
      </c>
      <c r="BJ123" s="114">
        <f t="shared" si="22"/>
        <v>0</v>
      </c>
      <c r="BK123" s="114">
        <f t="shared" si="23"/>
        <v>0</v>
      </c>
      <c r="BL123" s="114">
        <f t="shared" si="24"/>
        <v>0</v>
      </c>
      <c r="BM123" s="114">
        <f t="shared" si="25"/>
        <v>0</v>
      </c>
      <c r="BN123" s="114">
        <f t="shared" si="26"/>
        <v>0</v>
      </c>
      <c r="BO123" s="114">
        <f t="shared" si="27"/>
        <v>0</v>
      </c>
      <c r="BP123" s="114">
        <f t="shared" si="28"/>
        <v>0</v>
      </c>
      <c r="BQ123" s="114">
        <f t="shared" si="29"/>
        <v>0</v>
      </c>
      <c r="BR123" s="114">
        <f t="shared" si="30"/>
        <v>0</v>
      </c>
      <c r="BS123" s="114">
        <f t="shared" si="31"/>
        <v>0</v>
      </c>
    </row>
    <row r="124" ht="17.5" spans="1:71">
      <c r="A124" s="106">
        <v>121</v>
      </c>
      <c r="B124" s="111" t="s">
        <v>239</v>
      </c>
      <c r="C124" s="260" t="s">
        <v>240</v>
      </c>
      <c r="D124" s="112" t="s">
        <v>15</v>
      </c>
      <c r="E124" s="113">
        <v>4999</v>
      </c>
      <c r="F124" s="114">
        <v>799.84</v>
      </c>
      <c r="G124" s="114">
        <v>0</v>
      </c>
      <c r="H124" s="114"/>
      <c r="I124" s="114">
        <v>0</v>
      </c>
      <c r="J124" s="114">
        <f t="shared" si="32"/>
        <v>799.84</v>
      </c>
      <c r="K124" s="114">
        <v>4999</v>
      </c>
      <c r="L124" s="114">
        <v>409.92</v>
      </c>
      <c r="M124" s="114">
        <v>0</v>
      </c>
      <c r="N124" s="114">
        <v>0</v>
      </c>
      <c r="O124" s="114">
        <v>0</v>
      </c>
      <c r="P124" s="114">
        <f t="shared" si="33"/>
        <v>409.92</v>
      </c>
      <c r="Q124" s="114">
        <v>4999</v>
      </c>
      <c r="R124" s="114">
        <v>5</v>
      </c>
      <c r="S124" s="114">
        <v>0</v>
      </c>
      <c r="T124" s="114">
        <v>0</v>
      </c>
      <c r="U124" s="114">
        <v>0</v>
      </c>
      <c r="V124" s="114">
        <f t="shared" si="34"/>
        <v>5</v>
      </c>
      <c r="W124" s="114">
        <v>4999</v>
      </c>
      <c r="X124" s="114">
        <v>64.99</v>
      </c>
      <c r="Y124" s="114">
        <v>0</v>
      </c>
      <c r="Z124" s="114"/>
      <c r="AA124" s="114">
        <v>0</v>
      </c>
      <c r="AB124" s="114">
        <f t="shared" si="35"/>
        <v>64.99</v>
      </c>
      <c r="AC124" s="114">
        <v>4999</v>
      </c>
      <c r="AD124" s="114">
        <v>25</v>
      </c>
      <c r="AE124" s="114">
        <v>0</v>
      </c>
      <c r="AF124" s="114"/>
      <c r="AG124" s="114">
        <v>0</v>
      </c>
      <c r="AH124" s="114">
        <f t="shared" si="36"/>
        <v>25</v>
      </c>
      <c r="AI124" s="114">
        <f t="shared" si="37"/>
        <v>1304.75</v>
      </c>
      <c r="AJ124" s="114">
        <v>4999</v>
      </c>
      <c r="AK124" s="114">
        <v>399.92</v>
      </c>
      <c r="AL124" s="114">
        <v>0</v>
      </c>
      <c r="AM124" s="114"/>
      <c r="AN124" s="114">
        <v>0</v>
      </c>
      <c r="AO124" s="114">
        <f t="shared" si="38"/>
        <v>399.92</v>
      </c>
      <c r="AP124" s="114">
        <v>4999</v>
      </c>
      <c r="AQ124" s="114">
        <v>99.98</v>
      </c>
      <c r="AR124" s="114">
        <v>0</v>
      </c>
      <c r="AS124" s="114">
        <v>0</v>
      </c>
      <c r="AT124" s="114">
        <v>0</v>
      </c>
      <c r="AU124" s="114">
        <f t="shared" si="39"/>
        <v>99.98</v>
      </c>
      <c r="AV124" s="114">
        <v>4999</v>
      </c>
      <c r="AW124" s="114">
        <v>25</v>
      </c>
      <c r="AX124" s="114">
        <v>0</v>
      </c>
      <c r="AY124" s="114">
        <v>0</v>
      </c>
      <c r="AZ124" s="114">
        <v>0</v>
      </c>
      <c r="BA124" s="114">
        <f t="shared" si="40"/>
        <v>25</v>
      </c>
      <c r="BB124" s="114">
        <v>4999</v>
      </c>
      <c r="BC124" s="114">
        <v>25</v>
      </c>
      <c r="BD124" s="114">
        <v>0</v>
      </c>
      <c r="BE124" s="114"/>
      <c r="BF124" s="114">
        <v>0</v>
      </c>
      <c r="BG124" s="114">
        <f t="shared" si="41"/>
        <v>25</v>
      </c>
      <c r="BH124" s="114">
        <f t="shared" si="42"/>
        <v>549.9</v>
      </c>
      <c r="BI124" s="114">
        <f t="shared" si="43"/>
        <v>1854.65</v>
      </c>
      <c r="BJ124" s="114">
        <f t="shared" si="22"/>
        <v>0</v>
      </c>
      <c r="BK124" s="114">
        <f t="shared" si="23"/>
        <v>0</v>
      </c>
      <c r="BL124" s="114">
        <f t="shared" si="24"/>
        <v>0</v>
      </c>
      <c r="BM124" s="114">
        <f t="shared" si="25"/>
        <v>0</v>
      </c>
      <c r="BN124" s="114">
        <f t="shared" si="26"/>
        <v>0</v>
      </c>
      <c r="BO124" s="114">
        <f t="shared" si="27"/>
        <v>0</v>
      </c>
      <c r="BP124" s="114">
        <f t="shared" si="28"/>
        <v>0</v>
      </c>
      <c r="BQ124" s="114">
        <f t="shared" si="29"/>
        <v>0</v>
      </c>
      <c r="BR124" s="114">
        <f t="shared" si="30"/>
        <v>0</v>
      </c>
      <c r="BS124" s="114">
        <f t="shared" si="31"/>
        <v>0</v>
      </c>
    </row>
    <row r="125" ht="17.5" spans="1:71">
      <c r="A125" s="106">
        <v>122</v>
      </c>
      <c r="B125" s="111" t="s">
        <v>55</v>
      </c>
      <c r="C125" s="260" t="s">
        <v>200</v>
      </c>
      <c r="D125" s="112" t="s">
        <v>15</v>
      </c>
      <c r="E125" s="113">
        <v>4999</v>
      </c>
      <c r="F125" s="114">
        <v>799.84</v>
      </c>
      <c r="G125" s="114">
        <v>0</v>
      </c>
      <c r="H125" s="114"/>
      <c r="I125" s="114">
        <v>0</v>
      </c>
      <c r="J125" s="114">
        <f t="shared" si="32"/>
        <v>799.84</v>
      </c>
      <c r="K125" s="114">
        <v>4999</v>
      </c>
      <c r="L125" s="114">
        <v>409.92</v>
      </c>
      <c r="M125" s="114">
        <v>0</v>
      </c>
      <c r="N125" s="114">
        <v>0</v>
      </c>
      <c r="O125" s="114">
        <v>0</v>
      </c>
      <c r="P125" s="114">
        <f t="shared" si="33"/>
        <v>409.92</v>
      </c>
      <c r="Q125" s="114">
        <v>4999</v>
      </c>
      <c r="R125" s="114">
        <v>5</v>
      </c>
      <c r="S125" s="114">
        <v>0</v>
      </c>
      <c r="T125" s="114">
        <v>0</v>
      </c>
      <c r="U125" s="114">
        <v>0</v>
      </c>
      <c r="V125" s="114">
        <f t="shared" si="34"/>
        <v>5</v>
      </c>
      <c r="W125" s="114">
        <v>4999</v>
      </c>
      <c r="X125" s="114">
        <v>64.99</v>
      </c>
      <c r="Y125" s="114">
        <v>0</v>
      </c>
      <c r="Z125" s="114"/>
      <c r="AA125" s="114">
        <v>0</v>
      </c>
      <c r="AB125" s="114">
        <f t="shared" si="35"/>
        <v>64.99</v>
      </c>
      <c r="AC125" s="114">
        <v>4999</v>
      </c>
      <c r="AD125" s="114">
        <v>25</v>
      </c>
      <c r="AE125" s="114">
        <v>0</v>
      </c>
      <c r="AF125" s="114"/>
      <c r="AG125" s="114">
        <v>0</v>
      </c>
      <c r="AH125" s="114">
        <f t="shared" si="36"/>
        <v>25</v>
      </c>
      <c r="AI125" s="114">
        <f t="shared" si="37"/>
        <v>1304.75</v>
      </c>
      <c r="AJ125" s="114">
        <v>4999</v>
      </c>
      <c r="AK125" s="114">
        <v>399.92</v>
      </c>
      <c r="AL125" s="114">
        <v>0</v>
      </c>
      <c r="AM125" s="114"/>
      <c r="AN125" s="114">
        <v>0</v>
      </c>
      <c r="AO125" s="114">
        <f t="shared" si="38"/>
        <v>399.92</v>
      </c>
      <c r="AP125" s="114">
        <v>4999</v>
      </c>
      <c r="AQ125" s="114">
        <v>99.98</v>
      </c>
      <c r="AR125" s="114">
        <v>0</v>
      </c>
      <c r="AS125" s="114">
        <v>0</v>
      </c>
      <c r="AT125" s="114">
        <v>0</v>
      </c>
      <c r="AU125" s="114">
        <f t="shared" si="39"/>
        <v>99.98</v>
      </c>
      <c r="AV125" s="114">
        <v>4999</v>
      </c>
      <c r="AW125" s="114">
        <v>25</v>
      </c>
      <c r="AX125" s="114">
        <v>0</v>
      </c>
      <c r="AY125" s="114">
        <v>0</v>
      </c>
      <c r="AZ125" s="114">
        <v>0</v>
      </c>
      <c r="BA125" s="114">
        <f t="shared" si="40"/>
        <v>25</v>
      </c>
      <c r="BB125" s="114">
        <v>4999</v>
      </c>
      <c r="BC125" s="114">
        <v>25</v>
      </c>
      <c r="BD125" s="114">
        <v>0</v>
      </c>
      <c r="BE125" s="114"/>
      <c r="BF125" s="114">
        <v>0</v>
      </c>
      <c r="BG125" s="114">
        <f t="shared" si="41"/>
        <v>25</v>
      </c>
      <c r="BH125" s="114">
        <f t="shared" si="42"/>
        <v>549.9</v>
      </c>
      <c r="BI125" s="114">
        <f t="shared" si="43"/>
        <v>1854.65</v>
      </c>
      <c r="BJ125" s="114">
        <f t="shared" si="22"/>
        <v>0</v>
      </c>
      <c r="BK125" s="114">
        <f t="shared" si="23"/>
        <v>0</v>
      </c>
      <c r="BL125" s="114">
        <f t="shared" si="24"/>
        <v>0</v>
      </c>
      <c r="BM125" s="114">
        <f t="shared" si="25"/>
        <v>0</v>
      </c>
      <c r="BN125" s="114">
        <f t="shared" si="26"/>
        <v>0</v>
      </c>
      <c r="BO125" s="114">
        <f t="shared" si="27"/>
        <v>0</v>
      </c>
      <c r="BP125" s="114">
        <f t="shared" si="28"/>
        <v>0</v>
      </c>
      <c r="BQ125" s="114">
        <f t="shared" si="29"/>
        <v>0</v>
      </c>
      <c r="BR125" s="114">
        <f t="shared" si="30"/>
        <v>0</v>
      </c>
      <c r="BS125" s="114">
        <f t="shared" si="31"/>
        <v>0</v>
      </c>
    </row>
    <row r="126" ht="17.5" spans="1:71">
      <c r="A126" s="106">
        <v>123</v>
      </c>
      <c r="B126" s="111" t="s">
        <v>109</v>
      </c>
      <c r="C126" s="260" t="s">
        <v>275</v>
      </c>
      <c r="D126" s="112" t="s">
        <v>15</v>
      </c>
      <c r="E126" s="113">
        <v>4999</v>
      </c>
      <c r="F126" s="114">
        <v>799.84</v>
      </c>
      <c r="G126" s="114">
        <v>0</v>
      </c>
      <c r="H126" s="114"/>
      <c r="I126" s="114">
        <v>0</v>
      </c>
      <c r="J126" s="114">
        <f t="shared" si="32"/>
        <v>799.84</v>
      </c>
      <c r="K126" s="114">
        <v>4999</v>
      </c>
      <c r="L126" s="114">
        <v>409.92</v>
      </c>
      <c r="M126" s="114">
        <v>0</v>
      </c>
      <c r="N126" s="114">
        <v>0</v>
      </c>
      <c r="O126" s="114">
        <v>0</v>
      </c>
      <c r="P126" s="114">
        <f t="shared" si="33"/>
        <v>409.92</v>
      </c>
      <c r="Q126" s="114">
        <v>4999</v>
      </c>
      <c r="R126" s="114">
        <v>5</v>
      </c>
      <c r="S126" s="114">
        <v>0</v>
      </c>
      <c r="T126" s="114">
        <v>0</v>
      </c>
      <c r="U126" s="114">
        <v>0</v>
      </c>
      <c r="V126" s="114">
        <f t="shared" si="34"/>
        <v>5</v>
      </c>
      <c r="W126" s="114">
        <v>4999</v>
      </c>
      <c r="X126" s="114">
        <v>64.99</v>
      </c>
      <c r="Y126" s="114">
        <v>0</v>
      </c>
      <c r="Z126" s="114"/>
      <c r="AA126" s="114">
        <v>0</v>
      </c>
      <c r="AB126" s="114">
        <f t="shared" si="35"/>
        <v>64.99</v>
      </c>
      <c r="AC126" s="114">
        <v>4999</v>
      </c>
      <c r="AD126" s="114">
        <v>25</v>
      </c>
      <c r="AE126" s="114">
        <v>0</v>
      </c>
      <c r="AF126" s="114"/>
      <c r="AG126" s="114">
        <v>0</v>
      </c>
      <c r="AH126" s="114">
        <f t="shared" si="36"/>
        <v>25</v>
      </c>
      <c r="AI126" s="114">
        <f t="shared" si="37"/>
        <v>1304.75</v>
      </c>
      <c r="AJ126" s="114">
        <v>4999</v>
      </c>
      <c r="AK126" s="114">
        <v>399.92</v>
      </c>
      <c r="AL126" s="114">
        <v>0</v>
      </c>
      <c r="AM126" s="114"/>
      <c r="AN126" s="114">
        <v>0</v>
      </c>
      <c r="AO126" s="114">
        <f t="shared" si="38"/>
        <v>399.92</v>
      </c>
      <c r="AP126" s="114">
        <v>4999</v>
      </c>
      <c r="AQ126" s="114">
        <v>99.98</v>
      </c>
      <c r="AR126" s="114">
        <v>0</v>
      </c>
      <c r="AS126" s="114">
        <v>0</v>
      </c>
      <c r="AT126" s="114">
        <v>0</v>
      </c>
      <c r="AU126" s="114">
        <f t="shared" si="39"/>
        <v>99.98</v>
      </c>
      <c r="AV126" s="114">
        <v>4999</v>
      </c>
      <c r="AW126" s="114">
        <v>25</v>
      </c>
      <c r="AX126" s="114">
        <v>0</v>
      </c>
      <c r="AY126" s="114">
        <v>0</v>
      </c>
      <c r="AZ126" s="114">
        <v>0</v>
      </c>
      <c r="BA126" s="114">
        <f t="shared" si="40"/>
        <v>25</v>
      </c>
      <c r="BB126" s="114">
        <v>4999</v>
      </c>
      <c r="BC126" s="114">
        <v>25</v>
      </c>
      <c r="BD126" s="114">
        <v>0</v>
      </c>
      <c r="BE126" s="114"/>
      <c r="BF126" s="114">
        <v>0</v>
      </c>
      <c r="BG126" s="114">
        <f t="shared" si="41"/>
        <v>25</v>
      </c>
      <c r="BH126" s="114">
        <f t="shared" si="42"/>
        <v>549.9</v>
      </c>
      <c r="BI126" s="114">
        <f t="shared" si="43"/>
        <v>1854.65</v>
      </c>
      <c r="BJ126" s="114">
        <f t="shared" si="22"/>
        <v>0</v>
      </c>
      <c r="BK126" s="114">
        <f t="shared" si="23"/>
        <v>0</v>
      </c>
      <c r="BL126" s="114">
        <f t="shared" si="24"/>
        <v>0</v>
      </c>
      <c r="BM126" s="114">
        <f t="shared" si="25"/>
        <v>0</v>
      </c>
      <c r="BN126" s="114">
        <f t="shared" si="26"/>
        <v>0</v>
      </c>
      <c r="BO126" s="114">
        <f t="shared" si="27"/>
        <v>0</v>
      </c>
      <c r="BP126" s="114">
        <f t="shared" si="28"/>
        <v>0</v>
      </c>
      <c r="BQ126" s="114">
        <f t="shared" si="29"/>
        <v>0</v>
      </c>
      <c r="BR126" s="114">
        <f t="shared" si="30"/>
        <v>0</v>
      </c>
      <c r="BS126" s="114">
        <f t="shared" si="31"/>
        <v>0</v>
      </c>
    </row>
    <row r="127" ht="17.5" spans="1:71">
      <c r="A127" s="106">
        <v>124</v>
      </c>
      <c r="B127" s="111" t="s">
        <v>333</v>
      </c>
      <c r="C127" s="260" t="s">
        <v>334</v>
      </c>
      <c r="D127" s="112" t="s">
        <v>15</v>
      </c>
      <c r="E127" s="113">
        <v>4999</v>
      </c>
      <c r="F127" s="114">
        <v>799.84</v>
      </c>
      <c r="G127" s="114">
        <v>0</v>
      </c>
      <c r="H127" s="114"/>
      <c r="I127" s="114">
        <v>0</v>
      </c>
      <c r="J127" s="114">
        <f t="shared" si="32"/>
        <v>799.84</v>
      </c>
      <c r="K127" s="114">
        <v>4999</v>
      </c>
      <c r="L127" s="114">
        <v>409.92</v>
      </c>
      <c r="M127" s="114">
        <v>0</v>
      </c>
      <c r="N127" s="114">
        <v>0</v>
      </c>
      <c r="O127" s="114">
        <v>0</v>
      </c>
      <c r="P127" s="114">
        <f t="shared" si="33"/>
        <v>409.92</v>
      </c>
      <c r="Q127" s="114">
        <v>4999</v>
      </c>
      <c r="R127" s="114">
        <v>5</v>
      </c>
      <c r="S127" s="114">
        <v>0</v>
      </c>
      <c r="T127" s="114">
        <v>0</v>
      </c>
      <c r="U127" s="114">
        <v>0</v>
      </c>
      <c r="V127" s="114">
        <f t="shared" si="34"/>
        <v>5</v>
      </c>
      <c r="W127" s="114">
        <v>4999</v>
      </c>
      <c r="X127" s="114">
        <v>64.99</v>
      </c>
      <c r="Y127" s="114">
        <v>0</v>
      </c>
      <c r="Z127" s="114"/>
      <c r="AA127" s="114">
        <v>0</v>
      </c>
      <c r="AB127" s="114">
        <f t="shared" si="35"/>
        <v>64.99</v>
      </c>
      <c r="AC127" s="114">
        <v>4999</v>
      </c>
      <c r="AD127" s="114">
        <v>25</v>
      </c>
      <c r="AE127" s="114">
        <v>0</v>
      </c>
      <c r="AF127" s="114"/>
      <c r="AG127" s="114">
        <v>0</v>
      </c>
      <c r="AH127" s="114">
        <f t="shared" si="36"/>
        <v>25</v>
      </c>
      <c r="AI127" s="114">
        <f t="shared" si="37"/>
        <v>1304.75</v>
      </c>
      <c r="AJ127" s="114">
        <v>4999</v>
      </c>
      <c r="AK127" s="114">
        <v>399.92</v>
      </c>
      <c r="AL127" s="114">
        <v>0</v>
      </c>
      <c r="AM127" s="114"/>
      <c r="AN127" s="114">
        <v>0</v>
      </c>
      <c r="AO127" s="114">
        <f t="shared" si="38"/>
        <v>399.92</v>
      </c>
      <c r="AP127" s="114">
        <v>4999</v>
      </c>
      <c r="AQ127" s="114">
        <v>99.98</v>
      </c>
      <c r="AR127" s="114">
        <v>0</v>
      </c>
      <c r="AS127" s="114">
        <v>0</v>
      </c>
      <c r="AT127" s="114">
        <v>0</v>
      </c>
      <c r="AU127" s="114">
        <f t="shared" si="39"/>
        <v>99.98</v>
      </c>
      <c r="AV127" s="114">
        <v>4999</v>
      </c>
      <c r="AW127" s="114">
        <v>25</v>
      </c>
      <c r="AX127" s="114">
        <v>0</v>
      </c>
      <c r="AY127" s="114">
        <v>0</v>
      </c>
      <c r="AZ127" s="114">
        <v>0</v>
      </c>
      <c r="BA127" s="114">
        <f t="shared" si="40"/>
        <v>25</v>
      </c>
      <c r="BB127" s="114">
        <v>4999</v>
      </c>
      <c r="BC127" s="114">
        <v>25</v>
      </c>
      <c r="BD127" s="114">
        <v>0</v>
      </c>
      <c r="BE127" s="114"/>
      <c r="BF127" s="114">
        <v>0</v>
      </c>
      <c r="BG127" s="114">
        <f t="shared" si="41"/>
        <v>25</v>
      </c>
      <c r="BH127" s="114">
        <f t="shared" si="42"/>
        <v>549.9</v>
      </c>
      <c r="BI127" s="114">
        <f t="shared" si="43"/>
        <v>1854.65</v>
      </c>
      <c r="BJ127" s="114">
        <f t="shared" si="22"/>
        <v>0</v>
      </c>
      <c r="BK127" s="114">
        <f t="shared" si="23"/>
        <v>0</v>
      </c>
      <c r="BL127" s="114">
        <f t="shared" si="24"/>
        <v>0</v>
      </c>
      <c r="BM127" s="114">
        <f t="shared" si="25"/>
        <v>0</v>
      </c>
      <c r="BN127" s="114">
        <f t="shared" si="26"/>
        <v>0</v>
      </c>
      <c r="BO127" s="114">
        <f t="shared" si="27"/>
        <v>0</v>
      </c>
      <c r="BP127" s="114">
        <f t="shared" si="28"/>
        <v>0</v>
      </c>
      <c r="BQ127" s="114">
        <f t="shared" si="29"/>
        <v>0</v>
      </c>
      <c r="BR127" s="114">
        <f t="shared" si="30"/>
        <v>0</v>
      </c>
      <c r="BS127" s="114">
        <f t="shared" si="31"/>
        <v>0</v>
      </c>
    </row>
    <row r="128" ht="17.5" spans="1:71">
      <c r="A128" s="106">
        <v>125</v>
      </c>
      <c r="B128" s="111" t="s">
        <v>267</v>
      </c>
      <c r="C128" s="260" t="s">
        <v>268</v>
      </c>
      <c r="D128" s="112" t="s">
        <v>15</v>
      </c>
      <c r="E128" s="113">
        <v>4999</v>
      </c>
      <c r="F128" s="114">
        <v>799.84</v>
      </c>
      <c r="G128" s="114">
        <v>0</v>
      </c>
      <c r="H128" s="114"/>
      <c r="I128" s="114">
        <v>0</v>
      </c>
      <c r="J128" s="114">
        <f t="shared" si="32"/>
        <v>799.84</v>
      </c>
      <c r="K128" s="114">
        <v>4999</v>
      </c>
      <c r="L128" s="114">
        <v>409.92</v>
      </c>
      <c r="M128" s="114">
        <v>0</v>
      </c>
      <c r="N128" s="114">
        <v>0</v>
      </c>
      <c r="O128" s="114">
        <v>0</v>
      </c>
      <c r="P128" s="114">
        <f t="shared" si="33"/>
        <v>409.92</v>
      </c>
      <c r="Q128" s="114">
        <v>4999</v>
      </c>
      <c r="R128" s="114">
        <v>5</v>
      </c>
      <c r="S128" s="114">
        <v>0</v>
      </c>
      <c r="T128" s="114">
        <v>0</v>
      </c>
      <c r="U128" s="114">
        <v>0</v>
      </c>
      <c r="V128" s="114">
        <f t="shared" si="34"/>
        <v>5</v>
      </c>
      <c r="W128" s="114">
        <v>4999</v>
      </c>
      <c r="X128" s="114">
        <v>64.99</v>
      </c>
      <c r="Y128" s="114">
        <v>0</v>
      </c>
      <c r="Z128" s="114"/>
      <c r="AA128" s="114">
        <v>0</v>
      </c>
      <c r="AB128" s="114">
        <f t="shared" si="35"/>
        <v>64.99</v>
      </c>
      <c r="AC128" s="114">
        <v>4999</v>
      </c>
      <c r="AD128" s="114">
        <v>25</v>
      </c>
      <c r="AE128" s="114">
        <v>0</v>
      </c>
      <c r="AF128" s="114"/>
      <c r="AG128" s="114">
        <v>0</v>
      </c>
      <c r="AH128" s="114">
        <f t="shared" si="36"/>
        <v>25</v>
      </c>
      <c r="AI128" s="114">
        <f t="shared" si="37"/>
        <v>1304.75</v>
      </c>
      <c r="AJ128" s="114">
        <v>4999</v>
      </c>
      <c r="AK128" s="114">
        <v>399.92</v>
      </c>
      <c r="AL128" s="114">
        <v>0</v>
      </c>
      <c r="AM128" s="114"/>
      <c r="AN128" s="114">
        <v>0</v>
      </c>
      <c r="AO128" s="114">
        <f t="shared" si="38"/>
        <v>399.92</v>
      </c>
      <c r="AP128" s="114">
        <v>4999</v>
      </c>
      <c r="AQ128" s="114">
        <v>99.98</v>
      </c>
      <c r="AR128" s="114">
        <v>0</v>
      </c>
      <c r="AS128" s="114">
        <v>0</v>
      </c>
      <c r="AT128" s="114">
        <v>0</v>
      </c>
      <c r="AU128" s="114">
        <f t="shared" si="39"/>
        <v>99.98</v>
      </c>
      <c r="AV128" s="114">
        <v>4999</v>
      </c>
      <c r="AW128" s="114">
        <v>25</v>
      </c>
      <c r="AX128" s="114">
        <v>0</v>
      </c>
      <c r="AY128" s="114">
        <v>0</v>
      </c>
      <c r="AZ128" s="114">
        <v>0</v>
      </c>
      <c r="BA128" s="114">
        <f t="shared" si="40"/>
        <v>25</v>
      </c>
      <c r="BB128" s="114">
        <v>4999</v>
      </c>
      <c r="BC128" s="114">
        <v>25</v>
      </c>
      <c r="BD128" s="114">
        <v>0</v>
      </c>
      <c r="BE128" s="114"/>
      <c r="BF128" s="114">
        <v>0</v>
      </c>
      <c r="BG128" s="114">
        <f t="shared" si="41"/>
        <v>25</v>
      </c>
      <c r="BH128" s="114">
        <f t="shared" si="42"/>
        <v>549.9</v>
      </c>
      <c r="BI128" s="114">
        <f t="shared" si="43"/>
        <v>1854.65</v>
      </c>
      <c r="BJ128" s="114">
        <f t="shared" si="22"/>
        <v>0</v>
      </c>
      <c r="BK128" s="114">
        <f t="shared" si="23"/>
        <v>0</v>
      </c>
      <c r="BL128" s="114">
        <f t="shared" si="24"/>
        <v>0</v>
      </c>
      <c r="BM128" s="114">
        <f t="shared" si="25"/>
        <v>0</v>
      </c>
      <c r="BN128" s="114">
        <f t="shared" si="26"/>
        <v>0</v>
      </c>
      <c r="BO128" s="114">
        <f t="shared" si="27"/>
        <v>0</v>
      </c>
      <c r="BP128" s="114">
        <f t="shared" si="28"/>
        <v>0</v>
      </c>
      <c r="BQ128" s="114">
        <f t="shared" si="29"/>
        <v>0</v>
      </c>
      <c r="BR128" s="114">
        <f t="shared" si="30"/>
        <v>0</v>
      </c>
      <c r="BS128" s="114">
        <f t="shared" si="31"/>
        <v>0</v>
      </c>
    </row>
    <row r="129" ht="17.5" spans="1:71">
      <c r="A129" s="106">
        <v>126</v>
      </c>
      <c r="B129" s="111" t="s">
        <v>265</v>
      </c>
      <c r="C129" s="260" t="s">
        <v>266</v>
      </c>
      <c r="D129" s="112" t="s">
        <v>15</v>
      </c>
      <c r="E129" s="113">
        <v>4999</v>
      </c>
      <c r="F129" s="114">
        <v>799.84</v>
      </c>
      <c r="G129" s="114">
        <v>0</v>
      </c>
      <c r="H129" s="114"/>
      <c r="I129" s="114">
        <v>0</v>
      </c>
      <c r="J129" s="114">
        <f t="shared" si="32"/>
        <v>799.84</v>
      </c>
      <c r="K129" s="114">
        <v>4999</v>
      </c>
      <c r="L129" s="114">
        <v>409.92</v>
      </c>
      <c r="M129" s="114">
        <v>0</v>
      </c>
      <c r="N129" s="114">
        <v>0</v>
      </c>
      <c r="O129" s="114">
        <v>0</v>
      </c>
      <c r="P129" s="114">
        <f t="shared" si="33"/>
        <v>409.92</v>
      </c>
      <c r="Q129" s="114">
        <v>4999</v>
      </c>
      <c r="R129" s="114">
        <v>5</v>
      </c>
      <c r="S129" s="114">
        <v>0</v>
      </c>
      <c r="T129" s="114">
        <v>0</v>
      </c>
      <c r="U129" s="114">
        <v>0</v>
      </c>
      <c r="V129" s="114">
        <f t="shared" si="34"/>
        <v>5</v>
      </c>
      <c r="W129" s="114">
        <v>4999</v>
      </c>
      <c r="X129" s="114">
        <v>64.99</v>
      </c>
      <c r="Y129" s="114">
        <v>0</v>
      </c>
      <c r="Z129" s="114"/>
      <c r="AA129" s="114">
        <v>0</v>
      </c>
      <c r="AB129" s="114">
        <f t="shared" si="35"/>
        <v>64.99</v>
      </c>
      <c r="AC129" s="114">
        <v>4999</v>
      </c>
      <c r="AD129" s="114">
        <v>25</v>
      </c>
      <c r="AE129" s="114">
        <v>0</v>
      </c>
      <c r="AF129" s="114"/>
      <c r="AG129" s="114">
        <v>0</v>
      </c>
      <c r="AH129" s="114">
        <f t="shared" si="36"/>
        <v>25</v>
      </c>
      <c r="AI129" s="114">
        <f t="shared" si="37"/>
        <v>1304.75</v>
      </c>
      <c r="AJ129" s="114">
        <v>4999</v>
      </c>
      <c r="AK129" s="114">
        <v>399.92</v>
      </c>
      <c r="AL129" s="114">
        <v>0</v>
      </c>
      <c r="AM129" s="114"/>
      <c r="AN129" s="114">
        <v>0</v>
      </c>
      <c r="AO129" s="114">
        <f t="shared" si="38"/>
        <v>399.92</v>
      </c>
      <c r="AP129" s="114">
        <v>4999</v>
      </c>
      <c r="AQ129" s="114">
        <v>99.98</v>
      </c>
      <c r="AR129" s="114">
        <v>0</v>
      </c>
      <c r="AS129" s="114">
        <v>0</v>
      </c>
      <c r="AT129" s="114">
        <v>0</v>
      </c>
      <c r="AU129" s="114">
        <f t="shared" si="39"/>
        <v>99.98</v>
      </c>
      <c r="AV129" s="114">
        <v>4999</v>
      </c>
      <c r="AW129" s="114">
        <v>25</v>
      </c>
      <c r="AX129" s="114">
        <v>0</v>
      </c>
      <c r="AY129" s="114">
        <v>0</v>
      </c>
      <c r="AZ129" s="114">
        <v>0</v>
      </c>
      <c r="BA129" s="114">
        <f t="shared" si="40"/>
        <v>25</v>
      </c>
      <c r="BB129" s="114">
        <v>4999</v>
      </c>
      <c r="BC129" s="114">
        <v>25</v>
      </c>
      <c r="BD129" s="114">
        <v>0</v>
      </c>
      <c r="BE129" s="114"/>
      <c r="BF129" s="114">
        <v>0</v>
      </c>
      <c r="BG129" s="114">
        <f t="shared" si="41"/>
        <v>25</v>
      </c>
      <c r="BH129" s="114">
        <f t="shared" si="42"/>
        <v>549.9</v>
      </c>
      <c r="BI129" s="114">
        <f t="shared" si="43"/>
        <v>1854.65</v>
      </c>
      <c r="BJ129" s="114">
        <f t="shared" si="22"/>
        <v>0</v>
      </c>
      <c r="BK129" s="114">
        <f t="shared" si="23"/>
        <v>0</v>
      </c>
      <c r="BL129" s="114">
        <f t="shared" si="24"/>
        <v>0</v>
      </c>
      <c r="BM129" s="114">
        <f t="shared" si="25"/>
        <v>0</v>
      </c>
      <c r="BN129" s="114">
        <f t="shared" si="26"/>
        <v>0</v>
      </c>
      <c r="BO129" s="114">
        <f t="shared" si="27"/>
        <v>0</v>
      </c>
      <c r="BP129" s="114">
        <f t="shared" si="28"/>
        <v>0</v>
      </c>
      <c r="BQ129" s="114">
        <f t="shared" si="29"/>
        <v>0</v>
      </c>
      <c r="BR129" s="114">
        <f t="shared" si="30"/>
        <v>0</v>
      </c>
      <c r="BS129" s="114">
        <f t="shared" si="31"/>
        <v>0</v>
      </c>
    </row>
    <row r="130" ht="17.5" spans="1:71">
      <c r="A130" s="106">
        <v>127</v>
      </c>
      <c r="B130" s="111" t="s">
        <v>23</v>
      </c>
      <c r="C130" s="260" t="s">
        <v>159</v>
      </c>
      <c r="D130" s="112" t="s">
        <v>15</v>
      </c>
      <c r="E130" s="113">
        <v>4999</v>
      </c>
      <c r="F130" s="114">
        <v>799.84</v>
      </c>
      <c r="G130" s="114">
        <v>0</v>
      </c>
      <c r="H130" s="114"/>
      <c r="I130" s="114">
        <v>0</v>
      </c>
      <c r="J130" s="114">
        <f t="shared" si="32"/>
        <v>799.84</v>
      </c>
      <c r="K130" s="114">
        <v>4999</v>
      </c>
      <c r="L130" s="114">
        <v>409.92</v>
      </c>
      <c r="M130" s="114">
        <v>0</v>
      </c>
      <c r="N130" s="114">
        <v>0</v>
      </c>
      <c r="O130" s="114">
        <v>0</v>
      </c>
      <c r="P130" s="114">
        <f t="shared" si="33"/>
        <v>409.92</v>
      </c>
      <c r="Q130" s="114">
        <v>4999</v>
      </c>
      <c r="R130" s="114">
        <v>5</v>
      </c>
      <c r="S130" s="114">
        <v>0</v>
      </c>
      <c r="T130" s="114">
        <v>0</v>
      </c>
      <c r="U130" s="114">
        <v>0</v>
      </c>
      <c r="V130" s="114">
        <f t="shared" si="34"/>
        <v>5</v>
      </c>
      <c r="W130" s="114">
        <v>4999</v>
      </c>
      <c r="X130" s="114">
        <v>64.99</v>
      </c>
      <c r="Y130" s="114">
        <v>0</v>
      </c>
      <c r="Z130" s="114"/>
      <c r="AA130" s="114">
        <v>0</v>
      </c>
      <c r="AB130" s="114">
        <f t="shared" si="35"/>
        <v>64.99</v>
      </c>
      <c r="AC130" s="114">
        <v>4999</v>
      </c>
      <c r="AD130" s="114">
        <v>25</v>
      </c>
      <c r="AE130" s="114">
        <v>0</v>
      </c>
      <c r="AF130" s="114"/>
      <c r="AG130" s="114">
        <v>0</v>
      </c>
      <c r="AH130" s="114">
        <f t="shared" si="36"/>
        <v>25</v>
      </c>
      <c r="AI130" s="114">
        <f t="shared" si="37"/>
        <v>1304.75</v>
      </c>
      <c r="AJ130" s="114">
        <v>4999</v>
      </c>
      <c r="AK130" s="114">
        <v>399.92</v>
      </c>
      <c r="AL130" s="114">
        <v>0</v>
      </c>
      <c r="AM130" s="114"/>
      <c r="AN130" s="114">
        <v>0</v>
      </c>
      <c r="AO130" s="114">
        <f t="shared" si="38"/>
        <v>399.92</v>
      </c>
      <c r="AP130" s="114">
        <v>4999</v>
      </c>
      <c r="AQ130" s="114">
        <v>99.98</v>
      </c>
      <c r="AR130" s="114">
        <v>0</v>
      </c>
      <c r="AS130" s="114">
        <v>0</v>
      </c>
      <c r="AT130" s="114">
        <v>0</v>
      </c>
      <c r="AU130" s="114">
        <f t="shared" si="39"/>
        <v>99.98</v>
      </c>
      <c r="AV130" s="114">
        <v>4999</v>
      </c>
      <c r="AW130" s="114">
        <v>25</v>
      </c>
      <c r="AX130" s="114">
        <v>0</v>
      </c>
      <c r="AY130" s="114">
        <v>0</v>
      </c>
      <c r="AZ130" s="114">
        <v>0</v>
      </c>
      <c r="BA130" s="114">
        <f t="shared" si="40"/>
        <v>25</v>
      </c>
      <c r="BB130" s="114">
        <v>4999</v>
      </c>
      <c r="BC130" s="114">
        <v>25</v>
      </c>
      <c r="BD130" s="114">
        <v>0</v>
      </c>
      <c r="BE130" s="114"/>
      <c r="BF130" s="114">
        <v>0</v>
      </c>
      <c r="BG130" s="114">
        <f t="shared" si="41"/>
        <v>25</v>
      </c>
      <c r="BH130" s="114">
        <f t="shared" si="42"/>
        <v>549.9</v>
      </c>
      <c r="BI130" s="114">
        <f t="shared" si="43"/>
        <v>1854.65</v>
      </c>
      <c r="BJ130" s="114">
        <f t="shared" si="22"/>
        <v>0</v>
      </c>
      <c r="BK130" s="114">
        <f t="shared" si="23"/>
        <v>0</v>
      </c>
      <c r="BL130" s="114">
        <f t="shared" si="24"/>
        <v>0</v>
      </c>
      <c r="BM130" s="114">
        <f t="shared" si="25"/>
        <v>0</v>
      </c>
      <c r="BN130" s="114">
        <f t="shared" si="26"/>
        <v>0</v>
      </c>
      <c r="BO130" s="114">
        <f t="shared" si="27"/>
        <v>0</v>
      </c>
      <c r="BP130" s="114">
        <f t="shared" si="28"/>
        <v>0</v>
      </c>
      <c r="BQ130" s="114">
        <f t="shared" si="29"/>
        <v>0</v>
      </c>
      <c r="BR130" s="114">
        <f t="shared" si="30"/>
        <v>0</v>
      </c>
      <c r="BS130" s="114">
        <f t="shared" si="31"/>
        <v>0</v>
      </c>
    </row>
    <row r="131" ht="17.5" spans="1:71">
      <c r="A131" s="106">
        <v>128</v>
      </c>
      <c r="B131" s="111" t="s">
        <v>86</v>
      </c>
      <c r="C131" s="111" t="s">
        <v>245</v>
      </c>
      <c r="D131" s="112" t="s">
        <v>15</v>
      </c>
      <c r="E131" s="113">
        <v>4999</v>
      </c>
      <c r="F131" s="114">
        <v>799.84</v>
      </c>
      <c r="G131" s="114">
        <v>0</v>
      </c>
      <c r="H131" s="114"/>
      <c r="I131" s="114">
        <v>0</v>
      </c>
      <c r="J131" s="114">
        <f t="shared" si="32"/>
        <v>799.84</v>
      </c>
      <c r="K131" s="114">
        <v>4999</v>
      </c>
      <c r="L131" s="114">
        <v>409.92</v>
      </c>
      <c r="M131" s="114">
        <v>0</v>
      </c>
      <c r="N131" s="114">
        <v>0</v>
      </c>
      <c r="O131" s="114">
        <v>0</v>
      </c>
      <c r="P131" s="114">
        <f t="shared" si="33"/>
        <v>409.92</v>
      </c>
      <c r="Q131" s="114">
        <v>4999</v>
      </c>
      <c r="R131" s="114">
        <v>5</v>
      </c>
      <c r="S131" s="114">
        <v>0</v>
      </c>
      <c r="T131" s="114">
        <v>0</v>
      </c>
      <c r="U131" s="114">
        <v>0</v>
      </c>
      <c r="V131" s="114">
        <f t="shared" si="34"/>
        <v>5</v>
      </c>
      <c r="W131" s="114">
        <v>4999</v>
      </c>
      <c r="X131" s="114">
        <v>64.99</v>
      </c>
      <c r="Y131" s="114">
        <v>0</v>
      </c>
      <c r="Z131" s="114"/>
      <c r="AA131" s="114">
        <v>0</v>
      </c>
      <c r="AB131" s="114">
        <f t="shared" si="35"/>
        <v>64.99</v>
      </c>
      <c r="AC131" s="114">
        <v>4999</v>
      </c>
      <c r="AD131" s="114">
        <v>25</v>
      </c>
      <c r="AE131" s="114">
        <v>0</v>
      </c>
      <c r="AF131" s="114"/>
      <c r="AG131" s="114">
        <v>0</v>
      </c>
      <c r="AH131" s="114">
        <f t="shared" si="36"/>
        <v>25</v>
      </c>
      <c r="AI131" s="114">
        <f t="shared" si="37"/>
        <v>1304.75</v>
      </c>
      <c r="AJ131" s="114">
        <v>4999</v>
      </c>
      <c r="AK131" s="114">
        <v>399.92</v>
      </c>
      <c r="AL131" s="114">
        <v>0</v>
      </c>
      <c r="AM131" s="114"/>
      <c r="AN131" s="114">
        <v>0</v>
      </c>
      <c r="AO131" s="114">
        <f t="shared" si="38"/>
        <v>399.92</v>
      </c>
      <c r="AP131" s="114">
        <v>4999</v>
      </c>
      <c r="AQ131" s="114">
        <v>99.98</v>
      </c>
      <c r="AR131" s="114">
        <v>0</v>
      </c>
      <c r="AS131" s="114">
        <v>0</v>
      </c>
      <c r="AT131" s="114">
        <v>0</v>
      </c>
      <c r="AU131" s="114">
        <f t="shared" si="39"/>
        <v>99.98</v>
      </c>
      <c r="AV131" s="114">
        <v>4999</v>
      </c>
      <c r="AW131" s="114">
        <v>25</v>
      </c>
      <c r="AX131" s="114">
        <v>0</v>
      </c>
      <c r="AY131" s="114">
        <v>0</v>
      </c>
      <c r="AZ131" s="114">
        <v>0</v>
      </c>
      <c r="BA131" s="114">
        <f t="shared" si="40"/>
        <v>25</v>
      </c>
      <c r="BB131" s="114">
        <v>4999</v>
      </c>
      <c r="BC131" s="114">
        <v>25</v>
      </c>
      <c r="BD131" s="114">
        <v>0</v>
      </c>
      <c r="BE131" s="114"/>
      <c r="BF131" s="114">
        <v>0</v>
      </c>
      <c r="BG131" s="114">
        <f t="shared" si="41"/>
        <v>25</v>
      </c>
      <c r="BH131" s="114">
        <f t="shared" si="42"/>
        <v>549.9</v>
      </c>
      <c r="BI131" s="114">
        <f t="shared" si="43"/>
        <v>1854.65</v>
      </c>
      <c r="BJ131" s="114">
        <f t="shared" si="22"/>
        <v>0</v>
      </c>
      <c r="BK131" s="114">
        <f t="shared" si="23"/>
        <v>0</v>
      </c>
      <c r="BL131" s="114">
        <f t="shared" si="24"/>
        <v>0</v>
      </c>
      <c r="BM131" s="114">
        <f t="shared" si="25"/>
        <v>0</v>
      </c>
      <c r="BN131" s="114">
        <f t="shared" si="26"/>
        <v>0</v>
      </c>
      <c r="BO131" s="114">
        <f t="shared" si="27"/>
        <v>0</v>
      </c>
      <c r="BP131" s="114">
        <f t="shared" si="28"/>
        <v>0</v>
      </c>
      <c r="BQ131" s="114">
        <f t="shared" si="29"/>
        <v>0</v>
      </c>
      <c r="BR131" s="114">
        <f t="shared" si="30"/>
        <v>0</v>
      </c>
      <c r="BS131" s="114">
        <f t="shared" si="31"/>
        <v>0</v>
      </c>
    </row>
    <row r="132" ht="17.5" spans="1:71">
      <c r="A132" s="106">
        <v>129</v>
      </c>
      <c r="B132" s="111" t="s">
        <v>71</v>
      </c>
      <c r="C132" s="260" t="s">
        <v>225</v>
      </c>
      <c r="D132" s="112" t="s">
        <v>15</v>
      </c>
      <c r="E132" s="113">
        <v>5158</v>
      </c>
      <c r="F132" s="114">
        <v>825.28</v>
      </c>
      <c r="G132" s="114">
        <v>0</v>
      </c>
      <c r="H132" s="114"/>
      <c r="I132" s="114">
        <v>0</v>
      </c>
      <c r="J132" s="114">
        <f t="shared" si="32"/>
        <v>825.28</v>
      </c>
      <c r="K132" s="114">
        <v>5158</v>
      </c>
      <c r="L132" s="114">
        <v>422.96</v>
      </c>
      <c r="M132" s="114">
        <v>0</v>
      </c>
      <c r="N132" s="114">
        <v>0</v>
      </c>
      <c r="O132" s="114">
        <v>0</v>
      </c>
      <c r="P132" s="114">
        <f t="shared" si="33"/>
        <v>422.96</v>
      </c>
      <c r="Q132" s="114">
        <v>5158</v>
      </c>
      <c r="R132" s="114">
        <v>5.16</v>
      </c>
      <c r="S132" s="114">
        <v>0</v>
      </c>
      <c r="T132" s="114">
        <v>0</v>
      </c>
      <c r="U132" s="114">
        <v>0</v>
      </c>
      <c r="V132" s="114">
        <f t="shared" si="34"/>
        <v>5.16</v>
      </c>
      <c r="W132" s="114">
        <v>5158</v>
      </c>
      <c r="X132" s="114">
        <v>67.05</v>
      </c>
      <c r="Y132" s="114">
        <v>0</v>
      </c>
      <c r="Z132" s="114"/>
      <c r="AA132" s="114">
        <v>0</v>
      </c>
      <c r="AB132" s="114">
        <f t="shared" si="35"/>
        <v>67.05</v>
      </c>
      <c r="AC132" s="114">
        <v>5158</v>
      </c>
      <c r="AD132" s="114">
        <v>25.79</v>
      </c>
      <c r="AE132" s="114">
        <v>0</v>
      </c>
      <c r="AF132" s="114"/>
      <c r="AG132" s="114">
        <v>0</v>
      </c>
      <c r="AH132" s="114">
        <f t="shared" si="36"/>
        <v>25.79</v>
      </c>
      <c r="AI132" s="114">
        <f t="shared" si="37"/>
        <v>1346.24</v>
      </c>
      <c r="AJ132" s="114">
        <v>5158</v>
      </c>
      <c r="AK132" s="114">
        <v>412.64</v>
      </c>
      <c r="AL132" s="114">
        <v>0</v>
      </c>
      <c r="AM132" s="114"/>
      <c r="AN132" s="114">
        <v>0</v>
      </c>
      <c r="AO132" s="114">
        <f t="shared" si="38"/>
        <v>412.64</v>
      </c>
      <c r="AP132" s="114">
        <v>5158</v>
      </c>
      <c r="AQ132" s="114">
        <v>103.16</v>
      </c>
      <c r="AR132" s="114">
        <v>0</v>
      </c>
      <c r="AS132" s="114">
        <v>0</v>
      </c>
      <c r="AT132" s="114">
        <v>0</v>
      </c>
      <c r="AU132" s="114">
        <f t="shared" si="39"/>
        <v>103.16</v>
      </c>
      <c r="AV132" s="114">
        <v>5158</v>
      </c>
      <c r="AW132" s="114">
        <v>25.79</v>
      </c>
      <c r="AX132" s="114">
        <v>0</v>
      </c>
      <c r="AY132" s="114">
        <v>0</v>
      </c>
      <c r="AZ132" s="114">
        <v>0</v>
      </c>
      <c r="BA132" s="114">
        <f t="shared" si="40"/>
        <v>25.79</v>
      </c>
      <c r="BB132" s="114">
        <v>5158</v>
      </c>
      <c r="BC132" s="114">
        <v>25.79</v>
      </c>
      <c r="BD132" s="114">
        <v>0</v>
      </c>
      <c r="BE132" s="114"/>
      <c r="BF132" s="114">
        <v>0</v>
      </c>
      <c r="BG132" s="114">
        <f t="shared" si="41"/>
        <v>25.79</v>
      </c>
      <c r="BH132" s="114">
        <f t="shared" si="42"/>
        <v>567.38</v>
      </c>
      <c r="BI132" s="114">
        <f t="shared" si="43"/>
        <v>1913.62</v>
      </c>
      <c r="BJ132" s="114">
        <f t="shared" ref="BJ132:BJ139" si="44">G132+Y132+AE132+H132+Z132+AF132</f>
        <v>0</v>
      </c>
      <c r="BK132" s="114">
        <f t="shared" ref="BK132:BK139" si="45">M132+N132+S132+T132</f>
        <v>0</v>
      </c>
      <c r="BL132" s="114">
        <f t="shared" ref="BL132:BL139" si="46">G132+H132+M132+N132+S132+T132+Y132+Z132+AE132+AF132</f>
        <v>0</v>
      </c>
      <c r="BM132" s="114">
        <f t="shared" ref="BM132:BM139" si="47">AL132+AM132+BD132+BE132</f>
        <v>0</v>
      </c>
      <c r="BN132" s="114">
        <f t="shared" ref="BN132:BN139" si="48">AR132+AS132+AX132+AY132</f>
        <v>0</v>
      </c>
      <c r="BO132" s="114">
        <f t="shared" ref="BO132:BO139" si="49">AL132+AM132+AR132+AS132+AX132+AY132+BD132+BE132</f>
        <v>0</v>
      </c>
      <c r="BP132" s="114">
        <f t="shared" ref="BP132:BP139" si="50">I132+AA132+AG132</f>
        <v>0</v>
      </c>
      <c r="BQ132" s="114">
        <f t="shared" ref="BQ132:BQ139" si="51">O132+U132</f>
        <v>0</v>
      </c>
      <c r="BR132" s="114">
        <f t="shared" ref="BR132:BR139" si="52">AN132+BF132</f>
        <v>0</v>
      </c>
      <c r="BS132" s="114">
        <f t="shared" ref="BS132:BS139" si="53">AT132+AZ132</f>
        <v>0</v>
      </c>
    </row>
    <row r="133" ht="17.5" spans="1:71">
      <c r="A133" s="106">
        <v>130</v>
      </c>
      <c r="B133" s="111" t="s">
        <v>92</v>
      </c>
      <c r="C133" s="260" t="s">
        <v>251</v>
      </c>
      <c r="D133" s="112" t="s">
        <v>15</v>
      </c>
      <c r="E133" s="113">
        <v>4999</v>
      </c>
      <c r="F133" s="114">
        <v>799.84</v>
      </c>
      <c r="G133" s="114">
        <v>0</v>
      </c>
      <c r="H133" s="114"/>
      <c r="I133" s="114">
        <v>0</v>
      </c>
      <c r="J133" s="114">
        <f t="shared" si="32"/>
        <v>799.84</v>
      </c>
      <c r="K133" s="114">
        <v>4999</v>
      </c>
      <c r="L133" s="114">
        <v>409.92</v>
      </c>
      <c r="M133" s="114">
        <v>0</v>
      </c>
      <c r="N133" s="114">
        <v>0</v>
      </c>
      <c r="O133" s="114">
        <v>0</v>
      </c>
      <c r="P133" s="114">
        <f t="shared" si="33"/>
        <v>409.92</v>
      </c>
      <c r="Q133" s="114">
        <v>4999</v>
      </c>
      <c r="R133" s="114">
        <v>5</v>
      </c>
      <c r="S133" s="114">
        <v>0</v>
      </c>
      <c r="T133" s="114">
        <v>0</v>
      </c>
      <c r="U133" s="114">
        <v>0</v>
      </c>
      <c r="V133" s="114">
        <f t="shared" si="34"/>
        <v>5</v>
      </c>
      <c r="W133" s="114">
        <v>4999</v>
      </c>
      <c r="X133" s="114">
        <v>64.99</v>
      </c>
      <c r="Y133" s="114">
        <v>0</v>
      </c>
      <c r="Z133" s="114"/>
      <c r="AA133" s="114">
        <v>0</v>
      </c>
      <c r="AB133" s="114">
        <f t="shared" si="35"/>
        <v>64.99</v>
      </c>
      <c r="AC133" s="114">
        <v>4999</v>
      </c>
      <c r="AD133" s="114">
        <v>25</v>
      </c>
      <c r="AE133" s="114">
        <v>0</v>
      </c>
      <c r="AF133" s="114"/>
      <c r="AG133" s="114">
        <v>0</v>
      </c>
      <c r="AH133" s="114">
        <f t="shared" si="36"/>
        <v>25</v>
      </c>
      <c r="AI133" s="114">
        <f t="shared" si="37"/>
        <v>1304.75</v>
      </c>
      <c r="AJ133" s="114">
        <v>4999</v>
      </c>
      <c r="AK133" s="114">
        <v>399.92</v>
      </c>
      <c r="AL133" s="114">
        <v>0</v>
      </c>
      <c r="AM133" s="114"/>
      <c r="AN133" s="114">
        <v>0</v>
      </c>
      <c r="AO133" s="114">
        <f t="shared" si="38"/>
        <v>399.92</v>
      </c>
      <c r="AP133" s="114">
        <v>4999</v>
      </c>
      <c r="AQ133" s="114">
        <v>99.98</v>
      </c>
      <c r="AR133" s="114">
        <v>0</v>
      </c>
      <c r="AS133" s="114">
        <v>0</v>
      </c>
      <c r="AT133" s="114">
        <v>0</v>
      </c>
      <c r="AU133" s="114">
        <f t="shared" si="39"/>
        <v>99.98</v>
      </c>
      <c r="AV133" s="114">
        <v>4999</v>
      </c>
      <c r="AW133" s="114">
        <v>25</v>
      </c>
      <c r="AX133" s="114">
        <v>0</v>
      </c>
      <c r="AY133" s="114">
        <v>0</v>
      </c>
      <c r="AZ133" s="114">
        <v>0</v>
      </c>
      <c r="BA133" s="114">
        <f t="shared" si="40"/>
        <v>25</v>
      </c>
      <c r="BB133" s="114">
        <v>4999</v>
      </c>
      <c r="BC133" s="114">
        <v>25</v>
      </c>
      <c r="BD133" s="114">
        <v>0</v>
      </c>
      <c r="BE133" s="114"/>
      <c r="BF133" s="114">
        <v>0</v>
      </c>
      <c r="BG133" s="114">
        <f t="shared" si="41"/>
        <v>25</v>
      </c>
      <c r="BH133" s="114">
        <f t="shared" si="42"/>
        <v>549.9</v>
      </c>
      <c r="BI133" s="114">
        <f t="shared" si="43"/>
        <v>1854.65</v>
      </c>
      <c r="BJ133" s="114">
        <f t="shared" si="44"/>
        <v>0</v>
      </c>
      <c r="BK133" s="114">
        <f t="shared" si="45"/>
        <v>0</v>
      </c>
      <c r="BL133" s="114">
        <f t="shared" si="46"/>
        <v>0</v>
      </c>
      <c r="BM133" s="114">
        <f t="shared" si="47"/>
        <v>0</v>
      </c>
      <c r="BN133" s="114">
        <f t="shared" si="48"/>
        <v>0</v>
      </c>
      <c r="BO133" s="114">
        <f t="shared" si="49"/>
        <v>0</v>
      </c>
      <c r="BP133" s="114">
        <f t="shared" si="50"/>
        <v>0</v>
      </c>
      <c r="BQ133" s="114">
        <f t="shared" si="51"/>
        <v>0</v>
      </c>
      <c r="BR133" s="114">
        <f t="shared" si="52"/>
        <v>0</v>
      </c>
      <c r="BS133" s="114">
        <f t="shared" si="53"/>
        <v>0</v>
      </c>
    </row>
    <row r="134" ht="17.5" spans="1:71">
      <c r="A134" s="106">
        <v>131</v>
      </c>
      <c r="B134" s="111" t="s">
        <v>115</v>
      </c>
      <c r="C134" s="260" t="s">
        <v>284</v>
      </c>
      <c r="D134" s="112" t="s">
        <v>15</v>
      </c>
      <c r="E134" s="113">
        <v>4999</v>
      </c>
      <c r="F134" s="114">
        <v>799.84</v>
      </c>
      <c r="G134" s="114">
        <v>0</v>
      </c>
      <c r="H134" s="114"/>
      <c r="I134" s="114">
        <v>0</v>
      </c>
      <c r="J134" s="114">
        <f t="shared" ref="J134:J139" si="54">F134+G134+H134+I134</f>
        <v>799.84</v>
      </c>
      <c r="K134" s="114">
        <v>4999</v>
      </c>
      <c r="L134" s="114">
        <v>409.92</v>
      </c>
      <c r="M134" s="114">
        <v>0</v>
      </c>
      <c r="N134" s="114">
        <v>0</v>
      </c>
      <c r="O134" s="114">
        <v>0</v>
      </c>
      <c r="P134" s="114">
        <f t="shared" ref="P134:P139" si="55">L134+M134+N134+O134</f>
        <v>409.92</v>
      </c>
      <c r="Q134" s="114">
        <v>4999</v>
      </c>
      <c r="R134" s="114">
        <v>5</v>
      </c>
      <c r="S134" s="114">
        <v>0</v>
      </c>
      <c r="T134" s="114">
        <v>0</v>
      </c>
      <c r="U134" s="114">
        <v>0</v>
      </c>
      <c r="V134" s="114">
        <f t="shared" ref="V134:V139" si="56">R134+S134+T134+U134</f>
        <v>5</v>
      </c>
      <c r="W134" s="114">
        <v>4999</v>
      </c>
      <c r="X134" s="114">
        <v>64.99</v>
      </c>
      <c r="Y134" s="114">
        <v>0</v>
      </c>
      <c r="Z134" s="114"/>
      <c r="AA134" s="114">
        <v>0</v>
      </c>
      <c r="AB134" s="114">
        <f t="shared" ref="AB134:AB139" si="57">X134+Y134+Z134+AA134</f>
        <v>64.99</v>
      </c>
      <c r="AC134" s="114">
        <v>4999</v>
      </c>
      <c r="AD134" s="114">
        <v>25</v>
      </c>
      <c r="AE134" s="114">
        <v>0</v>
      </c>
      <c r="AF134" s="114"/>
      <c r="AG134" s="114">
        <v>0</v>
      </c>
      <c r="AH134" s="114">
        <f t="shared" ref="AH134:AH139" si="58">AD134+AE134+AF134+AG134</f>
        <v>25</v>
      </c>
      <c r="AI134" s="114">
        <f t="shared" ref="AI134:AI139" si="59">J134+P134+V134+AB134+AH134</f>
        <v>1304.75</v>
      </c>
      <c r="AJ134" s="114">
        <v>4999</v>
      </c>
      <c r="AK134" s="114">
        <v>399.92</v>
      </c>
      <c r="AL134" s="114">
        <v>0</v>
      </c>
      <c r="AM134" s="114"/>
      <c r="AN134" s="114">
        <v>0</v>
      </c>
      <c r="AO134" s="114">
        <f t="shared" ref="AO134:AO139" si="60">AK134+AL134+AM134+AN134</f>
        <v>399.92</v>
      </c>
      <c r="AP134" s="114">
        <v>4999</v>
      </c>
      <c r="AQ134" s="114">
        <v>99.98</v>
      </c>
      <c r="AR134" s="114">
        <v>0</v>
      </c>
      <c r="AS134" s="114">
        <v>0</v>
      </c>
      <c r="AT134" s="114">
        <v>0</v>
      </c>
      <c r="AU134" s="114">
        <f t="shared" ref="AU134:AU139" si="61">AQ134+AR134+AS134+AT134</f>
        <v>99.98</v>
      </c>
      <c r="AV134" s="114">
        <v>4999</v>
      </c>
      <c r="AW134" s="114">
        <v>25</v>
      </c>
      <c r="AX134" s="114">
        <v>0</v>
      </c>
      <c r="AY134" s="114">
        <v>0</v>
      </c>
      <c r="AZ134" s="114">
        <v>0</v>
      </c>
      <c r="BA134" s="114">
        <f t="shared" ref="BA134:BA139" si="62">AW134+AX134+AY134+AZ134</f>
        <v>25</v>
      </c>
      <c r="BB134" s="114">
        <v>4999</v>
      </c>
      <c r="BC134" s="114">
        <v>25</v>
      </c>
      <c r="BD134" s="114">
        <v>0</v>
      </c>
      <c r="BE134" s="114"/>
      <c r="BF134" s="114">
        <v>0</v>
      </c>
      <c r="BG134" s="114">
        <f t="shared" ref="BG134:BG139" si="63">BC134+BD134+BE134+BF134</f>
        <v>25</v>
      </c>
      <c r="BH134" s="114">
        <f t="shared" ref="BH134:BH139" si="64">AO134+AU134+BA134+BG134</f>
        <v>549.9</v>
      </c>
      <c r="BI134" s="114">
        <f t="shared" ref="BI134:BI139" si="65">AI134+BH134</f>
        <v>1854.65</v>
      </c>
      <c r="BJ134" s="114">
        <f t="shared" si="44"/>
        <v>0</v>
      </c>
      <c r="BK134" s="114">
        <f t="shared" si="45"/>
        <v>0</v>
      </c>
      <c r="BL134" s="114">
        <f t="shared" si="46"/>
        <v>0</v>
      </c>
      <c r="BM134" s="114">
        <f t="shared" si="47"/>
        <v>0</v>
      </c>
      <c r="BN134" s="114">
        <f t="shared" si="48"/>
        <v>0</v>
      </c>
      <c r="BO134" s="114">
        <f t="shared" si="49"/>
        <v>0</v>
      </c>
      <c r="BP134" s="114">
        <f t="shared" si="50"/>
        <v>0</v>
      </c>
      <c r="BQ134" s="114">
        <f t="shared" si="51"/>
        <v>0</v>
      </c>
      <c r="BR134" s="114">
        <f t="shared" si="52"/>
        <v>0</v>
      </c>
      <c r="BS134" s="114">
        <f t="shared" si="53"/>
        <v>0</v>
      </c>
    </row>
    <row r="135" ht="17.5" spans="1:71">
      <c r="A135" s="106">
        <v>132</v>
      </c>
      <c r="B135" s="111" t="s">
        <v>207</v>
      </c>
      <c r="C135" s="260" t="s">
        <v>208</v>
      </c>
      <c r="D135" s="112" t="s">
        <v>15</v>
      </c>
      <c r="E135" s="113">
        <v>4999</v>
      </c>
      <c r="F135" s="114">
        <v>799.84</v>
      </c>
      <c r="G135" s="114">
        <v>0</v>
      </c>
      <c r="H135" s="114"/>
      <c r="I135" s="114">
        <v>0</v>
      </c>
      <c r="J135" s="114">
        <f t="shared" si="54"/>
        <v>799.84</v>
      </c>
      <c r="K135" s="114">
        <v>4999</v>
      </c>
      <c r="L135" s="114">
        <v>409.92</v>
      </c>
      <c r="M135" s="114">
        <v>0</v>
      </c>
      <c r="N135" s="114">
        <v>0</v>
      </c>
      <c r="O135" s="114">
        <v>0</v>
      </c>
      <c r="P135" s="114">
        <f t="shared" si="55"/>
        <v>409.92</v>
      </c>
      <c r="Q135" s="114">
        <v>4999</v>
      </c>
      <c r="R135" s="114">
        <v>5</v>
      </c>
      <c r="S135" s="114">
        <v>0</v>
      </c>
      <c r="T135" s="114">
        <v>0</v>
      </c>
      <c r="U135" s="114">
        <v>0</v>
      </c>
      <c r="V135" s="114">
        <f t="shared" si="56"/>
        <v>5</v>
      </c>
      <c r="W135" s="114">
        <v>4999</v>
      </c>
      <c r="X135" s="114">
        <v>64.99</v>
      </c>
      <c r="Y135" s="114">
        <v>0</v>
      </c>
      <c r="Z135" s="114"/>
      <c r="AA135" s="114">
        <v>0</v>
      </c>
      <c r="AB135" s="114">
        <f t="shared" si="57"/>
        <v>64.99</v>
      </c>
      <c r="AC135" s="114">
        <v>4999</v>
      </c>
      <c r="AD135" s="114">
        <v>25</v>
      </c>
      <c r="AE135" s="114">
        <v>0</v>
      </c>
      <c r="AF135" s="114"/>
      <c r="AG135" s="114">
        <v>0</v>
      </c>
      <c r="AH135" s="114">
        <f t="shared" si="58"/>
        <v>25</v>
      </c>
      <c r="AI135" s="114">
        <f t="shared" si="59"/>
        <v>1304.75</v>
      </c>
      <c r="AJ135" s="114">
        <v>4999</v>
      </c>
      <c r="AK135" s="114">
        <v>399.92</v>
      </c>
      <c r="AL135" s="114">
        <v>0</v>
      </c>
      <c r="AM135" s="114"/>
      <c r="AN135" s="114">
        <v>0</v>
      </c>
      <c r="AO135" s="114">
        <f t="shared" si="60"/>
        <v>399.92</v>
      </c>
      <c r="AP135" s="114">
        <v>4999</v>
      </c>
      <c r="AQ135" s="114">
        <v>99.98</v>
      </c>
      <c r="AR135" s="114">
        <v>0</v>
      </c>
      <c r="AS135" s="114">
        <v>0</v>
      </c>
      <c r="AT135" s="114">
        <v>0</v>
      </c>
      <c r="AU135" s="114">
        <f t="shared" si="61"/>
        <v>99.98</v>
      </c>
      <c r="AV135" s="114">
        <v>4999</v>
      </c>
      <c r="AW135" s="114">
        <v>25</v>
      </c>
      <c r="AX135" s="114">
        <v>0</v>
      </c>
      <c r="AY135" s="114">
        <v>0</v>
      </c>
      <c r="AZ135" s="114">
        <v>0</v>
      </c>
      <c r="BA135" s="114">
        <f t="shared" si="62"/>
        <v>25</v>
      </c>
      <c r="BB135" s="114">
        <v>4999</v>
      </c>
      <c r="BC135" s="114">
        <v>25</v>
      </c>
      <c r="BD135" s="114">
        <v>0</v>
      </c>
      <c r="BE135" s="114"/>
      <c r="BF135" s="114">
        <v>0</v>
      </c>
      <c r="BG135" s="114">
        <f t="shared" si="63"/>
        <v>25</v>
      </c>
      <c r="BH135" s="114">
        <f t="shared" si="64"/>
        <v>549.9</v>
      </c>
      <c r="BI135" s="114">
        <f t="shared" si="65"/>
        <v>1854.65</v>
      </c>
      <c r="BJ135" s="114">
        <f t="shared" si="44"/>
        <v>0</v>
      </c>
      <c r="BK135" s="114">
        <f t="shared" si="45"/>
        <v>0</v>
      </c>
      <c r="BL135" s="114">
        <f t="shared" si="46"/>
        <v>0</v>
      </c>
      <c r="BM135" s="114">
        <f t="shared" si="47"/>
        <v>0</v>
      </c>
      <c r="BN135" s="114">
        <f t="shared" si="48"/>
        <v>0</v>
      </c>
      <c r="BO135" s="114">
        <f t="shared" si="49"/>
        <v>0</v>
      </c>
      <c r="BP135" s="114">
        <f t="shared" si="50"/>
        <v>0</v>
      </c>
      <c r="BQ135" s="114">
        <f t="shared" si="51"/>
        <v>0</v>
      </c>
      <c r="BR135" s="114">
        <f t="shared" si="52"/>
        <v>0</v>
      </c>
      <c r="BS135" s="114">
        <f t="shared" si="53"/>
        <v>0</v>
      </c>
    </row>
    <row r="136" ht="17.5" spans="1:71">
      <c r="A136" s="106">
        <v>133</v>
      </c>
      <c r="B136" s="111" t="s">
        <v>157</v>
      </c>
      <c r="C136" s="260" t="s">
        <v>158</v>
      </c>
      <c r="D136" s="112" t="s">
        <v>15</v>
      </c>
      <c r="E136" s="113">
        <v>4999</v>
      </c>
      <c r="F136" s="114">
        <v>799.84</v>
      </c>
      <c r="G136" s="114">
        <v>0</v>
      </c>
      <c r="H136" s="114"/>
      <c r="I136" s="114">
        <v>0</v>
      </c>
      <c r="J136" s="114">
        <f t="shared" si="54"/>
        <v>799.84</v>
      </c>
      <c r="K136" s="114">
        <v>4999</v>
      </c>
      <c r="L136" s="114">
        <v>409.92</v>
      </c>
      <c r="M136" s="114">
        <v>0</v>
      </c>
      <c r="N136" s="114">
        <v>0</v>
      </c>
      <c r="O136" s="114">
        <v>0</v>
      </c>
      <c r="P136" s="114">
        <f t="shared" si="55"/>
        <v>409.92</v>
      </c>
      <c r="Q136" s="114">
        <v>4999</v>
      </c>
      <c r="R136" s="114">
        <v>5</v>
      </c>
      <c r="S136" s="114">
        <v>0</v>
      </c>
      <c r="T136" s="114">
        <v>0</v>
      </c>
      <c r="U136" s="114">
        <v>0</v>
      </c>
      <c r="V136" s="114">
        <f t="shared" si="56"/>
        <v>5</v>
      </c>
      <c r="W136" s="114">
        <v>4999</v>
      </c>
      <c r="X136" s="114">
        <v>64.99</v>
      </c>
      <c r="Y136" s="114">
        <v>0</v>
      </c>
      <c r="Z136" s="114"/>
      <c r="AA136" s="114">
        <v>0</v>
      </c>
      <c r="AB136" s="114">
        <f t="shared" si="57"/>
        <v>64.99</v>
      </c>
      <c r="AC136" s="114">
        <v>4999</v>
      </c>
      <c r="AD136" s="114">
        <v>25</v>
      </c>
      <c r="AE136" s="114">
        <v>0</v>
      </c>
      <c r="AF136" s="114"/>
      <c r="AG136" s="114">
        <v>0</v>
      </c>
      <c r="AH136" s="114">
        <f t="shared" si="58"/>
        <v>25</v>
      </c>
      <c r="AI136" s="114">
        <f t="shared" si="59"/>
        <v>1304.75</v>
      </c>
      <c r="AJ136" s="114">
        <v>4999</v>
      </c>
      <c r="AK136" s="114">
        <v>399.92</v>
      </c>
      <c r="AL136" s="114">
        <v>0</v>
      </c>
      <c r="AM136" s="114"/>
      <c r="AN136" s="114">
        <v>0</v>
      </c>
      <c r="AO136" s="114">
        <f t="shared" si="60"/>
        <v>399.92</v>
      </c>
      <c r="AP136" s="114">
        <v>4999</v>
      </c>
      <c r="AQ136" s="114">
        <v>99.98</v>
      </c>
      <c r="AR136" s="114">
        <v>0</v>
      </c>
      <c r="AS136" s="114">
        <v>0</v>
      </c>
      <c r="AT136" s="114">
        <v>0</v>
      </c>
      <c r="AU136" s="114">
        <f t="shared" si="61"/>
        <v>99.98</v>
      </c>
      <c r="AV136" s="114">
        <v>4999</v>
      </c>
      <c r="AW136" s="114">
        <v>25</v>
      </c>
      <c r="AX136" s="114">
        <v>0</v>
      </c>
      <c r="AY136" s="114">
        <v>0</v>
      </c>
      <c r="AZ136" s="114">
        <v>0</v>
      </c>
      <c r="BA136" s="114">
        <f t="shared" si="62"/>
        <v>25</v>
      </c>
      <c r="BB136" s="114">
        <v>4999</v>
      </c>
      <c r="BC136" s="114">
        <v>25</v>
      </c>
      <c r="BD136" s="114">
        <v>0</v>
      </c>
      <c r="BE136" s="114"/>
      <c r="BF136" s="114">
        <v>0</v>
      </c>
      <c r="BG136" s="114">
        <f t="shared" si="63"/>
        <v>25</v>
      </c>
      <c r="BH136" s="114">
        <f t="shared" si="64"/>
        <v>549.9</v>
      </c>
      <c r="BI136" s="114">
        <f t="shared" si="65"/>
        <v>1854.65</v>
      </c>
      <c r="BJ136" s="114">
        <f t="shared" si="44"/>
        <v>0</v>
      </c>
      <c r="BK136" s="114">
        <f t="shared" si="45"/>
        <v>0</v>
      </c>
      <c r="BL136" s="114">
        <f t="shared" si="46"/>
        <v>0</v>
      </c>
      <c r="BM136" s="114">
        <f t="shared" si="47"/>
        <v>0</v>
      </c>
      <c r="BN136" s="114">
        <f t="shared" si="48"/>
        <v>0</v>
      </c>
      <c r="BO136" s="114">
        <f t="shared" si="49"/>
        <v>0</v>
      </c>
      <c r="BP136" s="114">
        <f t="shared" si="50"/>
        <v>0</v>
      </c>
      <c r="BQ136" s="114">
        <f t="shared" si="51"/>
        <v>0</v>
      </c>
      <c r="BR136" s="114">
        <f t="shared" si="52"/>
        <v>0</v>
      </c>
      <c r="BS136" s="114">
        <f t="shared" si="53"/>
        <v>0</v>
      </c>
    </row>
    <row r="137" ht="17.5" spans="1:72">
      <c r="A137" s="106">
        <v>135</v>
      </c>
      <c r="B137" s="111" t="s">
        <v>397</v>
      </c>
      <c r="C137" s="111" t="s">
        <v>398</v>
      </c>
      <c r="D137" s="112" t="s">
        <v>15</v>
      </c>
      <c r="E137" s="113">
        <v>4999</v>
      </c>
      <c r="F137" s="114">
        <v>799.84</v>
      </c>
      <c r="G137" s="114">
        <v>0</v>
      </c>
      <c r="H137" s="114"/>
      <c r="I137" s="114">
        <v>0</v>
      </c>
      <c r="J137" s="114">
        <f t="shared" si="54"/>
        <v>799.84</v>
      </c>
      <c r="K137" s="114">
        <v>4999</v>
      </c>
      <c r="L137" s="114">
        <v>409.92</v>
      </c>
      <c r="M137" s="114">
        <v>0</v>
      </c>
      <c r="N137" s="114">
        <v>0</v>
      </c>
      <c r="O137" s="114">
        <v>0</v>
      </c>
      <c r="P137" s="114">
        <f t="shared" si="55"/>
        <v>409.92</v>
      </c>
      <c r="Q137" s="114">
        <v>4999</v>
      </c>
      <c r="R137" s="114">
        <v>5</v>
      </c>
      <c r="S137" s="114">
        <v>0</v>
      </c>
      <c r="T137" s="114">
        <v>0</v>
      </c>
      <c r="U137" s="114">
        <v>0</v>
      </c>
      <c r="V137" s="114">
        <f t="shared" si="56"/>
        <v>5</v>
      </c>
      <c r="W137" s="114">
        <v>4999</v>
      </c>
      <c r="X137" s="114">
        <v>64.99</v>
      </c>
      <c r="Y137" s="114">
        <v>0</v>
      </c>
      <c r="Z137" s="114"/>
      <c r="AA137" s="114">
        <v>0</v>
      </c>
      <c r="AB137" s="114">
        <f t="shared" si="57"/>
        <v>64.99</v>
      </c>
      <c r="AC137" s="114">
        <v>4999</v>
      </c>
      <c r="AD137" s="114">
        <v>25</v>
      </c>
      <c r="AE137" s="114">
        <v>0</v>
      </c>
      <c r="AF137" s="114"/>
      <c r="AG137" s="114">
        <v>0</v>
      </c>
      <c r="AH137" s="114">
        <f t="shared" si="58"/>
        <v>25</v>
      </c>
      <c r="AI137" s="114">
        <f t="shared" si="59"/>
        <v>1304.75</v>
      </c>
      <c r="AJ137" s="114">
        <v>4999</v>
      </c>
      <c r="AK137" s="114">
        <v>399.92</v>
      </c>
      <c r="AL137" s="114">
        <v>0</v>
      </c>
      <c r="AM137" s="114"/>
      <c r="AN137" s="114">
        <v>0</v>
      </c>
      <c r="AO137" s="114">
        <f t="shared" si="60"/>
        <v>399.92</v>
      </c>
      <c r="AP137" s="114">
        <v>4999</v>
      </c>
      <c r="AQ137" s="114">
        <v>99.98</v>
      </c>
      <c r="AR137" s="114">
        <v>0</v>
      </c>
      <c r="AS137" s="114">
        <v>0</v>
      </c>
      <c r="AT137" s="114">
        <v>0</v>
      </c>
      <c r="AU137" s="114">
        <f t="shared" si="61"/>
        <v>99.98</v>
      </c>
      <c r="AV137" s="114">
        <v>4999</v>
      </c>
      <c r="AW137" s="114">
        <v>25</v>
      </c>
      <c r="AX137" s="114">
        <v>0</v>
      </c>
      <c r="AY137" s="114">
        <v>0</v>
      </c>
      <c r="AZ137" s="114">
        <v>0</v>
      </c>
      <c r="BA137" s="114">
        <f t="shared" si="62"/>
        <v>25</v>
      </c>
      <c r="BB137" s="114">
        <v>4999</v>
      </c>
      <c r="BC137" s="114">
        <v>25</v>
      </c>
      <c r="BD137" s="114">
        <v>0</v>
      </c>
      <c r="BE137" s="114"/>
      <c r="BF137" s="114">
        <v>0</v>
      </c>
      <c r="BG137" s="114">
        <f t="shared" si="63"/>
        <v>25</v>
      </c>
      <c r="BH137" s="114">
        <f t="shared" si="64"/>
        <v>549.9</v>
      </c>
      <c r="BI137" s="114">
        <f t="shared" si="65"/>
        <v>1854.65</v>
      </c>
      <c r="BJ137" s="114">
        <f t="shared" si="44"/>
        <v>0</v>
      </c>
      <c r="BK137" s="114">
        <f t="shared" si="45"/>
        <v>0</v>
      </c>
      <c r="BL137" s="114">
        <f t="shared" si="46"/>
        <v>0</v>
      </c>
      <c r="BM137" s="114">
        <f t="shared" si="47"/>
        <v>0</v>
      </c>
      <c r="BN137" s="114">
        <f t="shared" si="48"/>
        <v>0</v>
      </c>
      <c r="BO137" s="114">
        <f t="shared" si="49"/>
        <v>0</v>
      </c>
      <c r="BP137" s="114">
        <f t="shared" si="50"/>
        <v>0</v>
      </c>
      <c r="BQ137" s="114">
        <f t="shared" si="51"/>
        <v>0</v>
      </c>
      <c r="BR137" s="114">
        <f t="shared" si="52"/>
        <v>0</v>
      </c>
      <c r="BS137" s="114">
        <f t="shared" si="53"/>
        <v>0</v>
      </c>
      <c r="BT137" s="94" t="s">
        <v>384</v>
      </c>
    </row>
    <row r="138" ht="17.5" spans="1:72">
      <c r="A138" s="106">
        <v>134</v>
      </c>
      <c r="B138" s="111" t="s">
        <v>166</v>
      </c>
      <c r="C138" s="111" t="s">
        <v>167</v>
      </c>
      <c r="D138" s="112" t="s">
        <v>168</v>
      </c>
      <c r="E138" s="113">
        <v>4999</v>
      </c>
      <c r="F138" s="114">
        <v>799.84</v>
      </c>
      <c r="G138" s="114">
        <v>0</v>
      </c>
      <c r="H138" s="114"/>
      <c r="I138" s="114">
        <v>0</v>
      </c>
      <c r="J138" s="114">
        <f t="shared" si="54"/>
        <v>799.84</v>
      </c>
      <c r="K138" s="114">
        <v>4999</v>
      </c>
      <c r="L138" s="114">
        <v>409.92</v>
      </c>
      <c r="M138" s="114">
        <v>0</v>
      </c>
      <c r="N138" s="114">
        <v>0</v>
      </c>
      <c r="O138" s="114">
        <v>0</v>
      </c>
      <c r="P138" s="114">
        <f t="shared" si="55"/>
        <v>409.92</v>
      </c>
      <c r="Q138" s="114">
        <v>4999</v>
      </c>
      <c r="R138" s="114">
        <v>5</v>
      </c>
      <c r="S138" s="114">
        <v>0</v>
      </c>
      <c r="T138" s="114">
        <v>0</v>
      </c>
      <c r="U138" s="114">
        <v>0</v>
      </c>
      <c r="V138" s="114">
        <f t="shared" si="56"/>
        <v>5</v>
      </c>
      <c r="W138" s="114">
        <v>4999</v>
      </c>
      <c r="X138" s="114">
        <v>64.99</v>
      </c>
      <c r="Y138" s="114">
        <v>0</v>
      </c>
      <c r="Z138" s="114"/>
      <c r="AA138" s="114">
        <v>0</v>
      </c>
      <c r="AB138" s="114">
        <f t="shared" si="57"/>
        <v>64.99</v>
      </c>
      <c r="AC138" s="114">
        <v>4999</v>
      </c>
      <c r="AD138" s="114">
        <v>25</v>
      </c>
      <c r="AE138" s="114">
        <v>0</v>
      </c>
      <c r="AF138" s="114"/>
      <c r="AG138" s="114">
        <v>0</v>
      </c>
      <c r="AH138" s="114">
        <f t="shared" si="58"/>
        <v>25</v>
      </c>
      <c r="AI138" s="114">
        <f t="shared" si="59"/>
        <v>1304.75</v>
      </c>
      <c r="AJ138" s="114">
        <v>4999</v>
      </c>
      <c r="AK138" s="114">
        <v>399.92</v>
      </c>
      <c r="AL138" s="114">
        <v>0</v>
      </c>
      <c r="AM138" s="114"/>
      <c r="AN138" s="114">
        <v>0</v>
      </c>
      <c r="AO138" s="114">
        <f t="shared" si="60"/>
        <v>399.92</v>
      </c>
      <c r="AP138" s="114">
        <v>4999</v>
      </c>
      <c r="AQ138" s="114">
        <v>99.98</v>
      </c>
      <c r="AR138" s="114">
        <v>0</v>
      </c>
      <c r="AS138" s="114">
        <v>0</v>
      </c>
      <c r="AT138" s="114">
        <v>0</v>
      </c>
      <c r="AU138" s="114">
        <f t="shared" si="61"/>
        <v>99.98</v>
      </c>
      <c r="AV138" s="114">
        <v>4999</v>
      </c>
      <c r="AW138" s="114">
        <v>25</v>
      </c>
      <c r="AX138" s="114">
        <v>0</v>
      </c>
      <c r="AY138" s="114">
        <v>0</v>
      </c>
      <c r="AZ138" s="114">
        <v>0</v>
      </c>
      <c r="BA138" s="114">
        <f t="shared" si="62"/>
        <v>25</v>
      </c>
      <c r="BB138" s="114">
        <v>4999</v>
      </c>
      <c r="BC138" s="114">
        <v>25</v>
      </c>
      <c r="BD138" s="114">
        <v>0</v>
      </c>
      <c r="BE138" s="114"/>
      <c r="BF138" s="114">
        <v>0</v>
      </c>
      <c r="BG138" s="114">
        <f t="shared" si="63"/>
        <v>25</v>
      </c>
      <c r="BH138" s="114">
        <f t="shared" si="64"/>
        <v>549.9</v>
      </c>
      <c r="BI138" s="114">
        <f t="shared" si="65"/>
        <v>1854.65</v>
      </c>
      <c r="BJ138" s="114">
        <f t="shared" si="44"/>
        <v>0</v>
      </c>
      <c r="BK138" s="114">
        <f t="shared" si="45"/>
        <v>0</v>
      </c>
      <c r="BL138" s="114">
        <f t="shared" si="46"/>
        <v>0</v>
      </c>
      <c r="BM138" s="114">
        <f t="shared" si="47"/>
        <v>0</v>
      </c>
      <c r="BN138" s="114">
        <f t="shared" si="48"/>
        <v>0</v>
      </c>
      <c r="BO138" s="114">
        <f t="shared" si="49"/>
        <v>0</v>
      </c>
      <c r="BP138" s="114">
        <f t="shared" si="50"/>
        <v>0</v>
      </c>
      <c r="BQ138" s="114">
        <f t="shared" si="51"/>
        <v>0</v>
      </c>
      <c r="BR138" s="114">
        <f t="shared" si="52"/>
        <v>0</v>
      </c>
      <c r="BS138" s="114">
        <f t="shared" si="53"/>
        <v>0</v>
      </c>
      <c r="BT138" s="94" t="s">
        <v>384</v>
      </c>
    </row>
    <row r="139" ht="17.5" spans="1:72">
      <c r="A139" s="106">
        <v>136</v>
      </c>
      <c r="B139" s="111" t="s">
        <v>399</v>
      </c>
      <c r="C139" s="111" t="s">
        <v>400</v>
      </c>
      <c r="D139" s="112" t="s">
        <v>401</v>
      </c>
      <c r="E139" s="113">
        <v>4999</v>
      </c>
      <c r="F139" s="114">
        <v>799.84</v>
      </c>
      <c r="G139" s="114">
        <v>0</v>
      </c>
      <c r="H139" s="114"/>
      <c r="I139" s="114">
        <v>0</v>
      </c>
      <c r="J139" s="114">
        <f t="shared" si="54"/>
        <v>799.84</v>
      </c>
      <c r="K139" s="114">
        <v>4999</v>
      </c>
      <c r="L139" s="114">
        <v>409.92</v>
      </c>
      <c r="M139" s="114">
        <v>0</v>
      </c>
      <c r="N139" s="114">
        <v>0</v>
      </c>
      <c r="O139" s="114">
        <v>0</v>
      </c>
      <c r="P139" s="114">
        <f t="shared" si="55"/>
        <v>409.92</v>
      </c>
      <c r="Q139" s="114">
        <v>4999</v>
      </c>
      <c r="R139" s="114">
        <v>5</v>
      </c>
      <c r="S139" s="114">
        <v>0</v>
      </c>
      <c r="T139" s="114">
        <v>0</v>
      </c>
      <c r="U139" s="114">
        <v>0</v>
      </c>
      <c r="V139" s="114">
        <f t="shared" si="56"/>
        <v>5</v>
      </c>
      <c r="W139" s="114">
        <v>4999</v>
      </c>
      <c r="X139" s="114">
        <v>64.99</v>
      </c>
      <c r="Y139" s="114">
        <v>0</v>
      </c>
      <c r="Z139" s="114"/>
      <c r="AA139" s="114">
        <v>0</v>
      </c>
      <c r="AB139" s="114">
        <f t="shared" si="57"/>
        <v>64.99</v>
      </c>
      <c r="AC139" s="114">
        <v>4999</v>
      </c>
      <c r="AD139" s="114">
        <v>25</v>
      </c>
      <c r="AE139" s="114">
        <v>0</v>
      </c>
      <c r="AF139" s="114"/>
      <c r="AG139" s="114">
        <v>0</v>
      </c>
      <c r="AH139" s="114">
        <f t="shared" si="58"/>
        <v>25</v>
      </c>
      <c r="AI139" s="114">
        <f t="shared" si="59"/>
        <v>1304.75</v>
      </c>
      <c r="AJ139" s="114">
        <v>4999</v>
      </c>
      <c r="AK139" s="114">
        <v>399.92</v>
      </c>
      <c r="AL139" s="114">
        <v>0</v>
      </c>
      <c r="AM139" s="114"/>
      <c r="AN139" s="114">
        <v>0</v>
      </c>
      <c r="AO139" s="114">
        <f t="shared" si="60"/>
        <v>399.92</v>
      </c>
      <c r="AP139" s="114">
        <v>4999</v>
      </c>
      <c r="AQ139" s="114">
        <v>99.98</v>
      </c>
      <c r="AR139" s="114">
        <v>0</v>
      </c>
      <c r="AS139" s="114">
        <v>0</v>
      </c>
      <c r="AT139" s="114">
        <v>0</v>
      </c>
      <c r="AU139" s="114">
        <f t="shared" si="61"/>
        <v>99.98</v>
      </c>
      <c r="AV139" s="114">
        <v>4999</v>
      </c>
      <c r="AW139" s="114">
        <v>25</v>
      </c>
      <c r="AX139" s="114">
        <v>0</v>
      </c>
      <c r="AY139" s="114">
        <v>0</v>
      </c>
      <c r="AZ139" s="114">
        <v>0</v>
      </c>
      <c r="BA139" s="114">
        <f t="shared" si="62"/>
        <v>25</v>
      </c>
      <c r="BB139" s="114">
        <v>4999</v>
      </c>
      <c r="BC139" s="114">
        <v>25</v>
      </c>
      <c r="BD139" s="114">
        <v>0</v>
      </c>
      <c r="BE139" s="114"/>
      <c r="BF139" s="114">
        <v>0</v>
      </c>
      <c r="BG139" s="114">
        <f t="shared" si="63"/>
        <v>25</v>
      </c>
      <c r="BH139" s="114">
        <f t="shared" si="64"/>
        <v>549.9</v>
      </c>
      <c r="BI139" s="114">
        <f t="shared" si="65"/>
        <v>1854.65</v>
      </c>
      <c r="BJ139" s="114">
        <f t="shared" si="44"/>
        <v>0</v>
      </c>
      <c r="BK139" s="114">
        <f t="shared" si="45"/>
        <v>0</v>
      </c>
      <c r="BL139" s="114">
        <f t="shared" si="46"/>
        <v>0</v>
      </c>
      <c r="BM139" s="114">
        <f t="shared" si="47"/>
        <v>0</v>
      </c>
      <c r="BN139" s="114">
        <f t="shared" si="48"/>
        <v>0</v>
      </c>
      <c r="BO139" s="114">
        <f t="shared" si="49"/>
        <v>0</v>
      </c>
      <c r="BP139" s="114">
        <f t="shared" si="50"/>
        <v>0</v>
      </c>
      <c r="BQ139" s="114">
        <f t="shared" si="51"/>
        <v>0</v>
      </c>
      <c r="BR139" s="114">
        <f t="shared" si="52"/>
        <v>0</v>
      </c>
      <c r="BS139" s="114">
        <f t="shared" si="53"/>
        <v>0</v>
      </c>
      <c r="BT139" s="94" t="s">
        <v>384</v>
      </c>
    </row>
    <row r="140" ht="17.5" spans="1:71">
      <c r="A140" s="106" t="s">
        <v>144</v>
      </c>
      <c r="B140" s="106"/>
      <c r="C140" s="106"/>
      <c r="D140" s="106"/>
      <c r="E140" s="106"/>
      <c r="F140" s="114">
        <f t="shared" ref="F140:BQ140" si="66">SUM(F4:F139)</f>
        <v>108116.16</v>
      </c>
      <c r="G140" s="114">
        <f t="shared" si="66"/>
        <v>135.68</v>
      </c>
      <c r="H140" s="114">
        <f t="shared" si="66"/>
        <v>0</v>
      </c>
      <c r="I140" s="114">
        <f t="shared" si="66"/>
        <v>1599.68</v>
      </c>
      <c r="J140" s="114">
        <f t="shared" si="66"/>
        <v>109851.52</v>
      </c>
      <c r="K140" s="114">
        <f t="shared" si="66"/>
        <v>675726</v>
      </c>
      <c r="L140" s="114">
        <f t="shared" si="66"/>
        <v>55409.7999999998</v>
      </c>
      <c r="M140" s="114">
        <f t="shared" si="66"/>
        <v>69.54</v>
      </c>
      <c r="N140" s="114">
        <f t="shared" si="66"/>
        <v>69.54</v>
      </c>
      <c r="O140" s="114">
        <f t="shared" si="66"/>
        <v>409.92</v>
      </c>
      <c r="P140" s="114">
        <f t="shared" si="66"/>
        <v>55958.7999999998</v>
      </c>
      <c r="Q140" s="114">
        <f t="shared" si="66"/>
        <v>675726</v>
      </c>
      <c r="R140" s="114">
        <f t="shared" si="66"/>
        <v>675.86</v>
      </c>
      <c r="S140" s="114">
        <f t="shared" si="66"/>
        <v>0.84</v>
      </c>
      <c r="T140" s="114">
        <f t="shared" si="66"/>
        <v>0.84</v>
      </c>
      <c r="U140" s="114">
        <f t="shared" si="66"/>
        <v>5</v>
      </c>
      <c r="V140" s="114">
        <f t="shared" si="66"/>
        <v>682.54</v>
      </c>
      <c r="W140" s="114">
        <f t="shared" si="66"/>
        <v>675726</v>
      </c>
      <c r="X140" s="114">
        <f t="shared" si="66"/>
        <v>8784.82999999998</v>
      </c>
      <c r="Y140" s="114">
        <f t="shared" si="66"/>
        <v>11.02</v>
      </c>
      <c r="Z140" s="114">
        <f t="shared" si="66"/>
        <v>0</v>
      </c>
      <c r="AA140" s="114">
        <f t="shared" si="66"/>
        <v>129.98</v>
      </c>
      <c r="AB140" s="114">
        <f t="shared" si="66"/>
        <v>8925.82999999998</v>
      </c>
      <c r="AC140" s="114">
        <f t="shared" si="66"/>
        <v>675726</v>
      </c>
      <c r="AD140" s="114">
        <f t="shared" si="66"/>
        <v>3379.29</v>
      </c>
      <c r="AE140" s="114">
        <f t="shared" si="66"/>
        <v>4.24</v>
      </c>
      <c r="AF140" s="114">
        <f t="shared" si="66"/>
        <v>0</v>
      </c>
      <c r="AG140" s="114">
        <f t="shared" si="66"/>
        <v>50</v>
      </c>
      <c r="AH140" s="114">
        <f t="shared" si="66"/>
        <v>3433.53</v>
      </c>
      <c r="AI140" s="114">
        <f t="shared" si="66"/>
        <v>178852.22</v>
      </c>
      <c r="AJ140" s="114">
        <f t="shared" si="66"/>
        <v>675726</v>
      </c>
      <c r="AK140" s="114">
        <f t="shared" si="66"/>
        <v>54058.0799999998</v>
      </c>
      <c r="AL140" s="114">
        <f t="shared" si="66"/>
        <v>67.84</v>
      </c>
      <c r="AM140" s="114">
        <f t="shared" si="66"/>
        <v>0</v>
      </c>
      <c r="AN140" s="114">
        <f t="shared" si="66"/>
        <v>799.84</v>
      </c>
      <c r="AO140" s="114">
        <f t="shared" si="66"/>
        <v>54925.7599999998</v>
      </c>
      <c r="AP140" s="114">
        <f t="shared" si="66"/>
        <v>675726</v>
      </c>
      <c r="AQ140" s="114">
        <f t="shared" si="66"/>
        <v>13514.52</v>
      </c>
      <c r="AR140" s="114">
        <f t="shared" si="66"/>
        <v>16.96</v>
      </c>
      <c r="AS140" s="114">
        <f t="shared" si="66"/>
        <v>16.96</v>
      </c>
      <c r="AT140" s="114">
        <f t="shared" si="66"/>
        <v>99.98</v>
      </c>
      <c r="AU140" s="114">
        <f t="shared" si="66"/>
        <v>13648.42</v>
      </c>
      <c r="AV140" s="114">
        <f t="shared" si="66"/>
        <v>675726</v>
      </c>
      <c r="AW140" s="114">
        <f t="shared" si="66"/>
        <v>3379.29</v>
      </c>
      <c r="AX140" s="114">
        <f t="shared" si="66"/>
        <v>4.24</v>
      </c>
      <c r="AY140" s="114">
        <f t="shared" si="66"/>
        <v>4.24</v>
      </c>
      <c r="AZ140" s="114">
        <f t="shared" si="66"/>
        <v>25</v>
      </c>
      <c r="BA140" s="114">
        <f t="shared" si="66"/>
        <v>3412.77</v>
      </c>
      <c r="BB140" s="114">
        <f t="shared" si="66"/>
        <v>675726</v>
      </c>
      <c r="BC140" s="114">
        <f t="shared" si="66"/>
        <v>3379.29</v>
      </c>
      <c r="BD140" s="114">
        <f t="shared" si="66"/>
        <v>4.24</v>
      </c>
      <c r="BE140" s="114">
        <f t="shared" si="66"/>
        <v>0</v>
      </c>
      <c r="BF140" s="114">
        <f t="shared" si="66"/>
        <v>50</v>
      </c>
      <c r="BG140" s="114">
        <f t="shared" si="66"/>
        <v>3433.53</v>
      </c>
      <c r="BH140" s="114">
        <f t="shared" si="66"/>
        <v>75420.48</v>
      </c>
      <c r="BI140" s="114">
        <f t="shared" si="66"/>
        <v>254272.699999999</v>
      </c>
      <c r="BJ140" s="114">
        <f t="shared" si="66"/>
        <v>150.94</v>
      </c>
      <c r="BK140" s="114">
        <f t="shared" si="66"/>
        <v>140.76</v>
      </c>
      <c r="BL140" s="114">
        <f t="shared" si="66"/>
        <v>291.7</v>
      </c>
      <c r="BM140" s="114">
        <f t="shared" si="66"/>
        <v>72.08</v>
      </c>
      <c r="BN140" s="114">
        <f t="shared" si="66"/>
        <v>42.4</v>
      </c>
      <c r="BO140" s="114">
        <f t="shared" si="66"/>
        <v>114.48</v>
      </c>
      <c r="BP140" s="114">
        <f t="shared" si="66"/>
        <v>1779.66</v>
      </c>
      <c r="BQ140" s="114">
        <f t="shared" si="66"/>
        <v>414.92</v>
      </c>
      <c r="BR140" s="114">
        <f>SUM(BR4:BR139)</f>
        <v>849.84</v>
      </c>
      <c r="BS140" s="114">
        <f>SUM(BS4:BS139)</f>
        <v>124.98</v>
      </c>
    </row>
    <row r="141" spans="1:3">
      <c r="A141" s="88"/>
      <c r="B141" s="88"/>
      <c r="C141" s="88"/>
    </row>
    <row r="142" spans="1:3">
      <c r="A142" s="88"/>
      <c r="B142" s="88"/>
      <c r="C142" s="88"/>
    </row>
    <row r="143" spans="1:3">
      <c r="A143" s="88"/>
      <c r="B143" s="88"/>
      <c r="C143" s="88"/>
    </row>
    <row r="144" spans="1:3">
      <c r="A144" s="88"/>
      <c r="B144" s="88"/>
      <c r="C144" s="88"/>
    </row>
    <row r="145" spans="1:3">
      <c r="A145" s="88"/>
      <c r="B145" s="88"/>
      <c r="C145" s="88"/>
    </row>
    <row r="146" spans="1:3">
      <c r="A146" s="88"/>
      <c r="B146" s="88"/>
      <c r="C146" s="88"/>
    </row>
    <row r="147" spans="1:3">
      <c r="A147" s="88"/>
      <c r="B147" s="88"/>
      <c r="C147" s="88"/>
    </row>
    <row r="148" spans="1:3">
      <c r="A148" s="88"/>
      <c r="B148" s="88"/>
      <c r="C148" s="88"/>
    </row>
    <row r="149" spans="1:3">
      <c r="A149" s="88"/>
      <c r="B149" s="88"/>
      <c r="C149" s="88"/>
    </row>
    <row r="150" spans="1:3">
      <c r="A150" s="88"/>
      <c r="B150" s="88"/>
      <c r="C150" s="88"/>
    </row>
    <row r="151" spans="1:3">
      <c r="A151" s="88"/>
      <c r="B151" s="88"/>
      <c r="C151" s="88"/>
    </row>
    <row r="152" spans="1:3">
      <c r="A152" s="88"/>
      <c r="B152" s="88"/>
      <c r="C152" s="88"/>
    </row>
    <row r="153" spans="1:3">
      <c r="A153" s="88"/>
      <c r="B153" s="88"/>
      <c r="C153" s="88"/>
    </row>
    <row r="154" spans="1:3">
      <c r="A154" s="88"/>
      <c r="B154" s="88"/>
      <c r="C154" s="88"/>
    </row>
    <row r="155" spans="1:3">
      <c r="A155" s="88"/>
      <c r="B155" s="88"/>
      <c r="C155" s="88"/>
    </row>
    <row r="156" spans="1:3">
      <c r="A156" s="88"/>
      <c r="B156" s="88"/>
      <c r="C156" s="88"/>
    </row>
    <row r="157" spans="1:3">
      <c r="A157" s="88"/>
      <c r="B157" s="88"/>
      <c r="C157" s="88"/>
    </row>
    <row r="158" spans="1:3">
      <c r="A158" s="88"/>
      <c r="B158" s="88"/>
      <c r="C158" s="88"/>
    </row>
    <row r="159" spans="1:3">
      <c r="A159" s="88"/>
      <c r="B159" s="88"/>
      <c r="C159" s="88"/>
    </row>
    <row r="160" spans="1:3">
      <c r="A160" s="88"/>
      <c r="B160" s="88"/>
      <c r="C160" s="88"/>
    </row>
    <row r="161" spans="1:3">
      <c r="A161" s="88"/>
      <c r="B161" s="88"/>
      <c r="C161" s="88"/>
    </row>
    <row r="162" spans="1:3">
      <c r="A162" s="88"/>
      <c r="B162" s="88"/>
      <c r="C162" s="88"/>
    </row>
    <row r="163" spans="1:3">
      <c r="A163" s="88"/>
      <c r="B163" s="88"/>
      <c r="C163" s="88"/>
    </row>
    <row r="164" spans="1:3">
      <c r="A164" s="88"/>
      <c r="B164" s="88"/>
      <c r="C164" s="88"/>
    </row>
    <row r="165" spans="1:3">
      <c r="A165" s="88"/>
      <c r="B165" s="88"/>
      <c r="C165" s="88"/>
    </row>
    <row r="166" spans="1:3">
      <c r="A166" s="88"/>
      <c r="B166" s="88"/>
      <c r="C166" s="88"/>
    </row>
    <row r="167" spans="1:3">
      <c r="A167" s="88"/>
      <c r="B167" s="88"/>
      <c r="C167" s="88"/>
    </row>
    <row r="168" spans="1:3">
      <c r="A168" s="88"/>
      <c r="B168" s="88"/>
      <c r="C168" s="88"/>
    </row>
    <row r="169" spans="1:3">
      <c r="A169" s="88"/>
      <c r="B169" s="88"/>
      <c r="C169" s="88"/>
    </row>
    <row r="170" spans="1:3">
      <c r="A170" s="88"/>
      <c r="B170" s="88"/>
      <c r="C170" s="88"/>
    </row>
    <row r="171" spans="1:3">
      <c r="A171" s="88"/>
      <c r="B171" s="88"/>
      <c r="C171" s="88"/>
    </row>
    <row r="172" spans="1:3">
      <c r="A172" s="88"/>
      <c r="B172" s="88"/>
      <c r="C172" s="88"/>
    </row>
    <row r="173" spans="1:3">
      <c r="A173" s="88"/>
      <c r="B173" s="88"/>
      <c r="C173" s="88"/>
    </row>
    <row r="174" spans="1:3">
      <c r="A174" s="88"/>
      <c r="B174" s="88"/>
      <c r="C174" s="88"/>
    </row>
    <row r="175" spans="1:3">
      <c r="A175" s="88"/>
      <c r="B175" s="88"/>
      <c r="C175" s="88"/>
    </row>
    <row r="176" spans="1:3">
      <c r="A176" s="88"/>
      <c r="B176" s="88"/>
      <c r="C176" s="88"/>
    </row>
    <row r="177" spans="1:3">
      <c r="A177" s="88"/>
      <c r="B177" s="88"/>
      <c r="C177" s="88"/>
    </row>
    <row r="178" spans="1:3">
      <c r="A178" s="88"/>
      <c r="B178" s="88"/>
      <c r="C178" s="88"/>
    </row>
    <row r="179" spans="1:3">
      <c r="A179" s="88"/>
      <c r="B179" s="88"/>
      <c r="C179" s="88"/>
    </row>
    <row r="180" spans="1:3">
      <c r="A180" s="88"/>
      <c r="B180" s="88"/>
      <c r="C180" s="88"/>
    </row>
    <row r="181" spans="1:3">
      <c r="A181" s="88"/>
      <c r="B181" s="88"/>
      <c r="C181" s="88"/>
    </row>
    <row r="182" spans="1:3">
      <c r="A182" s="88"/>
      <c r="B182" s="88"/>
      <c r="C182" s="88"/>
    </row>
    <row r="183" spans="1:3">
      <c r="A183" s="88"/>
      <c r="B183" s="88"/>
      <c r="C183" s="88"/>
    </row>
    <row r="184" spans="1:3">
      <c r="A184" s="88"/>
      <c r="B184" s="88"/>
      <c r="C184" s="88"/>
    </row>
    <row r="185" spans="1:3">
      <c r="A185" s="88"/>
      <c r="B185" s="88"/>
      <c r="C185" s="88"/>
    </row>
    <row r="186" spans="1:3">
      <c r="A186" s="88"/>
      <c r="B186" s="88"/>
      <c r="C186" s="88"/>
    </row>
    <row r="187" spans="1:3">
      <c r="A187" s="88"/>
      <c r="B187" s="88"/>
      <c r="C187" s="88"/>
    </row>
    <row r="188" spans="1:3">
      <c r="A188" s="88"/>
      <c r="B188" s="88"/>
      <c r="C188" s="88"/>
    </row>
    <row r="189" spans="1:3">
      <c r="A189" s="88"/>
      <c r="B189" s="88"/>
      <c r="C189" s="88"/>
    </row>
    <row r="190" spans="1:3">
      <c r="A190" s="88"/>
      <c r="B190" s="88"/>
      <c r="C190" s="88"/>
    </row>
    <row r="191" spans="1:3">
      <c r="A191" s="88"/>
      <c r="B191" s="88"/>
      <c r="C191" s="88"/>
    </row>
    <row r="192" spans="1:3">
      <c r="A192" s="88"/>
      <c r="B192" s="88"/>
      <c r="C192" s="88"/>
    </row>
    <row r="193" spans="1:3">
      <c r="A193" s="88"/>
      <c r="B193" s="88"/>
      <c r="C193" s="88"/>
    </row>
    <row r="194" spans="1:3">
      <c r="A194" s="88"/>
      <c r="B194" s="88"/>
      <c r="C194" s="88"/>
    </row>
    <row r="195" spans="1:3">
      <c r="A195" s="88"/>
      <c r="B195" s="88"/>
      <c r="C195" s="88"/>
    </row>
    <row r="196" spans="1:3">
      <c r="A196" s="88"/>
      <c r="B196" s="88"/>
      <c r="C196" s="88"/>
    </row>
    <row r="197" spans="1:3">
      <c r="A197" s="88"/>
      <c r="B197" s="88"/>
      <c r="C197" s="88"/>
    </row>
    <row r="198" spans="1:3">
      <c r="A198" s="88"/>
      <c r="B198" s="88"/>
      <c r="C198" s="88"/>
    </row>
    <row r="199" spans="1:3">
      <c r="A199" s="88"/>
      <c r="B199" s="88"/>
      <c r="C199" s="88"/>
    </row>
    <row r="200" spans="1:3">
      <c r="A200" s="88"/>
      <c r="B200" s="88"/>
      <c r="C200" s="88"/>
    </row>
    <row r="201" spans="1:3">
      <c r="A201" s="88"/>
      <c r="B201" s="88"/>
      <c r="C201" s="88"/>
    </row>
    <row r="202" spans="1:3">
      <c r="A202" s="88"/>
      <c r="B202" s="88"/>
      <c r="C202" s="88"/>
    </row>
    <row r="203" spans="1:3">
      <c r="A203" s="88"/>
      <c r="B203" s="88"/>
      <c r="C203" s="88"/>
    </row>
    <row r="204" spans="1:3">
      <c r="A204" s="88"/>
      <c r="B204" s="88"/>
      <c r="C204" s="88"/>
    </row>
    <row r="205" spans="1:3">
      <c r="A205" s="88"/>
      <c r="B205" s="88"/>
      <c r="C205" s="88"/>
    </row>
    <row r="206" spans="1:3">
      <c r="A206" s="88"/>
      <c r="B206" s="88"/>
      <c r="C206" s="88"/>
    </row>
    <row r="207" spans="1:3">
      <c r="A207" s="88"/>
      <c r="B207" s="88"/>
      <c r="C207" s="88"/>
    </row>
    <row r="208" spans="1:3">
      <c r="A208" s="88"/>
      <c r="B208" s="88"/>
      <c r="C208" s="88"/>
    </row>
    <row r="209" spans="1:3">
      <c r="A209" s="88"/>
      <c r="B209" s="88"/>
      <c r="C209" s="88"/>
    </row>
    <row r="210" spans="1:3">
      <c r="A210" s="88"/>
      <c r="B210" s="88"/>
      <c r="C210" s="88"/>
    </row>
    <row r="211" spans="1:3">
      <c r="A211" s="88"/>
      <c r="B211" s="88"/>
      <c r="C211" s="88"/>
    </row>
    <row r="212" spans="1:3">
      <c r="A212" s="88"/>
      <c r="B212" s="88"/>
      <c r="C212" s="88"/>
    </row>
    <row r="213" spans="1:3">
      <c r="A213" s="88"/>
      <c r="B213" s="88"/>
      <c r="C213" s="88"/>
    </row>
    <row r="214" spans="1:3">
      <c r="A214" s="88"/>
      <c r="B214" s="88"/>
      <c r="C214" s="88"/>
    </row>
    <row r="215" spans="1:3">
      <c r="A215" s="88"/>
      <c r="B215" s="88"/>
      <c r="C215" s="88"/>
    </row>
    <row r="216" spans="1:3">
      <c r="A216" s="88"/>
      <c r="B216" s="88"/>
      <c r="C216" s="88"/>
    </row>
    <row r="217" spans="1:3">
      <c r="A217" s="88"/>
      <c r="B217" s="88"/>
      <c r="C217" s="88"/>
    </row>
    <row r="218" spans="1:3">
      <c r="A218" s="88"/>
      <c r="B218" s="88"/>
      <c r="C218" s="88"/>
    </row>
    <row r="219" spans="1:3">
      <c r="A219" s="88"/>
      <c r="B219" s="88"/>
      <c r="C219" s="88"/>
    </row>
    <row r="220" spans="1:3">
      <c r="A220" s="88"/>
      <c r="B220" s="88"/>
      <c r="C220" s="88"/>
    </row>
    <row r="221" spans="1:3">
      <c r="A221" s="88"/>
      <c r="B221" s="88"/>
      <c r="C221" s="88"/>
    </row>
    <row r="222" spans="1:3">
      <c r="A222" s="88"/>
      <c r="B222" s="88"/>
      <c r="C222" s="88"/>
    </row>
    <row r="223" spans="1:3">
      <c r="A223" s="88"/>
      <c r="B223" s="88"/>
      <c r="C223" s="88"/>
    </row>
    <row r="224" spans="1:3">
      <c r="A224" s="88"/>
      <c r="B224" s="88"/>
      <c r="C224" s="88"/>
    </row>
    <row r="225" spans="1:3">
      <c r="A225" s="88"/>
      <c r="B225" s="88"/>
      <c r="C225" s="88"/>
    </row>
    <row r="226" spans="1:3">
      <c r="A226" s="88"/>
      <c r="B226" s="88"/>
      <c r="C226" s="88"/>
    </row>
    <row r="227" spans="1:3">
      <c r="A227" s="88"/>
      <c r="B227" s="88"/>
      <c r="C227" s="88"/>
    </row>
    <row r="228" spans="1:3">
      <c r="A228" s="88"/>
      <c r="B228" s="88"/>
      <c r="C228" s="88"/>
    </row>
    <row r="229" spans="1:3">
      <c r="A229" s="88"/>
      <c r="B229" s="88"/>
      <c r="C229" s="88"/>
    </row>
    <row r="230" spans="1:3">
      <c r="A230" s="88"/>
      <c r="B230" s="88"/>
      <c r="C230" s="88"/>
    </row>
    <row r="231" spans="1:3">
      <c r="A231" s="88"/>
      <c r="B231" s="88"/>
      <c r="C231" s="88"/>
    </row>
    <row r="232" spans="1:3">
      <c r="A232" s="88"/>
      <c r="B232" s="88"/>
      <c r="C232" s="88"/>
    </row>
    <row r="233" spans="1:3">
      <c r="A233" s="88"/>
      <c r="B233" s="88"/>
      <c r="C233" s="88"/>
    </row>
    <row r="234" spans="1:3">
      <c r="A234" s="88"/>
      <c r="B234" s="88"/>
      <c r="C234" s="88"/>
    </row>
    <row r="235" spans="1:3">
      <c r="A235" s="88"/>
      <c r="B235" s="88"/>
      <c r="C235" s="88"/>
    </row>
    <row r="236" spans="1:3">
      <c r="A236" s="88"/>
      <c r="B236" s="88"/>
      <c r="C236" s="88"/>
    </row>
    <row r="237" spans="1:3">
      <c r="A237" s="88"/>
      <c r="B237" s="88"/>
      <c r="C237" s="88"/>
    </row>
    <row r="238" spans="1:3">
      <c r="A238" s="88"/>
      <c r="B238" s="88"/>
      <c r="C238" s="88"/>
    </row>
    <row r="239" spans="1:3">
      <c r="A239" s="88"/>
      <c r="B239" s="88"/>
      <c r="C239" s="88"/>
    </row>
    <row r="240" spans="1:3">
      <c r="A240" s="88"/>
      <c r="B240" s="88"/>
      <c r="C240" s="88"/>
    </row>
    <row r="241" spans="1:3">
      <c r="A241" s="88"/>
      <c r="B241" s="88"/>
      <c r="C241" s="88"/>
    </row>
    <row r="242" spans="1:3">
      <c r="A242" s="88"/>
      <c r="B242" s="88"/>
      <c r="C242" s="88"/>
    </row>
    <row r="243" spans="1:3">
      <c r="A243" s="88"/>
      <c r="B243" s="88"/>
      <c r="C243" s="88"/>
    </row>
    <row r="244" spans="1:3">
      <c r="A244" s="88"/>
      <c r="B244" s="88"/>
      <c r="C244" s="88"/>
    </row>
    <row r="245" spans="1:3">
      <c r="A245" s="88"/>
      <c r="B245" s="88"/>
      <c r="C245" s="88"/>
    </row>
    <row r="246" spans="1:3">
      <c r="A246" s="88"/>
      <c r="B246" s="88"/>
      <c r="C246" s="88"/>
    </row>
    <row r="247" spans="1:3">
      <c r="A247" s="88"/>
      <c r="B247" s="88"/>
      <c r="C247" s="88"/>
    </row>
    <row r="248" spans="1:3">
      <c r="A248" s="88"/>
      <c r="B248" s="88"/>
      <c r="C248" s="88"/>
    </row>
    <row r="249" spans="1:3">
      <c r="A249" s="88"/>
      <c r="B249" s="88"/>
      <c r="C249" s="88"/>
    </row>
    <row r="250" spans="1:3">
      <c r="A250" s="88"/>
      <c r="B250" s="88"/>
      <c r="C250" s="88"/>
    </row>
    <row r="251" spans="1:3">
      <c r="A251" s="88"/>
      <c r="B251" s="88"/>
      <c r="C251" s="88"/>
    </row>
    <row r="252" spans="1:3">
      <c r="A252" s="88"/>
      <c r="B252" s="88"/>
      <c r="C252" s="88"/>
    </row>
    <row r="253" spans="1:3">
      <c r="A253" s="88"/>
      <c r="B253" s="88"/>
      <c r="C253" s="88"/>
    </row>
    <row r="254" spans="1:3">
      <c r="A254" s="88"/>
      <c r="B254" s="88"/>
      <c r="C254" s="88"/>
    </row>
  </sheetData>
  <autoFilter xmlns:etc="http://www.wps.cn/officeDocument/2017/etCustomData" ref="A3:BT140" etc:filterBottomFollowUsedRange="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topLeftCell="B1" workbookViewId="0">
      <pane ySplit="4" topLeftCell="A5" activePane="bottomLeft" state="frozen"/>
      <selection/>
      <selection pane="bottomLeft" activeCell="J11" sqref="J11"/>
    </sheetView>
  </sheetViews>
  <sheetFormatPr defaultColWidth="9" defaultRowHeight="15"/>
  <cols>
    <col min="1" max="1" width="5.125" style="29" customWidth="1"/>
    <col min="2" max="2" width="18.75" style="67" customWidth="1"/>
    <col min="3" max="3" width="20.65" style="29" customWidth="1"/>
    <col min="4" max="4" width="8.91666666666667" style="29" customWidth="1"/>
    <col min="5" max="5" width="10" style="29" customWidth="1"/>
    <col min="6" max="6" width="11.1916666666667" style="29" customWidth="1"/>
    <col min="7" max="7" width="9.375" style="29"/>
    <col min="8" max="8" width="9" style="29"/>
    <col min="9" max="10" width="8.14166666666667" style="29" customWidth="1"/>
    <col min="11" max="12" width="9.375" style="29"/>
    <col min="13" max="13" width="8.125" style="29" customWidth="1"/>
    <col min="14" max="14" width="10.75" style="29" customWidth="1"/>
    <col min="15" max="16" width="7.125" style="29" customWidth="1"/>
    <col min="17" max="18" width="8.25" style="29" customWidth="1"/>
    <col min="19" max="19" width="10.375" style="29"/>
    <col min="20" max="20" width="9.375" style="29"/>
    <col min="21" max="21" width="10.375" style="29"/>
  </cols>
  <sheetData>
    <row r="1" s="65" customFormat="1" ht="25.5" spans="1:21">
      <c r="A1" s="1" t="s">
        <v>402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="65" customFormat="1" ht="19" customHeight="1" spans="1:21">
      <c r="A2" s="3" t="s">
        <v>403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65" customFormat="1" ht="43" customHeight="1" spans="1:21">
      <c r="A3" s="5" t="s">
        <v>378</v>
      </c>
      <c r="B3" s="6" t="s">
        <v>379</v>
      </c>
      <c r="C3" s="83" t="s">
        <v>146</v>
      </c>
      <c r="D3" s="8" t="s">
        <v>404</v>
      </c>
      <c r="E3" s="6" t="s">
        <v>405</v>
      </c>
      <c r="F3" s="9" t="s">
        <v>406</v>
      </c>
      <c r="G3" s="21"/>
      <c r="H3" s="9" t="s">
        <v>407</v>
      </c>
      <c r="I3" s="9" t="s">
        <v>408</v>
      </c>
      <c r="J3" s="9"/>
      <c r="K3" s="21" t="s">
        <v>409</v>
      </c>
      <c r="L3" s="21"/>
      <c r="M3" s="21" t="s">
        <v>410</v>
      </c>
      <c r="N3" s="21" t="s">
        <v>411</v>
      </c>
      <c r="O3" s="21" t="s">
        <v>412</v>
      </c>
      <c r="P3" s="21"/>
      <c r="Q3" s="21" t="s">
        <v>413</v>
      </c>
      <c r="R3" s="9"/>
      <c r="S3" s="9" t="s">
        <v>144</v>
      </c>
      <c r="T3" s="9"/>
      <c r="U3" s="21" t="s">
        <v>414</v>
      </c>
    </row>
    <row r="4" s="66" customFormat="1" ht="34" customHeight="1" spans="1:21">
      <c r="A4" s="11"/>
      <c r="B4" s="12"/>
      <c r="C4" s="12"/>
      <c r="D4" s="14"/>
      <c r="E4" s="12"/>
      <c r="F4" s="15" t="s">
        <v>415</v>
      </c>
      <c r="G4" s="22" t="s">
        <v>416</v>
      </c>
      <c r="H4" s="15" t="s">
        <v>417</v>
      </c>
      <c r="I4" s="15" t="s">
        <v>418</v>
      </c>
      <c r="J4" s="22" t="s">
        <v>419</v>
      </c>
      <c r="K4" s="15" t="s">
        <v>420</v>
      </c>
      <c r="L4" s="22" t="s">
        <v>421</v>
      </c>
      <c r="M4" s="15" t="s">
        <v>422</v>
      </c>
      <c r="N4" s="22" t="s">
        <v>423</v>
      </c>
      <c r="O4" s="15" t="s">
        <v>415</v>
      </c>
      <c r="P4" s="22" t="s">
        <v>416</v>
      </c>
      <c r="Q4" s="15" t="s">
        <v>418</v>
      </c>
      <c r="R4" s="22" t="s">
        <v>419</v>
      </c>
      <c r="S4" s="22" t="s">
        <v>424</v>
      </c>
      <c r="T4" s="22" t="s">
        <v>425</v>
      </c>
      <c r="U4" s="22"/>
    </row>
    <row r="5" ht="17" customHeight="1" spans="1:21">
      <c r="A5" s="17">
        <v>1</v>
      </c>
      <c r="B5" s="71" t="s">
        <v>176</v>
      </c>
      <c r="C5" s="17" t="s">
        <v>177</v>
      </c>
      <c r="D5" s="17" t="s">
        <v>15</v>
      </c>
      <c r="E5" s="17" t="s">
        <v>426</v>
      </c>
      <c r="F5" s="17">
        <v>799.84</v>
      </c>
      <c r="G5" s="17">
        <v>399.92</v>
      </c>
      <c r="H5" s="17">
        <v>64.99</v>
      </c>
      <c r="I5" s="17">
        <v>25</v>
      </c>
      <c r="J5" s="17">
        <v>25</v>
      </c>
      <c r="K5" s="17">
        <v>409.92</v>
      </c>
      <c r="L5" s="17">
        <v>99.98</v>
      </c>
      <c r="M5" s="17">
        <v>5</v>
      </c>
      <c r="N5" s="17">
        <v>25</v>
      </c>
      <c r="O5" s="17"/>
      <c r="P5" s="17"/>
      <c r="Q5" s="17"/>
      <c r="R5" s="17"/>
      <c r="S5" s="17">
        <f t="shared" ref="S5:S68" si="0">F5+H5+I5+K5+M5+O5+Q5</f>
        <v>1304.75</v>
      </c>
      <c r="T5" s="17">
        <f t="shared" ref="T5:T68" si="1">G5+J5+L5+N5+P5+R5</f>
        <v>549.9</v>
      </c>
      <c r="U5" s="17">
        <f t="shared" ref="U5:U68" si="2">S5+T5</f>
        <v>1854.65</v>
      </c>
    </row>
    <row r="6" ht="17" customHeight="1" spans="1:21">
      <c r="A6" s="17">
        <v>2</v>
      </c>
      <c r="B6" s="71" t="s">
        <v>295</v>
      </c>
      <c r="C6" s="17" t="s">
        <v>296</v>
      </c>
      <c r="D6" s="17" t="s">
        <v>15</v>
      </c>
      <c r="E6" s="17" t="s">
        <v>426</v>
      </c>
      <c r="F6" s="17">
        <v>799.84</v>
      </c>
      <c r="G6" s="17">
        <v>399.92</v>
      </c>
      <c r="H6" s="17">
        <v>64.99</v>
      </c>
      <c r="I6" s="17">
        <v>25</v>
      </c>
      <c r="J6" s="17">
        <v>25</v>
      </c>
      <c r="K6" s="17">
        <v>409.92</v>
      </c>
      <c r="L6" s="17">
        <v>99.98</v>
      </c>
      <c r="M6" s="17">
        <v>5</v>
      </c>
      <c r="N6" s="17">
        <v>25</v>
      </c>
      <c r="O6" s="17"/>
      <c r="P6" s="17"/>
      <c r="Q6" s="17"/>
      <c r="R6" s="17"/>
      <c r="S6" s="17">
        <f t="shared" si="0"/>
        <v>1304.75</v>
      </c>
      <c r="T6" s="17">
        <f t="shared" si="1"/>
        <v>549.9</v>
      </c>
      <c r="U6" s="17">
        <f t="shared" si="2"/>
        <v>1854.65</v>
      </c>
    </row>
    <row r="7" ht="17" customHeight="1" spans="1:21">
      <c r="A7" s="17">
        <v>3</v>
      </c>
      <c r="B7" s="74" t="s">
        <v>391</v>
      </c>
      <c r="C7" s="17" t="s">
        <v>392</v>
      </c>
      <c r="D7" s="17" t="s">
        <v>15</v>
      </c>
      <c r="E7" s="17" t="s">
        <v>426</v>
      </c>
      <c r="F7" s="17">
        <v>799.84</v>
      </c>
      <c r="G7" s="17">
        <v>399.92</v>
      </c>
      <c r="H7" s="17">
        <v>64.99</v>
      </c>
      <c r="I7" s="17">
        <v>25</v>
      </c>
      <c r="J7" s="17">
        <v>25</v>
      </c>
      <c r="K7" s="17">
        <v>409.92</v>
      </c>
      <c r="L7" s="17">
        <v>99.98</v>
      </c>
      <c r="M7" s="17">
        <v>5</v>
      </c>
      <c r="N7" s="17">
        <v>25</v>
      </c>
      <c r="O7" s="75">
        <v>799.84</v>
      </c>
      <c r="P7" s="17">
        <v>399.92</v>
      </c>
      <c r="Q7" s="17">
        <v>25</v>
      </c>
      <c r="R7" s="17">
        <v>25</v>
      </c>
      <c r="S7" s="17">
        <f t="shared" si="0"/>
        <v>2129.59</v>
      </c>
      <c r="T7" s="17">
        <f t="shared" si="1"/>
        <v>974.82</v>
      </c>
      <c r="U7" s="17">
        <f t="shared" si="2"/>
        <v>3104.41</v>
      </c>
    </row>
    <row r="8" ht="17" customHeight="1" spans="1:21">
      <c r="A8" s="17">
        <v>4</v>
      </c>
      <c r="B8" s="71" t="s">
        <v>262</v>
      </c>
      <c r="C8" s="17" t="s">
        <v>263</v>
      </c>
      <c r="D8" s="17" t="s">
        <v>15</v>
      </c>
      <c r="E8" s="17" t="s">
        <v>426</v>
      </c>
      <c r="F8" s="17">
        <v>799.84</v>
      </c>
      <c r="G8" s="17">
        <v>399.92</v>
      </c>
      <c r="H8" s="17">
        <v>64.99</v>
      </c>
      <c r="I8" s="17">
        <v>25</v>
      </c>
      <c r="J8" s="17">
        <v>25</v>
      </c>
      <c r="K8" s="17">
        <v>409.92</v>
      </c>
      <c r="L8" s="17">
        <v>99.98</v>
      </c>
      <c r="M8" s="17">
        <v>5</v>
      </c>
      <c r="N8" s="17">
        <v>25</v>
      </c>
      <c r="O8" s="17"/>
      <c r="P8" s="17"/>
      <c r="Q8" s="17"/>
      <c r="R8" s="17"/>
      <c r="S8" s="17">
        <f t="shared" si="0"/>
        <v>1304.75</v>
      </c>
      <c r="T8" s="17">
        <f t="shared" si="1"/>
        <v>549.9</v>
      </c>
      <c r="U8" s="17">
        <f t="shared" si="2"/>
        <v>1854.65</v>
      </c>
    </row>
    <row r="9" ht="17" customHeight="1" spans="1:21">
      <c r="A9" s="17">
        <v>5</v>
      </c>
      <c r="B9" s="71" t="s">
        <v>382</v>
      </c>
      <c r="C9" s="17" t="s">
        <v>383</v>
      </c>
      <c r="D9" s="17" t="s">
        <v>15</v>
      </c>
      <c r="E9" s="17" t="s">
        <v>426</v>
      </c>
      <c r="F9" s="17">
        <v>799.84</v>
      </c>
      <c r="G9" s="17">
        <v>399.92</v>
      </c>
      <c r="H9" s="17">
        <v>64.99</v>
      </c>
      <c r="I9" s="17">
        <v>25</v>
      </c>
      <c r="J9" s="17">
        <v>25</v>
      </c>
      <c r="K9" s="17">
        <v>409.92</v>
      </c>
      <c r="L9" s="17">
        <v>99.98</v>
      </c>
      <c r="M9" s="17">
        <v>5</v>
      </c>
      <c r="N9" s="17">
        <v>25</v>
      </c>
      <c r="O9" s="17"/>
      <c r="P9" s="17"/>
      <c r="Q9" s="17"/>
      <c r="R9" s="17"/>
      <c r="S9" s="17">
        <f t="shared" si="0"/>
        <v>1304.75</v>
      </c>
      <c r="T9" s="17">
        <f t="shared" si="1"/>
        <v>549.9</v>
      </c>
      <c r="U9" s="17">
        <f t="shared" si="2"/>
        <v>1854.65</v>
      </c>
    </row>
    <row r="10" ht="17" customHeight="1" spans="1:21">
      <c r="A10" s="17">
        <v>6</v>
      </c>
      <c r="B10" s="71" t="s">
        <v>311</v>
      </c>
      <c r="C10" s="17" t="s">
        <v>312</v>
      </c>
      <c r="D10" s="17" t="s">
        <v>15</v>
      </c>
      <c r="E10" s="17" t="s">
        <v>426</v>
      </c>
      <c r="F10" s="17">
        <v>799.84</v>
      </c>
      <c r="G10" s="17">
        <v>399.92</v>
      </c>
      <c r="H10" s="17">
        <v>64.99</v>
      </c>
      <c r="I10" s="17">
        <v>25</v>
      </c>
      <c r="J10" s="17">
        <v>25</v>
      </c>
      <c r="K10" s="17">
        <v>409.92</v>
      </c>
      <c r="L10" s="17">
        <v>99.98</v>
      </c>
      <c r="M10" s="17">
        <v>5</v>
      </c>
      <c r="N10" s="17">
        <v>25</v>
      </c>
      <c r="O10" s="17"/>
      <c r="P10" s="17"/>
      <c r="Q10" s="17"/>
      <c r="R10" s="17"/>
      <c r="S10" s="17">
        <f t="shared" si="0"/>
        <v>1304.75</v>
      </c>
      <c r="T10" s="17">
        <f t="shared" si="1"/>
        <v>549.9</v>
      </c>
      <c r="U10" s="17">
        <f t="shared" si="2"/>
        <v>1854.65</v>
      </c>
    </row>
    <row r="11" ht="17" customHeight="1" spans="1:21">
      <c r="A11" s="17">
        <v>7</v>
      </c>
      <c r="B11" s="71" t="s">
        <v>157</v>
      </c>
      <c r="C11" s="17" t="s">
        <v>158</v>
      </c>
      <c r="D11" s="17" t="s">
        <v>15</v>
      </c>
      <c r="E11" s="17" t="s">
        <v>426</v>
      </c>
      <c r="F11" s="17">
        <v>799.84</v>
      </c>
      <c r="G11" s="17">
        <v>399.92</v>
      </c>
      <c r="H11" s="17">
        <v>64.99</v>
      </c>
      <c r="I11" s="17">
        <v>25</v>
      </c>
      <c r="J11" s="17">
        <v>25</v>
      </c>
      <c r="K11" s="17">
        <v>409.92</v>
      </c>
      <c r="L11" s="17">
        <v>99.98</v>
      </c>
      <c r="M11" s="17">
        <v>5</v>
      </c>
      <c r="N11" s="17">
        <v>25</v>
      </c>
      <c r="O11" s="17"/>
      <c r="P11" s="17"/>
      <c r="Q11" s="17"/>
      <c r="R11" s="17"/>
      <c r="S11" s="17">
        <f t="shared" si="0"/>
        <v>1304.75</v>
      </c>
      <c r="T11" s="17">
        <f t="shared" si="1"/>
        <v>549.9</v>
      </c>
      <c r="U11" s="17">
        <f t="shared" si="2"/>
        <v>1854.65</v>
      </c>
    </row>
    <row r="12" ht="17" customHeight="1" spans="1:21">
      <c r="A12" s="17">
        <v>8</v>
      </c>
      <c r="B12" s="71" t="s">
        <v>203</v>
      </c>
      <c r="C12" s="17" t="s">
        <v>204</v>
      </c>
      <c r="D12" s="17" t="s">
        <v>15</v>
      </c>
      <c r="E12" s="17" t="s">
        <v>426</v>
      </c>
      <c r="F12" s="17">
        <v>799.84</v>
      </c>
      <c r="G12" s="17">
        <v>399.92</v>
      </c>
      <c r="H12" s="17">
        <v>64.99</v>
      </c>
      <c r="I12" s="17">
        <v>25</v>
      </c>
      <c r="J12" s="17">
        <v>25</v>
      </c>
      <c r="K12" s="17">
        <v>409.92</v>
      </c>
      <c r="L12" s="17">
        <v>99.98</v>
      </c>
      <c r="M12" s="17">
        <v>5</v>
      </c>
      <c r="N12" s="17">
        <v>25</v>
      </c>
      <c r="O12" s="17"/>
      <c r="P12" s="17"/>
      <c r="Q12" s="17"/>
      <c r="R12" s="17"/>
      <c r="S12" s="17">
        <f t="shared" si="0"/>
        <v>1304.75</v>
      </c>
      <c r="T12" s="17">
        <f t="shared" si="1"/>
        <v>549.9</v>
      </c>
      <c r="U12" s="17">
        <f t="shared" si="2"/>
        <v>1854.65</v>
      </c>
    </row>
    <row r="13" ht="17" customHeight="1" spans="1:21">
      <c r="A13" s="17">
        <v>9</v>
      </c>
      <c r="B13" s="71" t="s">
        <v>293</v>
      </c>
      <c r="C13" s="17" t="s">
        <v>294</v>
      </c>
      <c r="D13" s="17" t="s">
        <v>15</v>
      </c>
      <c r="E13" s="17" t="s">
        <v>426</v>
      </c>
      <c r="F13" s="17">
        <v>799.84</v>
      </c>
      <c r="G13" s="17">
        <v>399.92</v>
      </c>
      <c r="H13" s="17">
        <v>64.99</v>
      </c>
      <c r="I13" s="17">
        <v>25</v>
      </c>
      <c r="J13" s="17">
        <v>25</v>
      </c>
      <c r="K13" s="17">
        <v>409.92</v>
      </c>
      <c r="L13" s="17">
        <v>99.98</v>
      </c>
      <c r="M13" s="17">
        <v>5</v>
      </c>
      <c r="N13" s="17">
        <v>25</v>
      </c>
      <c r="O13" s="17"/>
      <c r="P13" s="17"/>
      <c r="Q13" s="17"/>
      <c r="R13" s="17"/>
      <c r="S13" s="17">
        <f t="shared" si="0"/>
        <v>1304.75</v>
      </c>
      <c r="T13" s="17">
        <f t="shared" si="1"/>
        <v>549.9</v>
      </c>
      <c r="U13" s="17">
        <f t="shared" si="2"/>
        <v>1854.65</v>
      </c>
    </row>
    <row r="14" ht="17" customHeight="1" spans="1:21">
      <c r="A14" s="17">
        <v>10</v>
      </c>
      <c r="B14" s="71" t="s">
        <v>329</v>
      </c>
      <c r="C14" s="17" t="s">
        <v>330</v>
      </c>
      <c r="D14" s="17" t="s">
        <v>15</v>
      </c>
      <c r="E14" s="17" t="s">
        <v>426</v>
      </c>
      <c r="F14" s="17">
        <v>799.84</v>
      </c>
      <c r="G14" s="17">
        <v>399.92</v>
      </c>
      <c r="H14" s="17">
        <v>64.99</v>
      </c>
      <c r="I14" s="17">
        <v>25</v>
      </c>
      <c r="J14" s="17">
        <v>25</v>
      </c>
      <c r="K14" s="17">
        <v>409.92</v>
      </c>
      <c r="L14" s="17">
        <v>99.98</v>
      </c>
      <c r="M14" s="17">
        <v>5</v>
      </c>
      <c r="N14" s="17">
        <v>25</v>
      </c>
      <c r="O14" s="17"/>
      <c r="P14" s="17"/>
      <c r="Q14" s="17"/>
      <c r="R14" s="17"/>
      <c r="S14" s="17">
        <f t="shared" si="0"/>
        <v>1304.75</v>
      </c>
      <c r="T14" s="17">
        <f t="shared" si="1"/>
        <v>549.9</v>
      </c>
      <c r="U14" s="17">
        <f t="shared" si="2"/>
        <v>1854.65</v>
      </c>
    </row>
    <row r="15" ht="17" customHeight="1" spans="1:21">
      <c r="A15" s="17">
        <v>11</v>
      </c>
      <c r="B15" s="71" t="s">
        <v>321</v>
      </c>
      <c r="C15" s="17" t="s">
        <v>322</v>
      </c>
      <c r="D15" s="17" t="s">
        <v>15</v>
      </c>
      <c r="E15" s="17" t="s">
        <v>426</v>
      </c>
      <c r="F15" s="17">
        <v>799.84</v>
      </c>
      <c r="G15" s="17">
        <v>399.92</v>
      </c>
      <c r="H15" s="17">
        <v>64.99</v>
      </c>
      <c r="I15" s="17">
        <v>25</v>
      </c>
      <c r="J15" s="17">
        <v>25</v>
      </c>
      <c r="K15" s="17">
        <v>409.92</v>
      </c>
      <c r="L15" s="17">
        <v>99.98</v>
      </c>
      <c r="M15" s="17">
        <v>5</v>
      </c>
      <c r="N15" s="17">
        <v>25</v>
      </c>
      <c r="O15" s="17"/>
      <c r="P15" s="17"/>
      <c r="Q15" s="17"/>
      <c r="R15" s="17"/>
      <c r="S15" s="17">
        <f t="shared" si="0"/>
        <v>1304.75</v>
      </c>
      <c r="T15" s="17">
        <f t="shared" si="1"/>
        <v>549.9</v>
      </c>
      <c r="U15" s="17">
        <f t="shared" si="2"/>
        <v>1854.65</v>
      </c>
    </row>
    <row r="16" ht="17" customHeight="1" spans="1:21">
      <c r="A16" s="17">
        <v>12</v>
      </c>
      <c r="B16" s="71" t="s">
        <v>228</v>
      </c>
      <c r="C16" s="17" t="s">
        <v>229</v>
      </c>
      <c r="D16" s="17" t="s">
        <v>15</v>
      </c>
      <c r="E16" s="17" t="s">
        <v>426</v>
      </c>
      <c r="F16" s="17">
        <v>799.84</v>
      </c>
      <c r="G16" s="17">
        <v>399.92</v>
      </c>
      <c r="H16" s="17">
        <v>64.99</v>
      </c>
      <c r="I16" s="17">
        <v>25</v>
      </c>
      <c r="J16" s="17">
        <v>25</v>
      </c>
      <c r="K16" s="17">
        <v>409.92</v>
      </c>
      <c r="L16" s="17">
        <v>99.98</v>
      </c>
      <c r="M16" s="17">
        <v>5</v>
      </c>
      <c r="N16" s="17">
        <v>25</v>
      </c>
      <c r="O16" s="17"/>
      <c r="P16" s="17"/>
      <c r="Q16" s="17"/>
      <c r="R16" s="17"/>
      <c r="S16" s="17">
        <f t="shared" si="0"/>
        <v>1304.75</v>
      </c>
      <c r="T16" s="17">
        <f t="shared" si="1"/>
        <v>549.9</v>
      </c>
      <c r="U16" s="17">
        <f t="shared" si="2"/>
        <v>1854.65</v>
      </c>
    </row>
    <row r="17" ht="17" customHeight="1" spans="1:21">
      <c r="A17" s="17">
        <v>13</v>
      </c>
      <c r="B17" s="71" t="s">
        <v>171</v>
      </c>
      <c r="C17" s="17" t="s">
        <v>172</v>
      </c>
      <c r="D17" s="17" t="s">
        <v>15</v>
      </c>
      <c r="E17" s="17" t="s">
        <v>426</v>
      </c>
      <c r="F17" s="17">
        <v>799.84</v>
      </c>
      <c r="G17" s="17">
        <v>399.92</v>
      </c>
      <c r="H17" s="17">
        <v>64.99</v>
      </c>
      <c r="I17" s="17">
        <v>25</v>
      </c>
      <c r="J17" s="17">
        <v>25</v>
      </c>
      <c r="K17" s="17">
        <v>409.92</v>
      </c>
      <c r="L17" s="17">
        <v>99.98</v>
      </c>
      <c r="M17" s="17">
        <v>5</v>
      </c>
      <c r="N17" s="17">
        <v>25</v>
      </c>
      <c r="O17" s="17"/>
      <c r="P17" s="17"/>
      <c r="Q17" s="17"/>
      <c r="R17" s="17"/>
      <c r="S17" s="17">
        <f t="shared" si="0"/>
        <v>1304.75</v>
      </c>
      <c r="T17" s="17">
        <f t="shared" si="1"/>
        <v>549.9</v>
      </c>
      <c r="U17" s="17">
        <f t="shared" si="2"/>
        <v>1854.65</v>
      </c>
    </row>
    <row r="18" ht="17" customHeight="1" spans="1:21">
      <c r="A18" s="17">
        <v>14</v>
      </c>
      <c r="B18" s="71" t="s">
        <v>196</v>
      </c>
      <c r="C18" s="17" t="s">
        <v>197</v>
      </c>
      <c r="D18" s="17" t="s">
        <v>15</v>
      </c>
      <c r="E18" s="17" t="s">
        <v>426</v>
      </c>
      <c r="F18" s="17">
        <v>799.84</v>
      </c>
      <c r="G18" s="17">
        <v>399.92</v>
      </c>
      <c r="H18" s="17">
        <v>64.99</v>
      </c>
      <c r="I18" s="17">
        <v>25</v>
      </c>
      <c r="J18" s="17">
        <v>25</v>
      </c>
      <c r="K18" s="17">
        <v>409.92</v>
      </c>
      <c r="L18" s="17">
        <v>99.98</v>
      </c>
      <c r="M18" s="17">
        <v>5</v>
      </c>
      <c r="N18" s="17">
        <v>25</v>
      </c>
      <c r="O18" s="17"/>
      <c r="P18" s="17"/>
      <c r="Q18" s="17"/>
      <c r="R18" s="17"/>
      <c r="S18" s="17">
        <f t="shared" si="0"/>
        <v>1304.75</v>
      </c>
      <c r="T18" s="17">
        <f t="shared" si="1"/>
        <v>549.9</v>
      </c>
      <c r="U18" s="17">
        <f t="shared" si="2"/>
        <v>1854.65</v>
      </c>
    </row>
    <row r="19" ht="17" customHeight="1" spans="1:21">
      <c r="A19" s="17">
        <v>15</v>
      </c>
      <c r="B19" s="71" t="s">
        <v>267</v>
      </c>
      <c r="C19" s="17" t="s">
        <v>268</v>
      </c>
      <c r="D19" s="17" t="s">
        <v>15</v>
      </c>
      <c r="E19" s="17" t="s">
        <v>426</v>
      </c>
      <c r="F19" s="17">
        <v>799.84</v>
      </c>
      <c r="G19" s="17">
        <v>399.92</v>
      </c>
      <c r="H19" s="17">
        <v>64.99</v>
      </c>
      <c r="I19" s="17">
        <v>25</v>
      </c>
      <c r="J19" s="17">
        <v>25</v>
      </c>
      <c r="K19" s="17">
        <v>409.92</v>
      </c>
      <c r="L19" s="17">
        <v>99.98</v>
      </c>
      <c r="M19" s="17">
        <v>5</v>
      </c>
      <c r="N19" s="17">
        <v>25</v>
      </c>
      <c r="O19" s="17"/>
      <c r="P19" s="17"/>
      <c r="Q19" s="17"/>
      <c r="R19" s="17"/>
      <c r="S19" s="17">
        <f t="shared" si="0"/>
        <v>1304.75</v>
      </c>
      <c r="T19" s="17">
        <f t="shared" si="1"/>
        <v>549.9</v>
      </c>
      <c r="U19" s="17">
        <f t="shared" si="2"/>
        <v>1854.65</v>
      </c>
    </row>
    <row r="20" ht="17" customHeight="1" spans="1:21">
      <c r="A20" s="17">
        <v>16</v>
      </c>
      <c r="B20" s="71" t="s">
        <v>276</v>
      </c>
      <c r="C20" s="17" t="s">
        <v>277</v>
      </c>
      <c r="D20" s="17" t="s">
        <v>15</v>
      </c>
      <c r="E20" s="17" t="s">
        <v>426</v>
      </c>
      <c r="F20" s="17">
        <v>799.84</v>
      </c>
      <c r="G20" s="17">
        <v>399.92</v>
      </c>
      <c r="H20" s="17">
        <v>64.99</v>
      </c>
      <c r="I20" s="17">
        <v>25</v>
      </c>
      <c r="J20" s="17">
        <v>25</v>
      </c>
      <c r="K20" s="17">
        <v>409.92</v>
      </c>
      <c r="L20" s="17">
        <v>99.98</v>
      </c>
      <c r="M20" s="17">
        <v>5</v>
      </c>
      <c r="N20" s="17">
        <v>25</v>
      </c>
      <c r="O20" s="17"/>
      <c r="P20" s="17"/>
      <c r="Q20" s="17"/>
      <c r="R20" s="17"/>
      <c r="S20" s="17">
        <f t="shared" si="0"/>
        <v>1304.75</v>
      </c>
      <c r="T20" s="17">
        <f t="shared" si="1"/>
        <v>549.9</v>
      </c>
      <c r="U20" s="17">
        <f t="shared" si="2"/>
        <v>1854.65</v>
      </c>
    </row>
    <row r="21" ht="17" customHeight="1" spans="1:21">
      <c r="A21" s="17">
        <v>17</v>
      </c>
      <c r="B21" s="71" t="s">
        <v>289</v>
      </c>
      <c r="C21" s="17" t="s">
        <v>290</v>
      </c>
      <c r="D21" s="17" t="s">
        <v>15</v>
      </c>
      <c r="E21" s="17" t="s">
        <v>426</v>
      </c>
      <c r="F21" s="17">
        <v>799.84</v>
      </c>
      <c r="G21" s="17">
        <v>399.92</v>
      </c>
      <c r="H21" s="17">
        <v>64.99</v>
      </c>
      <c r="I21" s="17">
        <v>25</v>
      </c>
      <c r="J21" s="17">
        <v>25</v>
      </c>
      <c r="K21" s="17">
        <v>409.92</v>
      </c>
      <c r="L21" s="17">
        <v>99.98</v>
      </c>
      <c r="M21" s="17">
        <v>5</v>
      </c>
      <c r="N21" s="17">
        <v>25</v>
      </c>
      <c r="O21" s="17"/>
      <c r="P21" s="17"/>
      <c r="Q21" s="17"/>
      <c r="R21" s="17"/>
      <c r="S21" s="17">
        <f t="shared" si="0"/>
        <v>1304.75</v>
      </c>
      <c r="T21" s="17">
        <f t="shared" si="1"/>
        <v>549.9</v>
      </c>
      <c r="U21" s="17">
        <f t="shared" si="2"/>
        <v>1854.65</v>
      </c>
    </row>
    <row r="22" ht="17" customHeight="1" spans="1:21">
      <c r="A22" s="17">
        <v>18</v>
      </c>
      <c r="B22" s="71" t="s">
        <v>160</v>
      </c>
      <c r="C22" s="17" t="s">
        <v>161</v>
      </c>
      <c r="D22" s="17" t="s">
        <v>15</v>
      </c>
      <c r="E22" s="17" t="s">
        <v>426</v>
      </c>
      <c r="F22" s="17">
        <v>799.84</v>
      </c>
      <c r="G22" s="17">
        <v>399.92</v>
      </c>
      <c r="H22" s="17">
        <v>64.99</v>
      </c>
      <c r="I22" s="17">
        <v>25</v>
      </c>
      <c r="J22" s="17">
        <v>25</v>
      </c>
      <c r="K22" s="17">
        <v>409.92</v>
      </c>
      <c r="L22" s="17">
        <v>99.98</v>
      </c>
      <c r="M22" s="17">
        <v>5</v>
      </c>
      <c r="N22" s="17">
        <v>25</v>
      </c>
      <c r="O22" s="17"/>
      <c r="P22" s="17"/>
      <c r="Q22" s="17"/>
      <c r="R22" s="17"/>
      <c r="S22" s="17">
        <f t="shared" si="0"/>
        <v>1304.75</v>
      </c>
      <c r="T22" s="17">
        <f t="shared" si="1"/>
        <v>549.9</v>
      </c>
      <c r="U22" s="17">
        <f t="shared" si="2"/>
        <v>1854.65</v>
      </c>
    </row>
    <row r="23" ht="17" customHeight="1" spans="1:21">
      <c r="A23" s="17">
        <v>19</v>
      </c>
      <c r="B23" s="71" t="s">
        <v>239</v>
      </c>
      <c r="C23" s="17" t="s">
        <v>240</v>
      </c>
      <c r="D23" s="17" t="s">
        <v>15</v>
      </c>
      <c r="E23" s="17" t="s">
        <v>426</v>
      </c>
      <c r="F23" s="17">
        <v>799.84</v>
      </c>
      <c r="G23" s="17">
        <v>399.92</v>
      </c>
      <c r="H23" s="17">
        <v>64.99</v>
      </c>
      <c r="I23" s="17">
        <v>25</v>
      </c>
      <c r="J23" s="17">
        <v>25</v>
      </c>
      <c r="K23" s="17">
        <v>409.92</v>
      </c>
      <c r="L23" s="17">
        <v>99.98</v>
      </c>
      <c r="M23" s="17">
        <v>5</v>
      </c>
      <c r="N23" s="17">
        <v>25</v>
      </c>
      <c r="O23" s="17"/>
      <c r="P23" s="17"/>
      <c r="Q23" s="17"/>
      <c r="R23" s="17"/>
      <c r="S23" s="17">
        <f t="shared" si="0"/>
        <v>1304.75</v>
      </c>
      <c r="T23" s="17">
        <f t="shared" si="1"/>
        <v>549.9</v>
      </c>
      <c r="U23" s="17">
        <f t="shared" si="2"/>
        <v>1854.65</v>
      </c>
    </row>
    <row r="24" ht="17" customHeight="1" spans="1:21">
      <c r="A24" s="17">
        <v>20</v>
      </c>
      <c r="B24" s="71" t="s">
        <v>255</v>
      </c>
      <c r="C24" s="17" t="s">
        <v>256</v>
      </c>
      <c r="D24" s="17" t="s">
        <v>15</v>
      </c>
      <c r="E24" s="17" t="s">
        <v>426</v>
      </c>
      <c r="F24" s="17">
        <v>799.84</v>
      </c>
      <c r="G24" s="17">
        <v>399.92</v>
      </c>
      <c r="H24" s="17">
        <v>64.99</v>
      </c>
      <c r="I24" s="17">
        <v>25</v>
      </c>
      <c r="J24" s="17">
        <v>25</v>
      </c>
      <c r="K24" s="17">
        <v>409.92</v>
      </c>
      <c r="L24" s="17">
        <v>99.98</v>
      </c>
      <c r="M24" s="17">
        <v>5</v>
      </c>
      <c r="N24" s="17">
        <v>25</v>
      </c>
      <c r="O24" s="17"/>
      <c r="P24" s="17"/>
      <c r="Q24" s="17"/>
      <c r="R24" s="17"/>
      <c r="S24" s="17">
        <f t="shared" si="0"/>
        <v>1304.75</v>
      </c>
      <c r="T24" s="17">
        <f t="shared" si="1"/>
        <v>549.9</v>
      </c>
      <c r="U24" s="17">
        <f t="shared" si="2"/>
        <v>1854.65</v>
      </c>
    </row>
    <row r="25" ht="17" customHeight="1" spans="1:21">
      <c r="A25" s="17">
        <v>21</v>
      </c>
      <c r="B25" s="71" t="s">
        <v>307</v>
      </c>
      <c r="C25" s="17" t="s">
        <v>308</v>
      </c>
      <c r="D25" s="17" t="s">
        <v>15</v>
      </c>
      <c r="E25" s="17" t="s">
        <v>426</v>
      </c>
      <c r="F25" s="17">
        <v>799.84</v>
      </c>
      <c r="G25" s="17">
        <v>399.92</v>
      </c>
      <c r="H25" s="17">
        <v>64.99</v>
      </c>
      <c r="I25" s="17">
        <v>25</v>
      </c>
      <c r="J25" s="17">
        <v>25</v>
      </c>
      <c r="K25" s="17">
        <v>409.92</v>
      </c>
      <c r="L25" s="17">
        <v>99.98</v>
      </c>
      <c r="M25" s="17">
        <v>5</v>
      </c>
      <c r="N25" s="17">
        <v>25</v>
      </c>
      <c r="O25" s="17"/>
      <c r="P25" s="17"/>
      <c r="Q25" s="17"/>
      <c r="R25" s="17"/>
      <c r="S25" s="17">
        <f t="shared" si="0"/>
        <v>1304.75</v>
      </c>
      <c r="T25" s="17">
        <f t="shared" si="1"/>
        <v>549.9</v>
      </c>
      <c r="U25" s="17">
        <f t="shared" si="2"/>
        <v>1854.65</v>
      </c>
    </row>
    <row r="26" ht="17" customHeight="1" spans="1:21">
      <c r="A26" s="17">
        <v>22</v>
      </c>
      <c r="B26" s="71" t="s">
        <v>72</v>
      </c>
      <c r="C26" s="17" t="s">
        <v>226</v>
      </c>
      <c r="D26" s="17" t="s">
        <v>15</v>
      </c>
      <c r="E26" s="17" t="s">
        <v>426</v>
      </c>
      <c r="F26" s="17">
        <v>799.84</v>
      </c>
      <c r="G26" s="17">
        <v>399.92</v>
      </c>
      <c r="H26" s="17">
        <v>64.99</v>
      </c>
      <c r="I26" s="17">
        <v>25</v>
      </c>
      <c r="J26" s="17">
        <v>25</v>
      </c>
      <c r="K26" s="17">
        <v>409.92</v>
      </c>
      <c r="L26" s="17">
        <v>99.98</v>
      </c>
      <c r="M26" s="17">
        <v>5</v>
      </c>
      <c r="N26" s="17">
        <v>25</v>
      </c>
      <c r="O26" s="17"/>
      <c r="P26" s="17"/>
      <c r="Q26" s="17"/>
      <c r="R26" s="17"/>
      <c r="S26" s="17">
        <f t="shared" si="0"/>
        <v>1304.75</v>
      </c>
      <c r="T26" s="17">
        <f t="shared" si="1"/>
        <v>549.9</v>
      </c>
      <c r="U26" s="17">
        <f t="shared" si="2"/>
        <v>1854.65</v>
      </c>
    </row>
    <row r="27" ht="17" customHeight="1" spans="1:21">
      <c r="A27" s="17">
        <v>23</v>
      </c>
      <c r="B27" s="71" t="s">
        <v>57</v>
      </c>
      <c r="C27" s="17" t="s">
        <v>202</v>
      </c>
      <c r="D27" s="17" t="s">
        <v>15</v>
      </c>
      <c r="E27" s="17" t="s">
        <v>426</v>
      </c>
      <c r="F27" s="17">
        <v>799.84</v>
      </c>
      <c r="G27" s="17">
        <v>399.92</v>
      </c>
      <c r="H27" s="17">
        <v>64.99</v>
      </c>
      <c r="I27" s="17">
        <v>25</v>
      </c>
      <c r="J27" s="17">
        <v>25</v>
      </c>
      <c r="K27" s="17">
        <v>409.92</v>
      </c>
      <c r="L27" s="17">
        <v>99.98</v>
      </c>
      <c r="M27" s="17">
        <v>5</v>
      </c>
      <c r="N27" s="17">
        <v>25</v>
      </c>
      <c r="O27" s="17"/>
      <c r="P27" s="17"/>
      <c r="Q27" s="17"/>
      <c r="R27" s="17"/>
      <c r="S27" s="17">
        <f t="shared" si="0"/>
        <v>1304.75</v>
      </c>
      <c r="T27" s="17">
        <f t="shared" si="1"/>
        <v>549.9</v>
      </c>
      <c r="U27" s="17">
        <f t="shared" si="2"/>
        <v>1854.65</v>
      </c>
    </row>
    <row r="28" ht="17" customHeight="1" spans="1:21">
      <c r="A28" s="17">
        <v>24</v>
      </c>
      <c r="B28" s="71" t="s">
        <v>136</v>
      </c>
      <c r="C28" s="17" t="s">
        <v>318</v>
      </c>
      <c r="D28" s="17" t="s">
        <v>15</v>
      </c>
      <c r="E28" s="17" t="s">
        <v>426</v>
      </c>
      <c r="F28" s="17">
        <v>799.84</v>
      </c>
      <c r="G28" s="17">
        <v>399.92</v>
      </c>
      <c r="H28" s="17">
        <v>64.99</v>
      </c>
      <c r="I28" s="17">
        <v>25</v>
      </c>
      <c r="J28" s="17">
        <v>25</v>
      </c>
      <c r="K28" s="17">
        <v>409.92</v>
      </c>
      <c r="L28" s="17">
        <v>99.98</v>
      </c>
      <c r="M28" s="17">
        <v>5</v>
      </c>
      <c r="N28" s="17">
        <v>25</v>
      </c>
      <c r="O28" s="17"/>
      <c r="P28" s="17"/>
      <c r="Q28" s="17"/>
      <c r="R28" s="17"/>
      <c r="S28" s="17">
        <f t="shared" si="0"/>
        <v>1304.75</v>
      </c>
      <c r="T28" s="17">
        <f t="shared" si="1"/>
        <v>549.9</v>
      </c>
      <c r="U28" s="17">
        <f t="shared" si="2"/>
        <v>1854.65</v>
      </c>
    </row>
    <row r="29" ht="17" customHeight="1" spans="1:21">
      <c r="A29" s="17">
        <v>25</v>
      </c>
      <c r="B29" s="71" t="s">
        <v>126</v>
      </c>
      <c r="C29" s="17" t="s">
        <v>304</v>
      </c>
      <c r="D29" s="17" t="s">
        <v>15</v>
      </c>
      <c r="E29" s="17" t="s">
        <v>426</v>
      </c>
      <c r="F29" s="17">
        <v>799.84</v>
      </c>
      <c r="G29" s="17">
        <v>399.92</v>
      </c>
      <c r="H29" s="17">
        <v>64.99</v>
      </c>
      <c r="I29" s="17">
        <v>25</v>
      </c>
      <c r="J29" s="17">
        <v>25</v>
      </c>
      <c r="K29" s="17">
        <v>409.92</v>
      </c>
      <c r="L29" s="17">
        <v>99.98</v>
      </c>
      <c r="M29" s="17">
        <v>5</v>
      </c>
      <c r="N29" s="17">
        <v>25</v>
      </c>
      <c r="O29" s="17"/>
      <c r="P29" s="17"/>
      <c r="Q29" s="17"/>
      <c r="R29" s="17"/>
      <c r="S29" s="17">
        <f t="shared" si="0"/>
        <v>1304.75</v>
      </c>
      <c r="T29" s="17">
        <f t="shared" si="1"/>
        <v>549.9</v>
      </c>
      <c r="U29" s="17">
        <f t="shared" si="2"/>
        <v>1854.65</v>
      </c>
    </row>
    <row r="30" ht="17" customHeight="1" spans="1:21">
      <c r="A30" s="17">
        <v>26</v>
      </c>
      <c r="B30" s="71" t="s">
        <v>331</v>
      </c>
      <c r="C30" s="17" t="s">
        <v>332</v>
      </c>
      <c r="D30" s="17" t="s">
        <v>15</v>
      </c>
      <c r="E30" s="17" t="s">
        <v>426</v>
      </c>
      <c r="F30" s="17">
        <v>799.84</v>
      </c>
      <c r="G30" s="17">
        <v>399.92</v>
      </c>
      <c r="H30" s="17">
        <v>64.99</v>
      </c>
      <c r="I30" s="17">
        <v>25</v>
      </c>
      <c r="J30" s="17">
        <v>25</v>
      </c>
      <c r="K30" s="17">
        <v>409.92</v>
      </c>
      <c r="L30" s="17">
        <v>99.98</v>
      </c>
      <c r="M30" s="17">
        <v>5</v>
      </c>
      <c r="N30" s="17">
        <v>25</v>
      </c>
      <c r="O30" s="17"/>
      <c r="P30" s="17"/>
      <c r="Q30" s="17"/>
      <c r="R30" s="17"/>
      <c r="S30" s="17">
        <f t="shared" si="0"/>
        <v>1304.75</v>
      </c>
      <c r="T30" s="17">
        <f t="shared" si="1"/>
        <v>549.9</v>
      </c>
      <c r="U30" s="17">
        <f t="shared" si="2"/>
        <v>1854.65</v>
      </c>
    </row>
    <row r="31" ht="17" customHeight="1" spans="1:21">
      <c r="A31" s="17">
        <v>27</v>
      </c>
      <c r="B31" s="71" t="s">
        <v>106</v>
      </c>
      <c r="C31" s="17" t="s">
        <v>272</v>
      </c>
      <c r="D31" s="17" t="s">
        <v>15</v>
      </c>
      <c r="E31" s="17" t="s">
        <v>426</v>
      </c>
      <c r="F31" s="17">
        <v>799.84</v>
      </c>
      <c r="G31" s="17">
        <v>399.92</v>
      </c>
      <c r="H31" s="17">
        <v>64.99</v>
      </c>
      <c r="I31" s="17">
        <v>25</v>
      </c>
      <c r="J31" s="17">
        <v>25</v>
      </c>
      <c r="K31" s="17">
        <v>409.92</v>
      </c>
      <c r="L31" s="17">
        <v>99.98</v>
      </c>
      <c r="M31" s="17">
        <v>5</v>
      </c>
      <c r="N31" s="17">
        <v>25</v>
      </c>
      <c r="O31" s="17"/>
      <c r="P31" s="17"/>
      <c r="Q31" s="17"/>
      <c r="R31" s="17"/>
      <c r="S31" s="17">
        <f t="shared" si="0"/>
        <v>1304.75</v>
      </c>
      <c r="T31" s="17">
        <f t="shared" si="1"/>
        <v>549.9</v>
      </c>
      <c r="U31" s="17">
        <f t="shared" si="2"/>
        <v>1854.65</v>
      </c>
    </row>
    <row r="32" ht="17" customHeight="1" spans="1:21">
      <c r="A32" s="17">
        <v>28</v>
      </c>
      <c r="B32" s="71" t="s">
        <v>59</v>
      </c>
      <c r="C32" s="17" t="s">
        <v>205</v>
      </c>
      <c r="D32" s="17" t="s">
        <v>15</v>
      </c>
      <c r="E32" s="17" t="s">
        <v>426</v>
      </c>
      <c r="F32" s="17">
        <v>799.84</v>
      </c>
      <c r="G32" s="17">
        <v>399.92</v>
      </c>
      <c r="H32" s="17">
        <v>64.99</v>
      </c>
      <c r="I32" s="17">
        <v>25</v>
      </c>
      <c r="J32" s="17">
        <v>25</v>
      </c>
      <c r="K32" s="17">
        <v>409.92</v>
      </c>
      <c r="L32" s="17">
        <v>99.98</v>
      </c>
      <c r="M32" s="17">
        <v>5</v>
      </c>
      <c r="N32" s="17">
        <v>25</v>
      </c>
      <c r="O32" s="17"/>
      <c r="P32" s="17"/>
      <c r="Q32" s="17"/>
      <c r="R32" s="17"/>
      <c r="S32" s="17">
        <f t="shared" si="0"/>
        <v>1304.75</v>
      </c>
      <c r="T32" s="17">
        <f t="shared" si="1"/>
        <v>549.9</v>
      </c>
      <c r="U32" s="17">
        <f t="shared" si="2"/>
        <v>1854.65</v>
      </c>
    </row>
    <row r="33" ht="17" customHeight="1" spans="1:21">
      <c r="A33" s="17">
        <v>29</v>
      </c>
      <c r="B33" s="71" t="s">
        <v>127</v>
      </c>
      <c r="C33" s="17" t="s">
        <v>305</v>
      </c>
      <c r="D33" s="17" t="s">
        <v>15</v>
      </c>
      <c r="E33" s="17" t="s">
        <v>426</v>
      </c>
      <c r="F33" s="17">
        <v>799.84</v>
      </c>
      <c r="G33" s="17">
        <v>399.92</v>
      </c>
      <c r="H33" s="17">
        <v>64.99</v>
      </c>
      <c r="I33" s="17">
        <v>25</v>
      </c>
      <c r="J33" s="17">
        <v>25</v>
      </c>
      <c r="K33" s="17">
        <v>409.92</v>
      </c>
      <c r="L33" s="17">
        <v>99.98</v>
      </c>
      <c r="M33" s="17">
        <v>5</v>
      </c>
      <c r="N33" s="17">
        <v>25</v>
      </c>
      <c r="O33" s="17"/>
      <c r="P33" s="17"/>
      <c r="Q33" s="17"/>
      <c r="R33" s="17"/>
      <c r="S33" s="17">
        <f t="shared" si="0"/>
        <v>1304.75</v>
      </c>
      <c r="T33" s="17">
        <f t="shared" si="1"/>
        <v>549.9</v>
      </c>
      <c r="U33" s="17">
        <f t="shared" si="2"/>
        <v>1854.65</v>
      </c>
    </row>
    <row r="34" ht="17" customHeight="1" spans="1:21">
      <c r="A34" s="17">
        <v>30</v>
      </c>
      <c r="B34" s="71" t="s">
        <v>38</v>
      </c>
      <c r="C34" s="17" t="s">
        <v>180</v>
      </c>
      <c r="D34" s="17" t="s">
        <v>15</v>
      </c>
      <c r="E34" s="17" t="s">
        <v>426</v>
      </c>
      <c r="F34" s="17">
        <v>799.84</v>
      </c>
      <c r="G34" s="17">
        <v>399.92</v>
      </c>
      <c r="H34" s="17">
        <v>64.99</v>
      </c>
      <c r="I34" s="17">
        <v>25</v>
      </c>
      <c r="J34" s="17">
        <v>25</v>
      </c>
      <c r="K34" s="17">
        <v>409.92</v>
      </c>
      <c r="L34" s="17">
        <v>99.98</v>
      </c>
      <c r="M34" s="17">
        <v>5</v>
      </c>
      <c r="N34" s="17">
        <v>25</v>
      </c>
      <c r="O34" s="17"/>
      <c r="P34" s="17"/>
      <c r="Q34" s="17"/>
      <c r="R34" s="17"/>
      <c r="S34" s="17">
        <f t="shared" si="0"/>
        <v>1304.75</v>
      </c>
      <c r="T34" s="17">
        <f t="shared" si="1"/>
        <v>549.9</v>
      </c>
      <c r="U34" s="17">
        <f t="shared" si="2"/>
        <v>1854.65</v>
      </c>
    </row>
    <row r="35" ht="17" customHeight="1" spans="1:21">
      <c r="A35" s="17">
        <v>31</v>
      </c>
      <c r="B35" s="71" t="s">
        <v>194</v>
      </c>
      <c r="C35" s="17" t="s">
        <v>195</v>
      </c>
      <c r="D35" s="17" t="s">
        <v>15</v>
      </c>
      <c r="E35" s="17" t="s">
        <v>426</v>
      </c>
      <c r="F35" s="17">
        <v>799.84</v>
      </c>
      <c r="G35" s="17">
        <v>399.92</v>
      </c>
      <c r="H35" s="17">
        <v>64.99</v>
      </c>
      <c r="I35" s="17">
        <v>25</v>
      </c>
      <c r="J35" s="17">
        <v>25</v>
      </c>
      <c r="K35" s="17">
        <v>409.92</v>
      </c>
      <c r="L35" s="17">
        <v>99.98</v>
      </c>
      <c r="M35" s="17">
        <v>5</v>
      </c>
      <c r="N35" s="17">
        <v>25</v>
      </c>
      <c r="O35" s="17"/>
      <c r="P35" s="17"/>
      <c r="Q35" s="17"/>
      <c r="R35" s="17"/>
      <c r="S35" s="17">
        <f t="shared" si="0"/>
        <v>1304.75</v>
      </c>
      <c r="T35" s="17">
        <f t="shared" si="1"/>
        <v>549.9</v>
      </c>
      <c r="U35" s="17">
        <f t="shared" si="2"/>
        <v>1854.65</v>
      </c>
    </row>
    <row r="36" ht="17" customHeight="1" spans="1:21">
      <c r="A36" s="17">
        <v>32</v>
      </c>
      <c r="B36" s="71" t="s">
        <v>397</v>
      </c>
      <c r="C36" s="17" t="s">
        <v>398</v>
      </c>
      <c r="D36" s="17" t="s">
        <v>15</v>
      </c>
      <c r="E36" s="17" t="s">
        <v>426</v>
      </c>
      <c r="F36" s="17">
        <v>799.84</v>
      </c>
      <c r="G36" s="17">
        <v>399.92</v>
      </c>
      <c r="H36" s="17">
        <v>64.99</v>
      </c>
      <c r="I36" s="17">
        <v>25</v>
      </c>
      <c r="J36" s="17">
        <v>25</v>
      </c>
      <c r="K36" s="17">
        <v>409.92</v>
      </c>
      <c r="L36" s="17">
        <v>99.98</v>
      </c>
      <c r="M36" s="17">
        <v>5</v>
      </c>
      <c r="N36" s="17">
        <v>25</v>
      </c>
      <c r="O36" s="17"/>
      <c r="P36" s="17"/>
      <c r="Q36" s="17"/>
      <c r="R36" s="17"/>
      <c r="S36" s="17">
        <f t="shared" si="0"/>
        <v>1304.75</v>
      </c>
      <c r="T36" s="17">
        <f t="shared" si="1"/>
        <v>549.9</v>
      </c>
      <c r="U36" s="17">
        <f t="shared" si="2"/>
        <v>1854.65</v>
      </c>
    </row>
    <row r="37" ht="17" customHeight="1" spans="1:21">
      <c r="A37" s="17">
        <v>33</v>
      </c>
      <c r="B37" s="71" t="s">
        <v>285</v>
      </c>
      <c r="C37" s="17" t="s">
        <v>286</v>
      </c>
      <c r="D37" s="17" t="s">
        <v>15</v>
      </c>
      <c r="E37" s="17" t="s">
        <v>426</v>
      </c>
      <c r="F37" s="17">
        <v>799.84</v>
      </c>
      <c r="G37" s="17">
        <v>399.92</v>
      </c>
      <c r="H37" s="17">
        <v>64.99</v>
      </c>
      <c r="I37" s="17">
        <v>25</v>
      </c>
      <c r="J37" s="17">
        <v>25</v>
      </c>
      <c r="K37" s="17">
        <v>409.92</v>
      </c>
      <c r="L37" s="17">
        <v>99.98</v>
      </c>
      <c r="M37" s="17">
        <v>5</v>
      </c>
      <c r="N37" s="17">
        <v>25</v>
      </c>
      <c r="O37" s="17"/>
      <c r="P37" s="17"/>
      <c r="Q37" s="17"/>
      <c r="R37" s="17"/>
      <c r="S37" s="17">
        <f t="shared" si="0"/>
        <v>1304.75</v>
      </c>
      <c r="T37" s="17">
        <f t="shared" si="1"/>
        <v>549.9</v>
      </c>
      <c r="U37" s="17">
        <f t="shared" si="2"/>
        <v>1854.65</v>
      </c>
    </row>
    <row r="38" ht="17" customHeight="1" spans="1:21">
      <c r="A38" s="17">
        <v>34</v>
      </c>
      <c r="B38" s="71" t="s">
        <v>178</v>
      </c>
      <c r="C38" s="17" t="s">
        <v>179</v>
      </c>
      <c r="D38" s="17" t="s">
        <v>15</v>
      </c>
      <c r="E38" s="17" t="s">
        <v>426</v>
      </c>
      <c r="F38" s="17">
        <v>799.84</v>
      </c>
      <c r="G38" s="17">
        <v>399.92</v>
      </c>
      <c r="H38" s="17">
        <v>64.99</v>
      </c>
      <c r="I38" s="17">
        <v>25</v>
      </c>
      <c r="J38" s="17">
        <v>25</v>
      </c>
      <c r="K38" s="17">
        <v>409.92</v>
      </c>
      <c r="L38" s="17">
        <v>99.98</v>
      </c>
      <c r="M38" s="17">
        <v>5</v>
      </c>
      <c r="N38" s="17">
        <v>25</v>
      </c>
      <c r="O38" s="17"/>
      <c r="P38" s="17"/>
      <c r="Q38" s="17"/>
      <c r="R38" s="17"/>
      <c r="S38" s="17">
        <f t="shared" si="0"/>
        <v>1304.75</v>
      </c>
      <c r="T38" s="17">
        <f t="shared" si="1"/>
        <v>549.9</v>
      </c>
      <c r="U38" s="17">
        <f t="shared" si="2"/>
        <v>1854.65</v>
      </c>
    </row>
    <row r="39" ht="17" customHeight="1" spans="1:21">
      <c r="A39" s="17">
        <v>35</v>
      </c>
      <c r="B39" s="71" t="s">
        <v>297</v>
      </c>
      <c r="C39" s="17" t="s">
        <v>298</v>
      </c>
      <c r="D39" s="17" t="s">
        <v>15</v>
      </c>
      <c r="E39" s="17" t="s">
        <v>426</v>
      </c>
      <c r="F39" s="17">
        <v>799.84</v>
      </c>
      <c r="G39" s="17">
        <v>399.92</v>
      </c>
      <c r="H39" s="17">
        <v>64.99</v>
      </c>
      <c r="I39" s="17">
        <v>25</v>
      </c>
      <c r="J39" s="17">
        <v>25</v>
      </c>
      <c r="K39" s="17">
        <v>409.92</v>
      </c>
      <c r="L39" s="17">
        <v>99.98</v>
      </c>
      <c r="M39" s="17">
        <v>5</v>
      </c>
      <c r="N39" s="17">
        <v>25</v>
      </c>
      <c r="O39" s="17"/>
      <c r="P39" s="17"/>
      <c r="Q39" s="17"/>
      <c r="R39" s="17"/>
      <c r="S39" s="17">
        <f t="shared" si="0"/>
        <v>1304.75</v>
      </c>
      <c r="T39" s="17">
        <f t="shared" si="1"/>
        <v>549.9</v>
      </c>
      <c r="U39" s="17">
        <f t="shared" si="2"/>
        <v>1854.65</v>
      </c>
    </row>
    <row r="40" ht="17" customHeight="1" spans="1:21">
      <c r="A40" s="17">
        <v>36</v>
      </c>
      <c r="B40" s="71" t="s">
        <v>265</v>
      </c>
      <c r="C40" s="17" t="s">
        <v>266</v>
      </c>
      <c r="D40" s="17" t="s">
        <v>15</v>
      </c>
      <c r="E40" s="17" t="s">
        <v>426</v>
      </c>
      <c r="F40" s="17">
        <v>799.84</v>
      </c>
      <c r="G40" s="17">
        <v>399.92</v>
      </c>
      <c r="H40" s="17">
        <v>64.99</v>
      </c>
      <c r="I40" s="17">
        <v>25</v>
      </c>
      <c r="J40" s="17">
        <v>25</v>
      </c>
      <c r="K40" s="17">
        <v>409.92</v>
      </c>
      <c r="L40" s="17">
        <v>99.98</v>
      </c>
      <c r="M40" s="17">
        <v>5</v>
      </c>
      <c r="N40" s="17">
        <v>25</v>
      </c>
      <c r="O40" s="17"/>
      <c r="P40" s="17"/>
      <c r="Q40" s="17"/>
      <c r="R40" s="17"/>
      <c r="S40" s="17">
        <f t="shared" si="0"/>
        <v>1304.75</v>
      </c>
      <c r="T40" s="17">
        <f t="shared" si="1"/>
        <v>549.9</v>
      </c>
      <c r="U40" s="17">
        <f t="shared" si="2"/>
        <v>1854.65</v>
      </c>
    </row>
    <row r="41" ht="17" customHeight="1" spans="1:21">
      <c r="A41" s="17">
        <v>37</v>
      </c>
      <c r="B41" s="71" t="s">
        <v>39</v>
      </c>
      <c r="C41" s="17" t="s">
        <v>181</v>
      </c>
      <c r="D41" s="17" t="s">
        <v>15</v>
      </c>
      <c r="E41" s="17" t="s">
        <v>426</v>
      </c>
      <c r="F41" s="17">
        <v>799.84</v>
      </c>
      <c r="G41" s="17">
        <v>399.92</v>
      </c>
      <c r="H41" s="17">
        <v>64.99</v>
      </c>
      <c r="I41" s="17">
        <v>25</v>
      </c>
      <c r="J41" s="17">
        <v>25</v>
      </c>
      <c r="K41" s="17">
        <v>409.92</v>
      </c>
      <c r="L41" s="17">
        <v>99.98</v>
      </c>
      <c r="M41" s="17">
        <v>5</v>
      </c>
      <c r="N41" s="17">
        <v>25</v>
      </c>
      <c r="O41" s="17"/>
      <c r="P41" s="17"/>
      <c r="Q41" s="17"/>
      <c r="R41" s="17"/>
      <c r="S41" s="17">
        <f t="shared" si="0"/>
        <v>1304.75</v>
      </c>
      <c r="T41" s="17">
        <f t="shared" si="1"/>
        <v>549.9</v>
      </c>
      <c r="U41" s="17">
        <f t="shared" si="2"/>
        <v>1854.65</v>
      </c>
    </row>
    <row r="42" ht="17" customHeight="1" spans="1:21">
      <c r="A42" s="17">
        <v>38</v>
      </c>
      <c r="B42" s="71" t="s">
        <v>215</v>
      </c>
      <c r="C42" s="17" t="s">
        <v>216</v>
      </c>
      <c r="D42" s="17" t="s">
        <v>15</v>
      </c>
      <c r="E42" s="17" t="s">
        <v>426</v>
      </c>
      <c r="F42" s="17">
        <v>799.84</v>
      </c>
      <c r="G42" s="17">
        <v>399.92</v>
      </c>
      <c r="H42" s="17">
        <v>64.99</v>
      </c>
      <c r="I42" s="17">
        <v>25</v>
      </c>
      <c r="J42" s="17">
        <v>25</v>
      </c>
      <c r="K42" s="17">
        <v>409.92</v>
      </c>
      <c r="L42" s="17">
        <v>99.98</v>
      </c>
      <c r="M42" s="17">
        <v>5</v>
      </c>
      <c r="N42" s="17">
        <v>25</v>
      </c>
      <c r="O42" s="17"/>
      <c r="P42" s="17"/>
      <c r="Q42" s="17"/>
      <c r="R42" s="17"/>
      <c r="S42" s="17">
        <f t="shared" si="0"/>
        <v>1304.75</v>
      </c>
      <c r="T42" s="17">
        <f t="shared" si="1"/>
        <v>549.9</v>
      </c>
      <c r="U42" s="17">
        <f t="shared" si="2"/>
        <v>1854.65</v>
      </c>
    </row>
    <row r="43" ht="17" customHeight="1" spans="1:21">
      <c r="A43" s="17">
        <v>39</v>
      </c>
      <c r="B43" s="71" t="s">
        <v>60</v>
      </c>
      <c r="C43" s="17" t="s">
        <v>206</v>
      </c>
      <c r="D43" s="17" t="s">
        <v>15</v>
      </c>
      <c r="E43" s="17" t="s">
        <v>426</v>
      </c>
      <c r="F43" s="17">
        <v>799.84</v>
      </c>
      <c r="G43" s="17">
        <v>399.92</v>
      </c>
      <c r="H43" s="17">
        <v>64.99</v>
      </c>
      <c r="I43" s="17">
        <v>25</v>
      </c>
      <c r="J43" s="17">
        <v>25</v>
      </c>
      <c r="K43" s="17">
        <v>409.92</v>
      </c>
      <c r="L43" s="17">
        <v>99.98</v>
      </c>
      <c r="M43" s="17">
        <v>5</v>
      </c>
      <c r="N43" s="17">
        <v>25</v>
      </c>
      <c r="O43" s="17"/>
      <c r="P43" s="17"/>
      <c r="Q43" s="17"/>
      <c r="R43" s="17"/>
      <c r="S43" s="17">
        <f t="shared" si="0"/>
        <v>1304.75</v>
      </c>
      <c r="T43" s="17">
        <f t="shared" si="1"/>
        <v>549.9</v>
      </c>
      <c r="U43" s="17">
        <f t="shared" si="2"/>
        <v>1854.65</v>
      </c>
    </row>
    <row r="44" ht="17" customHeight="1" spans="1:21">
      <c r="A44" s="17">
        <v>40</v>
      </c>
      <c r="B44" s="71" t="s">
        <v>27</v>
      </c>
      <c r="C44" s="17" t="s">
        <v>165</v>
      </c>
      <c r="D44" s="17" t="s">
        <v>15</v>
      </c>
      <c r="E44" s="17" t="s">
        <v>426</v>
      </c>
      <c r="F44" s="17">
        <v>799.84</v>
      </c>
      <c r="G44" s="17">
        <v>399.92</v>
      </c>
      <c r="H44" s="17">
        <v>64.99</v>
      </c>
      <c r="I44" s="17">
        <v>25</v>
      </c>
      <c r="J44" s="17">
        <v>25</v>
      </c>
      <c r="K44" s="17">
        <v>409.92</v>
      </c>
      <c r="L44" s="17">
        <v>99.98</v>
      </c>
      <c r="M44" s="17">
        <v>5</v>
      </c>
      <c r="N44" s="17">
        <v>25</v>
      </c>
      <c r="O44" s="17"/>
      <c r="P44" s="17"/>
      <c r="Q44" s="17"/>
      <c r="R44" s="17"/>
      <c r="S44" s="17">
        <f t="shared" si="0"/>
        <v>1304.75</v>
      </c>
      <c r="T44" s="17">
        <f t="shared" si="1"/>
        <v>549.9</v>
      </c>
      <c r="U44" s="17">
        <f t="shared" si="2"/>
        <v>1854.65</v>
      </c>
    </row>
    <row r="45" ht="17" customHeight="1" spans="1:21">
      <c r="A45" s="17">
        <v>41</v>
      </c>
      <c r="B45" s="71" t="s">
        <v>92</v>
      </c>
      <c r="C45" s="17" t="s">
        <v>251</v>
      </c>
      <c r="D45" s="17" t="s">
        <v>15</v>
      </c>
      <c r="E45" s="17" t="s">
        <v>426</v>
      </c>
      <c r="F45" s="17">
        <v>799.84</v>
      </c>
      <c r="G45" s="17">
        <v>399.92</v>
      </c>
      <c r="H45" s="17">
        <v>64.99</v>
      </c>
      <c r="I45" s="17">
        <v>25</v>
      </c>
      <c r="J45" s="17">
        <v>25</v>
      </c>
      <c r="K45" s="17">
        <v>409.92</v>
      </c>
      <c r="L45" s="17">
        <v>99.98</v>
      </c>
      <c r="M45" s="17">
        <v>5</v>
      </c>
      <c r="N45" s="17">
        <v>25</v>
      </c>
      <c r="O45" s="17"/>
      <c r="P45" s="17"/>
      <c r="Q45" s="17"/>
      <c r="R45" s="17"/>
      <c r="S45" s="17">
        <f t="shared" si="0"/>
        <v>1304.75</v>
      </c>
      <c r="T45" s="17">
        <f t="shared" si="1"/>
        <v>549.9</v>
      </c>
      <c r="U45" s="17">
        <f t="shared" si="2"/>
        <v>1854.65</v>
      </c>
    </row>
    <row r="46" ht="17" customHeight="1" spans="1:21">
      <c r="A46" s="17">
        <v>42</v>
      </c>
      <c r="B46" s="71" t="s">
        <v>71</v>
      </c>
      <c r="C46" s="17" t="s">
        <v>225</v>
      </c>
      <c r="D46" s="17" t="s">
        <v>15</v>
      </c>
      <c r="E46" s="17" t="s">
        <v>426</v>
      </c>
      <c r="F46" s="17">
        <v>799.84</v>
      </c>
      <c r="G46" s="17">
        <v>399.92</v>
      </c>
      <c r="H46" s="17">
        <v>64.99</v>
      </c>
      <c r="I46" s="17">
        <v>25</v>
      </c>
      <c r="J46" s="17">
        <v>25</v>
      </c>
      <c r="K46" s="17">
        <v>409.92</v>
      </c>
      <c r="L46" s="17">
        <v>99.98</v>
      </c>
      <c r="M46" s="17">
        <v>5</v>
      </c>
      <c r="N46" s="17">
        <v>25</v>
      </c>
      <c r="O46" s="17"/>
      <c r="P46" s="17"/>
      <c r="Q46" s="17"/>
      <c r="R46" s="17"/>
      <c r="S46" s="17">
        <f t="shared" si="0"/>
        <v>1304.75</v>
      </c>
      <c r="T46" s="17">
        <f t="shared" si="1"/>
        <v>549.9</v>
      </c>
      <c r="U46" s="17">
        <f t="shared" si="2"/>
        <v>1854.65</v>
      </c>
    </row>
    <row r="47" ht="17" customHeight="1" spans="1:21">
      <c r="A47" s="17">
        <v>43</v>
      </c>
      <c r="B47" s="71" t="s">
        <v>128</v>
      </c>
      <c r="C47" s="17" t="s">
        <v>306</v>
      </c>
      <c r="D47" s="17" t="s">
        <v>15</v>
      </c>
      <c r="E47" s="17" t="s">
        <v>426</v>
      </c>
      <c r="F47" s="17">
        <v>799.84</v>
      </c>
      <c r="G47" s="17">
        <v>399.92</v>
      </c>
      <c r="H47" s="17">
        <v>64.99</v>
      </c>
      <c r="I47" s="17">
        <v>25</v>
      </c>
      <c r="J47" s="17">
        <v>25</v>
      </c>
      <c r="K47" s="17">
        <v>409.92</v>
      </c>
      <c r="L47" s="17">
        <v>99.98</v>
      </c>
      <c r="M47" s="17">
        <v>5</v>
      </c>
      <c r="N47" s="17">
        <v>25</v>
      </c>
      <c r="O47" s="17"/>
      <c r="P47" s="17"/>
      <c r="Q47" s="17"/>
      <c r="R47" s="17"/>
      <c r="S47" s="17">
        <f t="shared" si="0"/>
        <v>1304.75</v>
      </c>
      <c r="T47" s="17">
        <f t="shared" si="1"/>
        <v>549.9</v>
      </c>
      <c r="U47" s="17">
        <f t="shared" si="2"/>
        <v>1854.65</v>
      </c>
    </row>
    <row r="48" ht="17" customHeight="1" spans="1:21">
      <c r="A48" s="17">
        <v>44</v>
      </c>
      <c r="B48" s="71" t="s">
        <v>84</v>
      </c>
      <c r="C48" s="17" t="s">
        <v>243</v>
      </c>
      <c r="D48" s="17" t="s">
        <v>15</v>
      </c>
      <c r="E48" s="17" t="s">
        <v>426</v>
      </c>
      <c r="F48" s="17">
        <v>799.84</v>
      </c>
      <c r="G48" s="17">
        <v>399.92</v>
      </c>
      <c r="H48" s="17">
        <v>64.99</v>
      </c>
      <c r="I48" s="17">
        <v>25</v>
      </c>
      <c r="J48" s="17">
        <v>25</v>
      </c>
      <c r="K48" s="17">
        <v>409.92</v>
      </c>
      <c r="L48" s="17">
        <v>99.98</v>
      </c>
      <c r="M48" s="17">
        <v>5</v>
      </c>
      <c r="N48" s="17">
        <v>25</v>
      </c>
      <c r="O48" s="17"/>
      <c r="P48" s="17"/>
      <c r="Q48" s="17"/>
      <c r="R48" s="17"/>
      <c r="S48" s="17">
        <f t="shared" si="0"/>
        <v>1304.75</v>
      </c>
      <c r="T48" s="17">
        <f t="shared" si="1"/>
        <v>549.9</v>
      </c>
      <c r="U48" s="17">
        <f t="shared" si="2"/>
        <v>1854.65</v>
      </c>
    </row>
    <row r="49" ht="17" customHeight="1" spans="1:21">
      <c r="A49" s="17">
        <v>45</v>
      </c>
      <c r="B49" s="71" t="s">
        <v>141</v>
      </c>
      <c r="C49" s="17" t="s">
        <v>323</v>
      </c>
      <c r="D49" s="17" t="s">
        <v>15</v>
      </c>
      <c r="E49" s="17" t="s">
        <v>426</v>
      </c>
      <c r="F49" s="17">
        <v>799.84</v>
      </c>
      <c r="G49" s="17">
        <v>399.92</v>
      </c>
      <c r="H49" s="17">
        <v>64.99</v>
      </c>
      <c r="I49" s="17">
        <v>25</v>
      </c>
      <c r="J49" s="17">
        <v>25</v>
      </c>
      <c r="K49" s="17">
        <v>409.92</v>
      </c>
      <c r="L49" s="17">
        <v>99.98</v>
      </c>
      <c r="M49" s="17">
        <v>5</v>
      </c>
      <c r="N49" s="17">
        <v>25</v>
      </c>
      <c r="O49" s="17"/>
      <c r="P49" s="17"/>
      <c r="Q49" s="17"/>
      <c r="R49" s="17"/>
      <c r="S49" s="17">
        <f t="shared" si="0"/>
        <v>1304.75</v>
      </c>
      <c r="T49" s="17">
        <f t="shared" si="1"/>
        <v>549.9</v>
      </c>
      <c r="U49" s="17">
        <f t="shared" si="2"/>
        <v>1854.65</v>
      </c>
    </row>
    <row r="50" ht="17" customHeight="1" spans="1:21">
      <c r="A50" s="17">
        <v>46</v>
      </c>
      <c r="B50" s="71" t="s">
        <v>88</v>
      </c>
      <c r="C50" s="17" t="s">
        <v>247</v>
      </c>
      <c r="D50" s="17" t="s">
        <v>15</v>
      </c>
      <c r="E50" s="17" t="s">
        <v>426</v>
      </c>
      <c r="F50" s="17">
        <v>799.84</v>
      </c>
      <c r="G50" s="17">
        <v>399.92</v>
      </c>
      <c r="H50" s="17">
        <v>64.99</v>
      </c>
      <c r="I50" s="17">
        <v>25</v>
      </c>
      <c r="J50" s="17">
        <v>25</v>
      </c>
      <c r="K50" s="17">
        <v>409.92</v>
      </c>
      <c r="L50" s="17">
        <v>99.98</v>
      </c>
      <c r="M50" s="17">
        <v>5</v>
      </c>
      <c r="N50" s="17">
        <v>25</v>
      </c>
      <c r="O50" s="17"/>
      <c r="P50" s="17"/>
      <c r="Q50" s="17"/>
      <c r="R50" s="17"/>
      <c r="S50" s="17">
        <f t="shared" si="0"/>
        <v>1304.75</v>
      </c>
      <c r="T50" s="17">
        <f t="shared" si="1"/>
        <v>549.9</v>
      </c>
      <c r="U50" s="17">
        <f t="shared" si="2"/>
        <v>1854.65</v>
      </c>
    </row>
    <row r="51" ht="17" customHeight="1" spans="1:21">
      <c r="A51" s="17">
        <v>47</v>
      </c>
      <c r="B51" s="71" t="s">
        <v>153</v>
      </c>
      <c r="C51" s="17" t="s">
        <v>154</v>
      </c>
      <c r="D51" s="17" t="s">
        <v>15</v>
      </c>
      <c r="E51" s="17" t="s">
        <v>426</v>
      </c>
      <c r="F51" s="17">
        <v>799.84</v>
      </c>
      <c r="G51" s="17">
        <v>399.92</v>
      </c>
      <c r="H51" s="17">
        <v>64.99</v>
      </c>
      <c r="I51" s="17">
        <v>25</v>
      </c>
      <c r="J51" s="17">
        <v>25</v>
      </c>
      <c r="K51" s="17">
        <v>409.92</v>
      </c>
      <c r="L51" s="17">
        <v>99.98</v>
      </c>
      <c r="M51" s="17">
        <v>5</v>
      </c>
      <c r="N51" s="17">
        <v>25</v>
      </c>
      <c r="O51" s="17"/>
      <c r="P51" s="17"/>
      <c r="Q51" s="17"/>
      <c r="R51" s="17"/>
      <c r="S51" s="17">
        <f t="shared" si="0"/>
        <v>1304.75</v>
      </c>
      <c r="T51" s="17">
        <f t="shared" si="1"/>
        <v>549.9</v>
      </c>
      <c r="U51" s="17">
        <f t="shared" si="2"/>
        <v>1854.65</v>
      </c>
    </row>
    <row r="52" ht="17" customHeight="1" spans="1:21">
      <c r="A52" s="17">
        <v>48</v>
      </c>
      <c r="B52" s="71" t="s">
        <v>217</v>
      </c>
      <c r="C52" s="17" t="s">
        <v>218</v>
      </c>
      <c r="D52" s="17" t="s">
        <v>15</v>
      </c>
      <c r="E52" s="17" t="s">
        <v>426</v>
      </c>
      <c r="F52" s="17">
        <v>799.84</v>
      </c>
      <c r="G52" s="17">
        <v>399.92</v>
      </c>
      <c r="H52" s="17">
        <v>64.99</v>
      </c>
      <c r="I52" s="17">
        <v>25</v>
      </c>
      <c r="J52" s="17">
        <v>25</v>
      </c>
      <c r="K52" s="17">
        <v>409.92</v>
      </c>
      <c r="L52" s="17">
        <v>99.98</v>
      </c>
      <c r="M52" s="17">
        <v>5</v>
      </c>
      <c r="N52" s="17">
        <v>25</v>
      </c>
      <c r="O52" s="17"/>
      <c r="P52" s="17"/>
      <c r="Q52" s="17"/>
      <c r="R52" s="17"/>
      <c r="S52" s="17">
        <f t="shared" si="0"/>
        <v>1304.75</v>
      </c>
      <c r="T52" s="17">
        <f t="shared" si="1"/>
        <v>549.9</v>
      </c>
      <c r="U52" s="17">
        <f t="shared" si="2"/>
        <v>1854.65</v>
      </c>
    </row>
    <row r="53" ht="17" customHeight="1" spans="1:21">
      <c r="A53" s="17">
        <v>49</v>
      </c>
      <c r="B53" s="71" t="s">
        <v>65</v>
      </c>
      <c r="C53" s="17" t="s">
        <v>214</v>
      </c>
      <c r="D53" s="17" t="s">
        <v>15</v>
      </c>
      <c r="E53" s="17" t="s">
        <v>426</v>
      </c>
      <c r="F53" s="17">
        <v>799.84</v>
      </c>
      <c r="G53" s="17">
        <v>399.92</v>
      </c>
      <c r="H53" s="17">
        <v>64.99</v>
      </c>
      <c r="I53" s="17">
        <v>25</v>
      </c>
      <c r="J53" s="17">
        <v>25</v>
      </c>
      <c r="K53" s="17">
        <v>409.92</v>
      </c>
      <c r="L53" s="17">
        <v>99.98</v>
      </c>
      <c r="M53" s="17">
        <v>5</v>
      </c>
      <c r="N53" s="17">
        <v>25</v>
      </c>
      <c r="O53" s="17"/>
      <c r="P53" s="17"/>
      <c r="Q53" s="17"/>
      <c r="R53" s="17"/>
      <c r="S53" s="17">
        <f t="shared" si="0"/>
        <v>1304.75</v>
      </c>
      <c r="T53" s="17">
        <f t="shared" si="1"/>
        <v>549.9</v>
      </c>
      <c r="U53" s="17">
        <f t="shared" si="2"/>
        <v>1854.65</v>
      </c>
    </row>
    <row r="54" ht="17" customHeight="1" spans="1:21">
      <c r="A54" s="17">
        <v>50</v>
      </c>
      <c r="B54" s="71" t="s">
        <v>209</v>
      </c>
      <c r="C54" s="17" t="s">
        <v>210</v>
      </c>
      <c r="D54" s="17" t="s">
        <v>15</v>
      </c>
      <c r="E54" s="17" t="s">
        <v>426</v>
      </c>
      <c r="F54" s="17">
        <v>799.84</v>
      </c>
      <c r="G54" s="17">
        <v>399.92</v>
      </c>
      <c r="H54" s="17">
        <v>64.99</v>
      </c>
      <c r="I54" s="17">
        <v>25</v>
      </c>
      <c r="J54" s="17">
        <v>25</v>
      </c>
      <c r="K54" s="17">
        <v>409.92</v>
      </c>
      <c r="L54" s="17">
        <v>99.98</v>
      </c>
      <c r="M54" s="17">
        <v>5</v>
      </c>
      <c r="N54" s="17">
        <v>25</v>
      </c>
      <c r="O54" s="17"/>
      <c r="P54" s="17"/>
      <c r="Q54" s="17"/>
      <c r="R54" s="17"/>
      <c r="S54" s="17">
        <f t="shared" si="0"/>
        <v>1304.75</v>
      </c>
      <c r="T54" s="17">
        <f t="shared" si="1"/>
        <v>549.9</v>
      </c>
      <c r="U54" s="17">
        <f t="shared" si="2"/>
        <v>1854.65</v>
      </c>
    </row>
    <row r="55" ht="17" customHeight="1" spans="1:21">
      <c r="A55" s="17">
        <v>51</v>
      </c>
      <c r="B55" s="71" t="s">
        <v>46</v>
      </c>
      <c r="C55" s="17" t="s">
        <v>188</v>
      </c>
      <c r="D55" s="17" t="s">
        <v>15</v>
      </c>
      <c r="E55" s="17" t="s">
        <v>426</v>
      </c>
      <c r="F55" s="17">
        <v>799.84</v>
      </c>
      <c r="G55" s="17">
        <v>399.92</v>
      </c>
      <c r="H55" s="17">
        <v>64.99</v>
      </c>
      <c r="I55" s="17">
        <v>25</v>
      </c>
      <c r="J55" s="17">
        <v>25</v>
      </c>
      <c r="K55" s="17">
        <v>409.92</v>
      </c>
      <c r="L55" s="17">
        <v>99.98</v>
      </c>
      <c r="M55" s="17">
        <v>5</v>
      </c>
      <c r="N55" s="17">
        <v>25</v>
      </c>
      <c r="O55" s="17"/>
      <c r="P55" s="17"/>
      <c r="Q55" s="17"/>
      <c r="R55" s="17"/>
      <c r="S55" s="17">
        <f t="shared" si="0"/>
        <v>1304.75</v>
      </c>
      <c r="T55" s="17">
        <f t="shared" si="1"/>
        <v>549.9</v>
      </c>
      <c r="U55" s="17">
        <f t="shared" si="2"/>
        <v>1854.65</v>
      </c>
    </row>
    <row r="56" ht="17" customHeight="1" spans="1:21">
      <c r="A56" s="17">
        <v>52</v>
      </c>
      <c r="B56" s="71" t="s">
        <v>87</v>
      </c>
      <c r="C56" s="17" t="s">
        <v>246</v>
      </c>
      <c r="D56" s="17" t="s">
        <v>15</v>
      </c>
      <c r="E56" s="17" t="s">
        <v>426</v>
      </c>
      <c r="F56" s="17">
        <v>799.84</v>
      </c>
      <c r="G56" s="17">
        <v>399.92</v>
      </c>
      <c r="H56" s="17">
        <v>64.99</v>
      </c>
      <c r="I56" s="17">
        <v>25</v>
      </c>
      <c r="J56" s="17">
        <v>25</v>
      </c>
      <c r="K56" s="17">
        <v>409.92</v>
      </c>
      <c r="L56" s="17">
        <v>99.98</v>
      </c>
      <c r="M56" s="17">
        <v>5</v>
      </c>
      <c r="N56" s="17">
        <v>25</v>
      </c>
      <c r="O56" s="17"/>
      <c r="P56" s="17"/>
      <c r="Q56" s="17"/>
      <c r="R56" s="17"/>
      <c r="S56" s="17">
        <f t="shared" si="0"/>
        <v>1304.75</v>
      </c>
      <c r="T56" s="17">
        <f t="shared" si="1"/>
        <v>549.9</v>
      </c>
      <c r="U56" s="17">
        <f t="shared" si="2"/>
        <v>1854.65</v>
      </c>
    </row>
    <row r="57" ht="17" customHeight="1" spans="1:21">
      <c r="A57" s="17">
        <v>53</v>
      </c>
      <c r="B57" s="71" t="s">
        <v>333</v>
      </c>
      <c r="C57" s="17" t="s">
        <v>334</v>
      </c>
      <c r="D57" s="17" t="s">
        <v>15</v>
      </c>
      <c r="E57" s="17" t="s">
        <v>426</v>
      </c>
      <c r="F57" s="17">
        <v>799.84</v>
      </c>
      <c r="G57" s="17">
        <v>399.92</v>
      </c>
      <c r="H57" s="17">
        <v>64.99</v>
      </c>
      <c r="I57" s="17">
        <v>25</v>
      </c>
      <c r="J57" s="17">
        <v>25</v>
      </c>
      <c r="K57" s="17">
        <v>409.92</v>
      </c>
      <c r="L57" s="17">
        <v>99.98</v>
      </c>
      <c r="M57" s="17">
        <v>5</v>
      </c>
      <c r="N57" s="17">
        <v>25</v>
      </c>
      <c r="O57" s="17"/>
      <c r="P57" s="17"/>
      <c r="Q57" s="17"/>
      <c r="R57" s="17"/>
      <c r="S57" s="17">
        <f t="shared" si="0"/>
        <v>1304.75</v>
      </c>
      <c r="T57" s="17">
        <f t="shared" si="1"/>
        <v>549.9</v>
      </c>
      <c r="U57" s="17">
        <f t="shared" si="2"/>
        <v>1854.65</v>
      </c>
    </row>
    <row r="58" ht="17" customHeight="1" spans="1:21">
      <c r="A58" s="17">
        <v>54</v>
      </c>
      <c r="B58" s="71" t="s">
        <v>112</v>
      </c>
      <c r="C58" s="17" t="s">
        <v>280</v>
      </c>
      <c r="D58" s="17" t="s">
        <v>15</v>
      </c>
      <c r="E58" s="17" t="s">
        <v>426</v>
      </c>
      <c r="F58" s="17">
        <v>799.84</v>
      </c>
      <c r="G58" s="17">
        <v>399.92</v>
      </c>
      <c r="H58" s="17">
        <v>64.99</v>
      </c>
      <c r="I58" s="17">
        <v>25</v>
      </c>
      <c r="J58" s="17">
        <v>25</v>
      </c>
      <c r="K58" s="17">
        <v>409.92</v>
      </c>
      <c r="L58" s="17">
        <v>99.98</v>
      </c>
      <c r="M58" s="17">
        <v>5</v>
      </c>
      <c r="N58" s="17">
        <v>25</v>
      </c>
      <c r="O58" s="17"/>
      <c r="P58" s="17"/>
      <c r="Q58" s="17"/>
      <c r="R58" s="17"/>
      <c r="S58" s="17">
        <f t="shared" si="0"/>
        <v>1304.75</v>
      </c>
      <c r="T58" s="17">
        <f t="shared" si="1"/>
        <v>549.9</v>
      </c>
      <c r="U58" s="17">
        <f t="shared" si="2"/>
        <v>1854.65</v>
      </c>
    </row>
    <row r="59" ht="17" customHeight="1" spans="1:21">
      <c r="A59" s="17">
        <v>55</v>
      </c>
      <c r="B59" s="71" t="s">
        <v>75</v>
      </c>
      <c r="C59" s="17" t="s">
        <v>230</v>
      </c>
      <c r="D59" s="17" t="s">
        <v>15</v>
      </c>
      <c r="E59" s="17" t="s">
        <v>426</v>
      </c>
      <c r="F59" s="17">
        <v>799.84</v>
      </c>
      <c r="G59" s="17">
        <v>399.92</v>
      </c>
      <c r="H59" s="17">
        <v>64.99</v>
      </c>
      <c r="I59" s="17">
        <v>25</v>
      </c>
      <c r="J59" s="17">
        <v>25</v>
      </c>
      <c r="K59" s="17">
        <v>409.92</v>
      </c>
      <c r="L59" s="17">
        <v>99.98</v>
      </c>
      <c r="M59" s="17">
        <v>5</v>
      </c>
      <c r="N59" s="17">
        <v>25</v>
      </c>
      <c r="O59" s="17"/>
      <c r="P59" s="17"/>
      <c r="Q59" s="17"/>
      <c r="R59" s="17"/>
      <c r="S59" s="17">
        <f t="shared" si="0"/>
        <v>1304.75</v>
      </c>
      <c r="T59" s="17">
        <f t="shared" si="1"/>
        <v>549.9</v>
      </c>
      <c r="U59" s="17">
        <f t="shared" si="2"/>
        <v>1854.65</v>
      </c>
    </row>
    <row r="60" ht="17" customHeight="1" spans="1:21">
      <c r="A60" s="17">
        <v>56</v>
      </c>
      <c r="B60" s="71" t="s">
        <v>89</v>
      </c>
      <c r="C60" s="17" t="s">
        <v>248</v>
      </c>
      <c r="D60" s="17" t="s">
        <v>15</v>
      </c>
      <c r="E60" s="17" t="s">
        <v>426</v>
      </c>
      <c r="F60" s="17">
        <v>799.84</v>
      </c>
      <c r="G60" s="17">
        <v>399.92</v>
      </c>
      <c r="H60" s="17">
        <v>64.99</v>
      </c>
      <c r="I60" s="17">
        <v>25</v>
      </c>
      <c r="J60" s="17">
        <v>25</v>
      </c>
      <c r="K60" s="17">
        <v>409.92</v>
      </c>
      <c r="L60" s="17">
        <v>99.98</v>
      </c>
      <c r="M60" s="17">
        <v>5</v>
      </c>
      <c r="N60" s="17">
        <v>25</v>
      </c>
      <c r="O60" s="17"/>
      <c r="P60" s="17"/>
      <c r="Q60" s="17"/>
      <c r="R60" s="17"/>
      <c r="S60" s="17">
        <f t="shared" si="0"/>
        <v>1304.75</v>
      </c>
      <c r="T60" s="17">
        <f t="shared" si="1"/>
        <v>549.9</v>
      </c>
      <c r="U60" s="17">
        <f t="shared" si="2"/>
        <v>1854.65</v>
      </c>
    </row>
    <row r="61" ht="17" customHeight="1" spans="1:21">
      <c r="A61" s="17">
        <v>57</v>
      </c>
      <c r="B61" s="71" t="s">
        <v>395</v>
      </c>
      <c r="C61" s="17" t="s">
        <v>396</v>
      </c>
      <c r="D61" s="17" t="s">
        <v>15</v>
      </c>
      <c r="E61" s="17" t="s">
        <v>426</v>
      </c>
      <c r="F61" s="17">
        <v>799.84</v>
      </c>
      <c r="G61" s="17">
        <v>399.92</v>
      </c>
      <c r="H61" s="17">
        <v>64.99</v>
      </c>
      <c r="I61" s="17">
        <v>25</v>
      </c>
      <c r="J61" s="17">
        <v>25</v>
      </c>
      <c r="K61" s="17">
        <v>409.92</v>
      </c>
      <c r="L61" s="17">
        <v>99.98</v>
      </c>
      <c r="M61" s="17">
        <v>5</v>
      </c>
      <c r="N61" s="17">
        <v>25</v>
      </c>
      <c r="O61" s="17"/>
      <c r="P61" s="17"/>
      <c r="Q61" s="17"/>
      <c r="R61" s="17"/>
      <c r="S61" s="17">
        <f t="shared" si="0"/>
        <v>1304.75</v>
      </c>
      <c r="T61" s="17">
        <f t="shared" si="1"/>
        <v>549.9</v>
      </c>
      <c r="U61" s="17">
        <f t="shared" si="2"/>
        <v>1854.65</v>
      </c>
    </row>
    <row r="62" ht="17" customHeight="1" spans="1:21">
      <c r="A62" s="17">
        <v>58</v>
      </c>
      <c r="B62" s="71" t="s">
        <v>94</v>
      </c>
      <c r="C62" s="17" t="s">
        <v>253</v>
      </c>
      <c r="D62" s="17" t="s">
        <v>15</v>
      </c>
      <c r="E62" s="17" t="s">
        <v>426</v>
      </c>
      <c r="F62" s="17">
        <v>799.84</v>
      </c>
      <c r="G62" s="17">
        <v>399.92</v>
      </c>
      <c r="H62" s="17">
        <v>64.99</v>
      </c>
      <c r="I62" s="17">
        <v>25</v>
      </c>
      <c r="J62" s="17">
        <v>25</v>
      </c>
      <c r="K62" s="17">
        <v>409.92</v>
      </c>
      <c r="L62" s="17">
        <v>99.98</v>
      </c>
      <c r="M62" s="17">
        <v>5</v>
      </c>
      <c r="N62" s="17">
        <v>25</v>
      </c>
      <c r="O62" s="17"/>
      <c r="P62" s="17"/>
      <c r="Q62" s="17"/>
      <c r="R62" s="17"/>
      <c r="S62" s="17">
        <f t="shared" si="0"/>
        <v>1304.75</v>
      </c>
      <c r="T62" s="17">
        <f t="shared" si="1"/>
        <v>549.9</v>
      </c>
      <c r="U62" s="17">
        <f t="shared" si="2"/>
        <v>1854.65</v>
      </c>
    </row>
    <row r="63" ht="17" customHeight="1" spans="1:21">
      <c r="A63" s="17">
        <v>59</v>
      </c>
      <c r="B63" s="71" t="s">
        <v>55</v>
      </c>
      <c r="C63" s="17" t="s">
        <v>200</v>
      </c>
      <c r="D63" s="17" t="s">
        <v>15</v>
      </c>
      <c r="E63" s="17" t="s">
        <v>426</v>
      </c>
      <c r="F63" s="17">
        <v>799.84</v>
      </c>
      <c r="G63" s="17">
        <v>399.92</v>
      </c>
      <c r="H63" s="17">
        <v>64.99</v>
      </c>
      <c r="I63" s="17">
        <v>25</v>
      </c>
      <c r="J63" s="17">
        <v>25</v>
      </c>
      <c r="K63" s="17">
        <v>409.92</v>
      </c>
      <c r="L63" s="17">
        <v>99.98</v>
      </c>
      <c r="M63" s="17">
        <v>5</v>
      </c>
      <c r="N63" s="17">
        <v>25</v>
      </c>
      <c r="O63" s="17"/>
      <c r="P63" s="17"/>
      <c r="Q63" s="17"/>
      <c r="R63" s="17"/>
      <c r="S63" s="17">
        <f t="shared" si="0"/>
        <v>1304.75</v>
      </c>
      <c r="T63" s="17">
        <f t="shared" si="1"/>
        <v>549.9</v>
      </c>
      <c r="U63" s="17">
        <f t="shared" si="2"/>
        <v>1854.65</v>
      </c>
    </row>
    <row r="64" ht="17" customHeight="1" spans="1:21">
      <c r="A64" s="17">
        <v>60</v>
      </c>
      <c r="B64" s="71" t="s">
        <v>79</v>
      </c>
      <c r="C64" s="17" t="s">
        <v>235</v>
      </c>
      <c r="D64" s="17" t="s">
        <v>15</v>
      </c>
      <c r="E64" s="17" t="s">
        <v>426</v>
      </c>
      <c r="F64" s="17">
        <v>799.84</v>
      </c>
      <c r="G64" s="17">
        <v>399.92</v>
      </c>
      <c r="H64" s="17">
        <v>64.99</v>
      </c>
      <c r="I64" s="17">
        <v>25</v>
      </c>
      <c r="J64" s="17">
        <v>25</v>
      </c>
      <c r="K64" s="17">
        <v>409.92</v>
      </c>
      <c r="L64" s="17">
        <v>99.98</v>
      </c>
      <c r="M64" s="17">
        <v>5</v>
      </c>
      <c r="N64" s="17">
        <v>25</v>
      </c>
      <c r="O64" s="17"/>
      <c r="P64" s="17"/>
      <c r="Q64" s="17"/>
      <c r="R64" s="17"/>
      <c r="S64" s="17">
        <f t="shared" si="0"/>
        <v>1304.75</v>
      </c>
      <c r="T64" s="17">
        <f t="shared" si="1"/>
        <v>549.9</v>
      </c>
      <c r="U64" s="17">
        <f t="shared" si="2"/>
        <v>1854.65</v>
      </c>
    </row>
    <row r="65" ht="17" customHeight="1" spans="1:21">
      <c r="A65" s="17">
        <v>61</v>
      </c>
      <c r="B65" s="71" t="s">
        <v>17</v>
      </c>
      <c r="C65" s="17" t="s">
        <v>151</v>
      </c>
      <c r="D65" s="17" t="s">
        <v>15</v>
      </c>
      <c r="E65" s="17" t="s">
        <v>426</v>
      </c>
      <c r="F65" s="17">
        <v>799.84</v>
      </c>
      <c r="G65" s="17">
        <v>399.92</v>
      </c>
      <c r="H65" s="17">
        <v>64.99</v>
      </c>
      <c r="I65" s="17">
        <v>25</v>
      </c>
      <c r="J65" s="17">
        <v>25</v>
      </c>
      <c r="K65" s="17">
        <v>409.92</v>
      </c>
      <c r="L65" s="17">
        <v>99.98</v>
      </c>
      <c r="M65" s="17">
        <v>5</v>
      </c>
      <c r="N65" s="17">
        <v>25</v>
      </c>
      <c r="O65" s="17"/>
      <c r="P65" s="17"/>
      <c r="Q65" s="17"/>
      <c r="R65" s="17"/>
      <c r="S65" s="17">
        <f t="shared" si="0"/>
        <v>1304.75</v>
      </c>
      <c r="T65" s="17">
        <f t="shared" si="1"/>
        <v>549.9</v>
      </c>
      <c r="U65" s="17">
        <f t="shared" si="2"/>
        <v>1854.65</v>
      </c>
    </row>
    <row r="66" ht="17" customHeight="1" spans="1:21">
      <c r="A66" s="17">
        <v>62</v>
      </c>
      <c r="B66" s="71" t="s">
        <v>124</v>
      </c>
      <c r="C66" s="17" t="s">
        <v>301</v>
      </c>
      <c r="D66" s="17" t="s">
        <v>15</v>
      </c>
      <c r="E66" s="17" t="s">
        <v>426</v>
      </c>
      <c r="F66" s="17">
        <v>799.84</v>
      </c>
      <c r="G66" s="17">
        <v>399.92</v>
      </c>
      <c r="H66" s="17">
        <v>64.99</v>
      </c>
      <c r="I66" s="17">
        <v>25</v>
      </c>
      <c r="J66" s="17">
        <v>25</v>
      </c>
      <c r="K66" s="17">
        <v>409.92</v>
      </c>
      <c r="L66" s="17">
        <v>99.98</v>
      </c>
      <c r="M66" s="17">
        <v>5</v>
      </c>
      <c r="N66" s="17">
        <v>25</v>
      </c>
      <c r="O66" s="17"/>
      <c r="P66" s="17"/>
      <c r="Q66" s="17"/>
      <c r="R66" s="17"/>
      <c r="S66" s="17">
        <f t="shared" si="0"/>
        <v>1304.75</v>
      </c>
      <c r="T66" s="17">
        <f t="shared" si="1"/>
        <v>549.9</v>
      </c>
      <c r="U66" s="17">
        <f t="shared" si="2"/>
        <v>1854.65</v>
      </c>
    </row>
    <row r="67" ht="17" customHeight="1" spans="1:21">
      <c r="A67" s="17">
        <v>63</v>
      </c>
      <c r="B67" s="71" t="s">
        <v>86</v>
      </c>
      <c r="C67" s="17" t="s">
        <v>245</v>
      </c>
      <c r="D67" s="17" t="s">
        <v>15</v>
      </c>
      <c r="E67" s="17" t="s">
        <v>426</v>
      </c>
      <c r="F67" s="17">
        <v>799.84</v>
      </c>
      <c r="G67" s="17">
        <v>399.92</v>
      </c>
      <c r="H67" s="17">
        <v>64.99</v>
      </c>
      <c r="I67" s="17">
        <v>25</v>
      </c>
      <c r="J67" s="17">
        <v>25</v>
      </c>
      <c r="K67" s="17">
        <v>409.92</v>
      </c>
      <c r="L67" s="17">
        <v>99.98</v>
      </c>
      <c r="M67" s="17">
        <v>5</v>
      </c>
      <c r="N67" s="17">
        <v>25</v>
      </c>
      <c r="O67" s="17"/>
      <c r="P67" s="17"/>
      <c r="Q67" s="17"/>
      <c r="R67" s="17"/>
      <c r="S67" s="17">
        <f t="shared" si="0"/>
        <v>1304.75</v>
      </c>
      <c r="T67" s="17">
        <f t="shared" si="1"/>
        <v>549.9</v>
      </c>
      <c r="U67" s="17">
        <f t="shared" si="2"/>
        <v>1854.65</v>
      </c>
    </row>
    <row r="68" ht="17" customHeight="1" spans="1:21">
      <c r="A68" s="17">
        <v>64</v>
      </c>
      <c r="B68" s="71" t="s">
        <v>133</v>
      </c>
      <c r="C68" s="17" t="s">
        <v>314</v>
      </c>
      <c r="D68" s="17" t="s">
        <v>15</v>
      </c>
      <c r="E68" s="17" t="s">
        <v>426</v>
      </c>
      <c r="F68" s="17">
        <v>799.84</v>
      </c>
      <c r="G68" s="17">
        <v>399.92</v>
      </c>
      <c r="H68" s="17">
        <v>64.99</v>
      </c>
      <c r="I68" s="17">
        <v>25</v>
      </c>
      <c r="J68" s="17">
        <v>25</v>
      </c>
      <c r="K68" s="17">
        <v>409.92</v>
      </c>
      <c r="L68" s="17">
        <v>99.98</v>
      </c>
      <c r="M68" s="17">
        <v>5</v>
      </c>
      <c r="N68" s="17">
        <v>25</v>
      </c>
      <c r="O68" s="17"/>
      <c r="P68" s="17"/>
      <c r="Q68" s="17"/>
      <c r="R68" s="17"/>
      <c r="S68" s="17">
        <f t="shared" si="0"/>
        <v>1304.75</v>
      </c>
      <c r="T68" s="17">
        <f t="shared" si="1"/>
        <v>549.9</v>
      </c>
      <c r="U68" s="17">
        <f t="shared" si="2"/>
        <v>1854.65</v>
      </c>
    </row>
    <row r="69" ht="17" customHeight="1" spans="1:21">
      <c r="A69" s="17">
        <v>65</v>
      </c>
      <c r="B69" s="71" t="s">
        <v>142</v>
      </c>
      <c r="C69" s="17" t="s">
        <v>324</v>
      </c>
      <c r="D69" s="17" t="s">
        <v>15</v>
      </c>
      <c r="E69" s="17" t="s">
        <v>426</v>
      </c>
      <c r="F69" s="17">
        <v>799.84</v>
      </c>
      <c r="G69" s="17">
        <v>399.92</v>
      </c>
      <c r="H69" s="17">
        <v>64.99</v>
      </c>
      <c r="I69" s="17">
        <v>25</v>
      </c>
      <c r="J69" s="17">
        <v>25</v>
      </c>
      <c r="K69" s="17">
        <v>409.92</v>
      </c>
      <c r="L69" s="17">
        <v>99.98</v>
      </c>
      <c r="M69" s="17">
        <v>5</v>
      </c>
      <c r="N69" s="17">
        <v>25</v>
      </c>
      <c r="O69" s="17"/>
      <c r="P69" s="17"/>
      <c r="Q69" s="17"/>
      <c r="R69" s="17"/>
      <c r="S69" s="17">
        <f t="shared" ref="S69:S132" si="3">F69+H69+I69+K69+M69+O69+Q69</f>
        <v>1304.75</v>
      </c>
      <c r="T69" s="17">
        <f t="shared" ref="T69:T132" si="4">G69+J69+L69+N69+P69+R69</f>
        <v>549.9</v>
      </c>
      <c r="U69" s="17">
        <f t="shared" ref="U69:U132" si="5">S69+T69</f>
        <v>1854.65</v>
      </c>
    </row>
    <row r="70" ht="17" customHeight="1" spans="1:21">
      <c r="A70" s="17">
        <v>66</v>
      </c>
      <c r="B70" s="71" t="s">
        <v>108</v>
      </c>
      <c r="C70" s="17" t="s">
        <v>274</v>
      </c>
      <c r="D70" s="17" t="s">
        <v>15</v>
      </c>
      <c r="E70" s="17" t="s">
        <v>426</v>
      </c>
      <c r="F70" s="17">
        <v>799.84</v>
      </c>
      <c r="G70" s="17">
        <v>399.92</v>
      </c>
      <c r="H70" s="17">
        <v>64.99</v>
      </c>
      <c r="I70" s="17">
        <v>25</v>
      </c>
      <c r="J70" s="17">
        <v>25</v>
      </c>
      <c r="K70" s="17">
        <v>409.92</v>
      </c>
      <c r="L70" s="17">
        <v>99.98</v>
      </c>
      <c r="M70" s="17">
        <v>5</v>
      </c>
      <c r="N70" s="17">
        <v>25</v>
      </c>
      <c r="O70" s="17"/>
      <c r="P70" s="17"/>
      <c r="Q70" s="17"/>
      <c r="R70" s="17"/>
      <c r="S70" s="17">
        <f t="shared" si="3"/>
        <v>1304.75</v>
      </c>
      <c r="T70" s="17">
        <f t="shared" si="4"/>
        <v>549.9</v>
      </c>
      <c r="U70" s="17">
        <f t="shared" si="5"/>
        <v>1854.65</v>
      </c>
    </row>
    <row r="71" ht="17" customHeight="1" spans="1:21">
      <c r="A71" s="17">
        <v>67</v>
      </c>
      <c r="B71" s="71" t="s">
        <v>98</v>
      </c>
      <c r="C71" s="17" t="s">
        <v>259</v>
      </c>
      <c r="D71" s="17" t="s">
        <v>15</v>
      </c>
      <c r="E71" s="17" t="s">
        <v>426</v>
      </c>
      <c r="F71" s="17">
        <v>799.84</v>
      </c>
      <c r="G71" s="17">
        <v>399.92</v>
      </c>
      <c r="H71" s="17">
        <v>64.99</v>
      </c>
      <c r="I71" s="17">
        <v>25</v>
      </c>
      <c r="J71" s="17">
        <v>25</v>
      </c>
      <c r="K71" s="17">
        <v>409.92</v>
      </c>
      <c r="L71" s="17">
        <v>99.98</v>
      </c>
      <c r="M71" s="17">
        <v>5</v>
      </c>
      <c r="N71" s="17">
        <v>25</v>
      </c>
      <c r="O71" s="17"/>
      <c r="P71" s="17"/>
      <c r="Q71" s="17"/>
      <c r="R71" s="17"/>
      <c r="S71" s="17">
        <f t="shared" si="3"/>
        <v>1304.75</v>
      </c>
      <c r="T71" s="17">
        <f t="shared" si="4"/>
        <v>549.9</v>
      </c>
      <c r="U71" s="17">
        <f t="shared" si="5"/>
        <v>1854.65</v>
      </c>
    </row>
    <row r="72" ht="17" customHeight="1" spans="1:21">
      <c r="A72" s="17">
        <v>68</v>
      </c>
      <c r="B72" s="71" t="s">
        <v>56</v>
      </c>
      <c r="C72" s="17" t="s">
        <v>201</v>
      </c>
      <c r="D72" s="17" t="s">
        <v>15</v>
      </c>
      <c r="E72" s="17" t="s">
        <v>426</v>
      </c>
      <c r="F72" s="17">
        <v>799.84</v>
      </c>
      <c r="G72" s="17">
        <v>399.92</v>
      </c>
      <c r="H72" s="17">
        <v>64.99</v>
      </c>
      <c r="I72" s="17">
        <v>25</v>
      </c>
      <c r="J72" s="17">
        <v>25</v>
      </c>
      <c r="K72" s="17">
        <v>409.92</v>
      </c>
      <c r="L72" s="17">
        <v>99.98</v>
      </c>
      <c r="M72" s="17">
        <v>5</v>
      </c>
      <c r="N72" s="17">
        <v>25</v>
      </c>
      <c r="O72" s="17"/>
      <c r="P72" s="17"/>
      <c r="Q72" s="17"/>
      <c r="R72" s="17"/>
      <c r="S72" s="17">
        <f t="shared" si="3"/>
        <v>1304.75</v>
      </c>
      <c r="T72" s="17">
        <f t="shared" si="4"/>
        <v>549.9</v>
      </c>
      <c r="U72" s="17">
        <f t="shared" si="5"/>
        <v>1854.65</v>
      </c>
    </row>
    <row r="73" ht="17" customHeight="1" spans="1:21">
      <c r="A73" s="17">
        <v>69</v>
      </c>
      <c r="B73" s="71" t="s">
        <v>93</v>
      </c>
      <c r="C73" s="17" t="s">
        <v>252</v>
      </c>
      <c r="D73" s="17" t="s">
        <v>15</v>
      </c>
      <c r="E73" s="17" t="s">
        <v>426</v>
      </c>
      <c r="F73" s="17">
        <v>799.84</v>
      </c>
      <c r="G73" s="17">
        <v>399.92</v>
      </c>
      <c r="H73" s="17">
        <v>64.99</v>
      </c>
      <c r="I73" s="17">
        <v>25</v>
      </c>
      <c r="J73" s="17">
        <v>25</v>
      </c>
      <c r="K73" s="17">
        <v>409.92</v>
      </c>
      <c r="L73" s="17">
        <v>99.98</v>
      </c>
      <c r="M73" s="17">
        <v>5</v>
      </c>
      <c r="N73" s="17">
        <v>25</v>
      </c>
      <c r="O73" s="17"/>
      <c r="P73" s="17"/>
      <c r="Q73" s="17"/>
      <c r="R73" s="17"/>
      <c r="S73" s="17">
        <f t="shared" si="3"/>
        <v>1304.75</v>
      </c>
      <c r="T73" s="17">
        <f t="shared" si="4"/>
        <v>549.9</v>
      </c>
      <c r="U73" s="17">
        <f t="shared" si="5"/>
        <v>1854.65</v>
      </c>
    </row>
    <row r="74" ht="17" customHeight="1" spans="1:21">
      <c r="A74" s="17">
        <v>70</v>
      </c>
      <c r="B74" s="71" t="s">
        <v>115</v>
      </c>
      <c r="C74" s="17" t="s">
        <v>284</v>
      </c>
      <c r="D74" s="17" t="s">
        <v>15</v>
      </c>
      <c r="E74" s="17" t="s">
        <v>426</v>
      </c>
      <c r="F74" s="17">
        <v>799.84</v>
      </c>
      <c r="G74" s="17">
        <v>399.92</v>
      </c>
      <c r="H74" s="17">
        <v>64.99</v>
      </c>
      <c r="I74" s="17">
        <v>25</v>
      </c>
      <c r="J74" s="17">
        <v>25</v>
      </c>
      <c r="K74" s="17">
        <v>409.92</v>
      </c>
      <c r="L74" s="17">
        <v>99.98</v>
      </c>
      <c r="M74" s="17">
        <v>5</v>
      </c>
      <c r="N74" s="17">
        <v>25</v>
      </c>
      <c r="O74" s="17"/>
      <c r="P74" s="17"/>
      <c r="Q74" s="17"/>
      <c r="R74" s="17"/>
      <c r="S74" s="17">
        <f t="shared" si="3"/>
        <v>1304.75</v>
      </c>
      <c r="T74" s="17">
        <f t="shared" si="4"/>
        <v>549.9</v>
      </c>
      <c r="U74" s="17">
        <f t="shared" si="5"/>
        <v>1854.65</v>
      </c>
    </row>
    <row r="75" ht="17" customHeight="1" spans="1:21">
      <c r="A75" s="17">
        <v>71</v>
      </c>
      <c r="B75" s="71" t="s">
        <v>107</v>
      </c>
      <c r="C75" s="17" t="s">
        <v>273</v>
      </c>
      <c r="D75" s="17" t="s">
        <v>15</v>
      </c>
      <c r="E75" s="17" t="s">
        <v>426</v>
      </c>
      <c r="F75" s="17">
        <v>799.84</v>
      </c>
      <c r="G75" s="17">
        <v>399.92</v>
      </c>
      <c r="H75" s="17">
        <v>64.99</v>
      </c>
      <c r="I75" s="17">
        <v>25</v>
      </c>
      <c r="J75" s="17">
        <v>25</v>
      </c>
      <c r="K75" s="17">
        <v>409.92</v>
      </c>
      <c r="L75" s="17">
        <v>99.98</v>
      </c>
      <c r="M75" s="17">
        <v>5</v>
      </c>
      <c r="N75" s="17">
        <v>25</v>
      </c>
      <c r="O75" s="17"/>
      <c r="P75" s="17"/>
      <c r="Q75" s="17"/>
      <c r="R75" s="17"/>
      <c r="S75" s="17">
        <f t="shared" si="3"/>
        <v>1304.75</v>
      </c>
      <c r="T75" s="17">
        <f t="shared" si="4"/>
        <v>549.9</v>
      </c>
      <c r="U75" s="17">
        <f t="shared" si="5"/>
        <v>1854.65</v>
      </c>
    </row>
    <row r="76" ht="17" customHeight="1" spans="1:21">
      <c r="A76" s="17">
        <v>72</v>
      </c>
      <c r="B76" s="71" t="s">
        <v>191</v>
      </c>
      <c r="C76" s="17" t="s">
        <v>192</v>
      </c>
      <c r="D76" s="17" t="s">
        <v>15</v>
      </c>
      <c r="E76" s="17" t="s">
        <v>426</v>
      </c>
      <c r="F76" s="17">
        <v>799.84</v>
      </c>
      <c r="G76" s="17">
        <v>399.92</v>
      </c>
      <c r="H76" s="17">
        <v>64.99</v>
      </c>
      <c r="I76" s="17">
        <v>25</v>
      </c>
      <c r="J76" s="17">
        <v>25</v>
      </c>
      <c r="K76" s="17">
        <v>409.92</v>
      </c>
      <c r="L76" s="17">
        <v>99.98</v>
      </c>
      <c r="M76" s="17">
        <v>5</v>
      </c>
      <c r="N76" s="17">
        <v>25</v>
      </c>
      <c r="O76" s="17"/>
      <c r="P76" s="17"/>
      <c r="Q76" s="17"/>
      <c r="R76" s="17"/>
      <c r="S76" s="17">
        <f t="shared" si="3"/>
        <v>1304.75</v>
      </c>
      <c r="T76" s="17">
        <f t="shared" si="4"/>
        <v>549.9</v>
      </c>
      <c r="U76" s="17">
        <f t="shared" si="5"/>
        <v>1854.65</v>
      </c>
    </row>
    <row r="77" ht="17" customHeight="1" spans="1:21">
      <c r="A77" s="17">
        <v>73</v>
      </c>
      <c r="B77" s="71" t="s">
        <v>302</v>
      </c>
      <c r="C77" s="17" t="s">
        <v>303</v>
      </c>
      <c r="D77" s="17" t="s">
        <v>15</v>
      </c>
      <c r="E77" s="17" t="s">
        <v>426</v>
      </c>
      <c r="F77" s="17">
        <v>799.84</v>
      </c>
      <c r="G77" s="17">
        <v>399.92</v>
      </c>
      <c r="H77" s="17">
        <v>64.99</v>
      </c>
      <c r="I77" s="17">
        <v>25</v>
      </c>
      <c r="J77" s="17">
        <v>25</v>
      </c>
      <c r="K77" s="17">
        <v>409.92</v>
      </c>
      <c r="L77" s="17">
        <v>99.98</v>
      </c>
      <c r="M77" s="17">
        <v>5</v>
      </c>
      <c r="N77" s="17">
        <v>25</v>
      </c>
      <c r="O77" s="17"/>
      <c r="P77" s="17"/>
      <c r="Q77" s="17"/>
      <c r="R77" s="17"/>
      <c r="S77" s="17">
        <f t="shared" si="3"/>
        <v>1304.75</v>
      </c>
      <c r="T77" s="17">
        <f t="shared" si="4"/>
        <v>549.9</v>
      </c>
      <c r="U77" s="17">
        <f t="shared" si="5"/>
        <v>1854.65</v>
      </c>
    </row>
    <row r="78" ht="17" customHeight="1" spans="1:21">
      <c r="A78" s="17">
        <v>74</v>
      </c>
      <c r="B78" s="71" t="s">
        <v>309</v>
      </c>
      <c r="C78" s="17" t="s">
        <v>310</v>
      </c>
      <c r="D78" s="17" t="s">
        <v>15</v>
      </c>
      <c r="E78" s="17" t="s">
        <v>426</v>
      </c>
      <c r="F78" s="17">
        <v>799.84</v>
      </c>
      <c r="G78" s="17">
        <v>399.92</v>
      </c>
      <c r="H78" s="17">
        <v>64.99</v>
      </c>
      <c r="I78" s="17">
        <v>25</v>
      </c>
      <c r="J78" s="17">
        <v>25</v>
      </c>
      <c r="K78" s="17">
        <v>409.92</v>
      </c>
      <c r="L78" s="17">
        <v>99.98</v>
      </c>
      <c r="M78" s="17">
        <v>5</v>
      </c>
      <c r="N78" s="17">
        <v>25</v>
      </c>
      <c r="O78" s="17"/>
      <c r="P78" s="17"/>
      <c r="Q78" s="17"/>
      <c r="R78" s="17"/>
      <c r="S78" s="17">
        <f t="shared" si="3"/>
        <v>1304.75</v>
      </c>
      <c r="T78" s="17">
        <f t="shared" si="4"/>
        <v>549.9</v>
      </c>
      <c r="U78" s="17">
        <f t="shared" si="5"/>
        <v>1854.65</v>
      </c>
    </row>
    <row r="79" ht="17" customHeight="1" spans="1:21">
      <c r="A79" s="17">
        <v>75</v>
      </c>
      <c r="B79" s="71" t="s">
        <v>335</v>
      </c>
      <c r="C79" s="17" t="s">
        <v>336</v>
      </c>
      <c r="D79" s="17" t="s">
        <v>15</v>
      </c>
      <c r="E79" s="17" t="s">
        <v>426</v>
      </c>
      <c r="F79" s="17">
        <v>799.84</v>
      </c>
      <c r="G79" s="17">
        <v>399.92</v>
      </c>
      <c r="H79" s="17">
        <v>64.99</v>
      </c>
      <c r="I79" s="17">
        <v>25</v>
      </c>
      <c r="J79" s="17">
        <v>25</v>
      </c>
      <c r="K79" s="17">
        <v>409.92</v>
      </c>
      <c r="L79" s="17">
        <v>99.98</v>
      </c>
      <c r="M79" s="17">
        <v>5</v>
      </c>
      <c r="N79" s="17">
        <v>25</v>
      </c>
      <c r="O79" s="17"/>
      <c r="P79" s="17"/>
      <c r="Q79" s="17"/>
      <c r="R79" s="17"/>
      <c r="S79" s="17">
        <f t="shared" si="3"/>
        <v>1304.75</v>
      </c>
      <c r="T79" s="17">
        <f t="shared" si="4"/>
        <v>549.9</v>
      </c>
      <c r="U79" s="17">
        <f t="shared" si="5"/>
        <v>1854.65</v>
      </c>
    </row>
    <row r="80" ht="17" customHeight="1" spans="1:21">
      <c r="A80" s="17">
        <v>76</v>
      </c>
      <c r="B80" s="71" t="s">
        <v>241</v>
      </c>
      <c r="C80" s="17" t="s">
        <v>242</v>
      </c>
      <c r="D80" s="17" t="s">
        <v>15</v>
      </c>
      <c r="E80" s="17" t="s">
        <v>426</v>
      </c>
      <c r="F80" s="17">
        <v>799.84</v>
      </c>
      <c r="G80" s="17">
        <v>399.92</v>
      </c>
      <c r="H80" s="17">
        <v>64.99</v>
      </c>
      <c r="I80" s="17">
        <v>25</v>
      </c>
      <c r="J80" s="17">
        <v>25</v>
      </c>
      <c r="K80" s="17">
        <v>409.92</v>
      </c>
      <c r="L80" s="17">
        <v>99.98</v>
      </c>
      <c r="M80" s="17">
        <v>5</v>
      </c>
      <c r="N80" s="17">
        <v>25</v>
      </c>
      <c r="O80" s="17"/>
      <c r="P80" s="17"/>
      <c r="Q80" s="17"/>
      <c r="R80" s="17"/>
      <c r="S80" s="17">
        <f t="shared" si="3"/>
        <v>1304.75</v>
      </c>
      <c r="T80" s="17">
        <f t="shared" si="4"/>
        <v>549.9</v>
      </c>
      <c r="U80" s="17">
        <f t="shared" si="5"/>
        <v>1854.65</v>
      </c>
    </row>
    <row r="81" ht="17" customHeight="1" spans="1:21">
      <c r="A81" s="17">
        <v>77</v>
      </c>
      <c r="B81" s="71" t="s">
        <v>223</v>
      </c>
      <c r="C81" s="17" t="s">
        <v>224</v>
      </c>
      <c r="D81" s="17" t="s">
        <v>15</v>
      </c>
      <c r="E81" s="17" t="s">
        <v>426</v>
      </c>
      <c r="F81" s="17">
        <v>799.84</v>
      </c>
      <c r="G81" s="17">
        <v>399.92</v>
      </c>
      <c r="H81" s="17">
        <v>64.99</v>
      </c>
      <c r="I81" s="17">
        <v>25</v>
      </c>
      <c r="J81" s="17">
        <v>25</v>
      </c>
      <c r="K81" s="17">
        <v>409.92</v>
      </c>
      <c r="L81" s="17">
        <v>99.98</v>
      </c>
      <c r="M81" s="17">
        <v>5</v>
      </c>
      <c r="N81" s="17">
        <v>25</v>
      </c>
      <c r="O81" s="17"/>
      <c r="P81" s="17"/>
      <c r="Q81" s="17"/>
      <c r="R81" s="17"/>
      <c r="S81" s="17">
        <f t="shared" si="3"/>
        <v>1304.75</v>
      </c>
      <c r="T81" s="17">
        <f t="shared" si="4"/>
        <v>549.9</v>
      </c>
      <c r="U81" s="17">
        <f t="shared" si="5"/>
        <v>1854.65</v>
      </c>
    </row>
    <row r="82" ht="17" customHeight="1" spans="1:21">
      <c r="A82" s="17">
        <v>78</v>
      </c>
      <c r="B82" s="71" t="s">
        <v>137</v>
      </c>
      <c r="C82" s="17" t="s">
        <v>319</v>
      </c>
      <c r="D82" s="17" t="s">
        <v>15</v>
      </c>
      <c r="E82" s="17" t="s">
        <v>426</v>
      </c>
      <c r="F82" s="17">
        <v>799.84</v>
      </c>
      <c r="G82" s="17">
        <v>399.92</v>
      </c>
      <c r="H82" s="17">
        <v>64.99</v>
      </c>
      <c r="I82" s="17">
        <v>25</v>
      </c>
      <c r="J82" s="17">
        <v>25</v>
      </c>
      <c r="K82" s="17">
        <v>409.92</v>
      </c>
      <c r="L82" s="17">
        <v>99.98</v>
      </c>
      <c r="M82" s="17">
        <v>5</v>
      </c>
      <c r="N82" s="17">
        <v>25</v>
      </c>
      <c r="O82" s="17"/>
      <c r="P82" s="17"/>
      <c r="Q82" s="17"/>
      <c r="R82" s="17"/>
      <c r="S82" s="17">
        <f t="shared" si="3"/>
        <v>1304.75</v>
      </c>
      <c r="T82" s="17">
        <f t="shared" si="4"/>
        <v>549.9</v>
      </c>
      <c r="U82" s="17">
        <f t="shared" si="5"/>
        <v>1854.65</v>
      </c>
    </row>
    <row r="83" ht="17" customHeight="1" spans="1:21">
      <c r="A83" s="17">
        <v>79</v>
      </c>
      <c r="B83" s="71" t="s">
        <v>389</v>
      </c>
      <c r="C83" s="17" t="s">
        <v>390</v>
      </c>
      <c r="D83" s="17" t="s">
        <v>15</v>
      </c>
      <c r="E83" s="17" t="s">
        <v>426</v>
      </c>
      <c r="F83" s="17">
        <v>799.84</v>
      </c>
      <c r="G83" s="17">
        <v>399.92</v>
      </c>
      <c r="H83" s="17">
        <v>64.99</v>
      </c>
      <c r="I83" s="17">
        <v>25</v>
      </c>
      <c r="J83" s="17">
        <v>25</v>
      </c>
      <c r="K83" s="17">
        <v>409.92</v>
      </c>
      <c r="L83" s="17">
        <v>99.98</v>
      </c>
      <c r="M83" s="17">
        <v>5</v>
      </c>
      <c r="N83" s="17">
        <v>25</v>
      </c>
      <c r="O83" s="17"/>
      <c r="P83" s="17"/>
      <c r="Q83" s="17"/>
      <c r="R83" s="17"/>
      <c r="S83" s="17">
        <f t="shared" si="3"/>
        <v>1304.75</v>
      </c>
      <c r="T83" s="17">
        <f t="shared" si="4"/>
        <v>549.9</v>
      </c>
      <c r="U83" s="17">
        <f t="shared" si="5"/>
        <v>1854.65</v>
      </c>
    </row>
    <row r="84" ht="17" customHeight="1" spans="1:21">
      <c r="A84" s="17">
        <v>80</v>
      </c>
      <c r="B84" s="71" t="s">
        <v>269</v>
      </c>
      <c r="C84" s="17" t="s">
        <v>270</v>
      </c>
      <c r="D84" s="17" t="s">
        <v>15</v>
      </c>
      <c r="E84" s="17" t="s">
        <v>426</v>
      </c>
      <c r="F84" s="17">
        <v>799.84</v>
      </c>
      <c r="G84" s="17">
        <v>399.92</v>
      </c>
      <c r="H84" s="17">
        <v>64.99</v>
      </c>
      <c r="I84" s="17">
        <v>25</v>
      </c>
      <c r="J84" s="17">
        <v>25</v>
      </c>
      <c r="K84" s="17">
        <v>409.92</v>
      </c>
      <c r="L84" s="17">
        <v>99.98</v>
      </c>
      <c r="M84" s="17">
        <v>5</v>
      </c>
      <c r="N84" s="17">
        <v>25</v>
      </c>
      <c r="O84" s="17"/>
      <c r="P84" s="17"/>
      <c r="Q84" s="17"/>
      <c r="R84" s="17"/>
      <c r="S84" s="17">
        <f t="shared" si="3"/>
        <v>1304.75</v>
      </c>
      <c r="T84" s="17">
        <f t="shared" si="4"/>
        <v>549.9</v>
      </c>
      <c r="U84" s="17">
        <f t="shared" si="5"/>
        <v>1854.65</v>
      </c>
    </row>
    <row r="85" ht="17" customHeight="1" spans="1:21">
      <c r="A85" s="17">
        <v>81</v>
      </c>
      <c r="B85" s="71" t="s">
        <v>260</v>
      </c>
      <c r="C85" s="17" t="s">
        <v>261</v>
      </c>
      <c r="D85" s="17" t="s">
        <v>15</v>
      </c>
      <c r="E85" s="17" t="s">
        <v>426</v>
      </c>
      <c r="F85" s="17">
        <v>799.84</v>
      </c>
      <c r="G85" s="17">
        <v>399.92</v>
      </c>
      <c r="H85" s="17">
        <v>64.99</v>
      </c>
      <c r="I85" s="17">
        <v>25</v>
      </c>
      <c r="J85" s="17">
        <v>25</v>
      </c>
      <c r="K85" s="17">
        <v>409.92</v>
      </c>
      <c r="L85" s="17">
        <v>99.98</v>
      </c>
      <c r="M85" s="17">
        <v>5</v>
      </c>
      <c r="N85" s="17">
        <v>25</v>
      </c>
      <c r="O85" s="17"/>
      <c r="P85" s="17"/>
      <c r="Q85" s="17"/>
      <c r="R85" s="17"/>
      <c r="S85" s="17">
        <f t="shared" si="3"/>
        <v>1304.75</v>
      </c>
      <c r="T85" s="17">
        <f t="shared" si="4"/>
        <v>549.9</v>
      </c>
      <c r="U85" s="17">
        <f t="shared" si="5"/>
        <v>1854.65</v>
      </c>
    </row>
    <row r="86" ht="17" customHeight="1" spans="1:21">
      <c r="A86" s="17">
        <v>82</v>
      </c>
      <c r="B86" s="71" t="s">
        <v>169</v>
      </c>
      <c r="C86" s="17" t="s">
        <v>170</v>
      </c>
      <c r="D86" s="17" t="s">
        <v>15</v>
      </c>
      <c r="E86" s="17" t="s">
        <v>426</v>
      </c>
      <c r="F86" s="17">
        <v>799.84</v>
      </c>
      <c r="G86" s="17">
        <v>399.92</v>
      </c>
      <c r="H86" s="17">
        <v>64.99</v>
      </c>
      <c r="I86" s="17">
        <v>25</v>
      </c>
      <c r="J86" s="17">
        <v>25</v>
      </c>
      <c r="K86" s="17">
        <v>409.92</v>
      </c>
      <c r="L86" s="17">
        <v>99.98</v>
      </c>
      <c r="M86" s="17">
        <v>5</v>
      </c>
      <c r="N86" s="17">
        <v>25</v>
      </c>
      <c r="O86" s="17"/>
      <c r="P86" s="17"/>
      <c r="Q86" s="17"/>
      <c r="R86" s="17"/>
      <c r="S86" s="17">
        <f t="shared" si="3"/>
        <v>1304.75</v>
      </c>
      <c r="T86" s="17">
        <f t="shared" si="4"/>
        <v>549.9</v>
      </c>
      <c r="U86" s="17">
        <f t="shared" si="5"/>
        <v>1854.65</v>
      </c>
    </row>
    <row r="87" ht="17" customHeight="1" spans="1:21">
      <c r="A87" s="17">
        <v>83</v>
      </c>
      <c r="B87" s="71" t="s">
        <v>232</v>
      </c>
      <c r="C87" s="17" t="s">
        <v>233</v>
      </c>
      <c r="D87" s="17" t="s">
        <v>15</v>
      </c>
      <c r="E87" s="17" t="s">
        <v>426</v>
      </c>
      <c r="F87" s="17">
        <v>799.84</v>
      </c>
      <c r="G87" s="17">
        <v>399.92</v>
      </c>
      <c r="H87" s="17">
        <v>64.99</v>
      </c>
      <c r="I87" s="17">
        <v>25</v>
      </c>
      <c r="J87" s="17">
        <v>25</v>
      </c>
      <c r="K87" s="17">
        <v>409.92</v>
      </c>
      <c r="L87" s="17">
        <v>99.98</v>
      </c>
      <c r="M87" s="17">
        <v>5</v>
      </c>
      <c r="N87" s="17">
        <v>25</v>
      </c>
      <c r="O87" s="17"/>
      <c r="P87" s="17"/>
      <c r="Q87" s="17"/>
      <c r="R87" s="17"/>
      <c r="S87" s="17">
        <f t="shared" si="3"/>
        <v>1304.75</v>
      </c>
      <c r="T87" s="17">
        <f t="shared" si="4"/>
        <v>549.9</v>
      </c>
      <c r="U87" s="17">
        <f t="shared" si="5"/>
        <v>1854.65</v>
      </c>
    </row>
    <row r="88" ht="17" customHeight="1" spans="1:21">
      <c r="A88" s="17">
        <v>84</v>
      </c>
      <c r="B88" s="71" t="s">
        <v>41</v>
      </c>
      <c r="C88" s="17" t="s">
        <v>183</v>
      </c>
      <c r="D88" s="17" t="s">
        <v>15</v>
      </c>
      <c r="E88" s="17" t="s">
        <v>426</v>
      </c>
      <c r="F88" s="17">
        <v>799.84</v>
      </c>
      <c r="G88" s="17">
        <v>399.92</v>
      </c>
      <c r="H88" s="17">
        <v>64.99</v>
      </c>
      <c r="I88" s="17">
        <v>25</v>
      </c>
      <c r="J88" s="17">
        <v>25</v>
      </c>
      <c r="K88" s="17">
        <v>409.92</v>
      </c>
      <c r="L88" s="17">
        <v>99.98</v>
      </c>
      <c r="M88" s="17">
        <v>5</v>
      </c>
      <c r="N88" s="17">
        <v>25</v>
      </c>
      <c r="O88" s="17"/>
      <c r="P88" s="17"/>
      <c r="Q88" s="17"/>
      <c r="R88" s="17"/>
      <c r="S88" s="17">
        <f t="shared" si="3"/>
        <v>1304.75</v>
      </c>
      <c r="T88" s="17">
        <f t="shared" si="4"/>
        <v>549.9</v>
      </c>
      <c r="U88" s="17">
        <f t="shared" si="5"/>
        <v>1854.65</v>
      </c>
    </row>
    <row r="89" ht="17" customHeight="1" spans="1:21">
      <c r="A89" s="17">
        <v>85</v>
      </c>
      <c r="B89" s="71" t="s">
        <v>105</v>
      </c>
      <c r="C89" s="17" t="s">
        <v>271</v>
      </c>
      <c r="D89" s="17" t="s">
        <v>15</v>
      </c>
      <c r="E89" s="17" t="s">
        <v>426</v>
      </c>
      <c r="F89" s="17">
        <v>799.84</v>
      </c>
      <c r="G89" s="17">
        <v>399.92</v>
      </c>
      <c r="H89" s="17">
        <v>64.99</v>
      </c>
      <c r="I89" s="17">
        <v>25</v>
      </c>
      <c r="J89" s="17">
        <v>25</v>
      </c>
      <c r="K89" s="17">
        <v>409.92</v>
      </c>
      <c r="L89" s="17">
        <v>99.98</v>
      </c>
      <c r="M89" s="17">
        <v>5</v>
      </c>
      <c r="N89" s="17">
        <v>25</v>
      </c>
      <c r="O89" s="17"/>
      <c r="P89" s="17"/>
      <c r="Q89" s="17"/>
      <c r="R89" s="17"/>
      <c r="S89" s="17">
        <f t="shared" si="3"/>
        <v>1304.75</v>
      </c>
      <c r="T89" s="17">
        <f t="shared" si="4"/>
        <v>549.9</v>
      </c>
      <c r="U89" s="17">
        <f t="shared" si="5"/>
        <v>1854.65</v>
      </c>
    </row>
    <row r="90" ht="17" customHeight="1" spans="1:21">
      <c r="A90" s="17">
        <v>86</v>
      </c>
      <c r="B90" s="71" t="s">
        <v>257</v>
      </c>
      <c r="C90" s="17" t="s">
        <v>258</v>
      </c>
      <c r="D90" s="17" t="s">
        <v>15</v>
      </c>
      <c r="E90" s="17" t="s">
        <v>426</v>
      </c>
      <c r="F90" s="17">
        <v>799.84</v>
      </c>
      <c r="G90" s="17">
        <v>399.92</v>
      </c>
      <c r="H90" s="17">
        <v>64.99</v>
      </c>
      <c r="I90" s="17">
        <v>25</v>
      </c>
      <c r="J90" s="17">
        <v>25</v>
      </c>
      <c r="K90" s="17">
        <v>409.92</v>
      </c>
      <c r="L90" s="17">
        <v>99.98</v>
      </c>
      <c r="M90" s="17">
        <v>5</v>
      </c>
      <c r="N90" s="17">
        <v>25</v>
      </c>
      <c r="O90" s="17"/>
      <c r="P90" s="17"/>
      <c r="Q90" s="17"/>
      <c r="R90" s="17"/>
      <c r="S90" s="17">
        <f t="shared" si="3"/>
        <v>1304.75</v>
      </c>
      <c r="T90" s="17">
        <f t="shared" si="4"/>
        <v>549.9</v>
      </c>
      <c r="U90" s="17">
        <f t="shared" si="5"/>
        <v>1854.65</v>
      </c>
    </row>
    <row r="91" ht="17" customHeight="1" spans="1:21">
      <c r="A91" s="17">
        <v>87</v>
      </c>
      <c r="B91" s="71" t="s">
        <v>211</v>
      </c>
      <c r="C91" s="17" t="s">
        <v>212</v>
      </c>
      <c r="D91" s="17" t="s">
        <v>15</v>
      </c>
      <c r="E91" s="17" t="s">
        <v>426</v>
      </c>
      <c r="F91" s="17">
        <v>799.84</v>
      </c>
      <c r="G91" s="17">
        <v>399.92</v>
      </c>
      <c r="H91" s="17">
        <v>64.99</v>
      </c>
      <c r="I91" s="17">
        <v>25</v>
      </c>
      <c r="J91" s="17">
        <v>25</v>
      </c>
      <c r="K91" s="17">
        <v>409.92</v>
      </c>
      <c r="L91" s="17">
        <v>99.98</v>
      </c>
      <c r="M91" s="17">
        <v>5</v>
      </c>
      <c r="N91" s="17">
        <v>25</v>
      </c>
      <c r="O91" s="17"/>
      <c r="P91" s="17"/>
      <c r="Q91" s="17"/>
      <c r="R91" s="17"/>
      <c r="S91" s="17">
        <f t="shared" si="3"/>
        <v>1304.75</v>
      </c>
      <c r="T91" s="17">
        <f t="shared" si="4"/>
        <v>549.9</v>
      </c>
      <c r="U91" s="17">
        <f t="shared" si="5"/>
        <v>1854.65</v>
      </c>
    </row>
    <row r="92" ht="17" customHeight="1" spans="1:21">
      <c r="A92" s="17">
        <v>88</v>
      </c>
      <c r="B92" s="71" t="s">
        <v>287</v>
      </c>
      <c r="C92" s="17" t="s">
        <v>288</v>
      </c>
      <c r="D92" s="17" t="s">
        <v>15</v>
      </c>
      <c r="E92" s="17" t="s">
        <v>426</v>
      </c>
      <c r="F92" s="17">
        <v>799.84</v>
      </c>
      <c r="G92" s="17">
        <v>399.92</v>
      </c>
      <c r="H92" s="17">
        <v>64.99</v>
      </c>
      <c r="I92" s="17">
        <v>25</v>
      </c>
      <c r="J92" s="17">
        <v>25</v>
      </c>
      <c r="K92" s="17">
        <v>409.92</v>
      </c>
      <c r="L92" s="17">
        <v>99.98</v>
      </c>
      <c r="M92" s="17">
        <v>5</v>
      </c>
      <c r="N92" s="17">
        <v>25</v>
      </c>
      <c r="O92" s="17"/>
      <c r="P92" s="17"/>
      <c r="Q92" s="17"/>
      <c r="R92" s="17"/>
      <c r="S92" s="17">
        <f t="shared" si="3"/>
        <v>1304.75</v>
      </c>
      <c r="T92" s="17">
        <f t="shared" si="4"/>
        <v>549.9</v>
      </c>
      <c r="U92" s="17">
        <f t="shared" si="5"/>
        <v>1854.65</v>
      </c>
    </row>
    <row r="93" ht="17" customHeight="1" spans="1:21">
      <c r="A93" s="17">
        <v>89</v>
      </c>
      <c r="B93" s="71" t="s">
        <v>316</v>
      </c>
      <c r="C93" s="17" t="s">
        <v>317</v>
      </c>
      <c r="D93" s="17" t="s">
        <v>15</v>
      </c>
      <c r="E93" s="17" t="s">
        <v>426</v>
      </c>
      <c r="F93" s="17">
        <v>799.84</v>
      </c>
      <c r="G93" s="17">
        <v>399.92</v>
      </c>
      <c r="H93" s="17">
        <v>64.99</v>
      </c>
      <c r="I93" s="17">
        <v>25</v>
      </c>
      <c r="J93" s="17">
        <v>25</v>
      </c>
      <c r="K93" s="17">
        <v>409.92</v>
      </c>
      <c r="L93" s="17">
        <v>99.98</v>
      </c>
      <c r="M93" s="17">
        <v>5</v>
      </c>
      <c r="N93" s="17">
        <v>25</v>
      </c>
      <c r="O93" s="17"/>
      <c r="P93" s="17"/>
      <c r="Q93" s="17"/>
      <c r="R93" s="17"/>
      <c r="S93" s="17">
        <f t="shared" si="3"/>
        <v>1304.75</v>
      </c>
      <c r="T93" s="17">
        <f t="shared" si="4"/>
        <v>549.9</v>
      </c>
      <c r="U93" s="17">
        <f t="shared" si="5"/>
        <v>1854.65</v>
      </c>
    </row>
    <row r="94" ht="17" customHeight="1" spans="1:21">
      <c r="A94" s="17">
        <v>90</v>
      </c>
      <c r="B94" s="71" t="s">
        <v>45</v>
      </c>
      <c r="C94" s="17" t="s">
        <v>187</v>
      </c>
      <c r="D94" s="17" t="s">
        <v>15</v>
      </c>
      <c r="E94" s="17" t="s">
        <v>426</v>
      </c>
      <c r="F94" s="17">
        <v>799.84</v>
      </c>
      <c r="G94" s="17">
        <v>399.92</v>
      </c>
      <c r="H94" s="17">
        <v>64.99</v>
      </c>
      <c r="I94" s="17">
        <v>25</v>
      </c>
      <c r="J94" s="17">
        <v>25</v>
      </c>
      <c r="K94" s="17">
        <v>409.92</v>
      </c>
      <c r="L94" s="17">
        <v>99.98</v>
      </c>
      <c r="M94" s="17">
        <v>5</v>
      </c>
      <c r="N94" s="17">
        <v>25</v>
      </c>
      <c r="O94" s="17"/>
      <c r="P94" s="17"/>
      <c r="Q94" s="17"/>
      <c r="R94" s="17"/>
      <c r="S94" s="17">
        <f t="shared" si="3"/>
        <v>1304.75</v>
      </c>
      <c r="T94" s="17">
        <f t="shared" si="4"/>
        <v>549.9</v>
      </c>
      <c r="U94" s="17">
        <f t="shared" si="5"/>
        <v>1854.65</v>
      </c>
    </row>
    <row r="95" ht="17" customHeight="1" spans="1:21">
      <c r="A95" s="17">
        <v>91</v>
      </c>
      <c r="B95" s="71" t="s">
        <v>14</v>
      </c>
      <c r="C95" s="17" t="s">
        <v>148</v>
      </c>
      <c r="D95" s="17" t="s">
        <v>15</v>
      </c>
      <c r="E95" s="17" t="s">
        <v>426</v>
      </c>
      <c r="F95" s="17">
        <v>799.84</v>
      </c>
      <c r="G95" s="17">
        <v>399.92</v>
      </c>
      <c r="H95" s="17">
        <v>64.99</v>
      </c>
      <c r="I95" s="17">
        <v>25</v>
      </c>
      <c r="J95" s="17">
        <v>25</v>
      </c>
      <c r="K95" s="17">
        <v>409.92</v>
      </c>
      <c r="L95" s="17">
        <v>99.98</v>
      </c>
      <c r="M95" s="17">
        <v>5</v>
      </c>
      <c r="N95" s="17">
        <v>25</v>
      </c>
      <c r="O95" s="17"/>
      <c r="P95" s="17"/>
      <c r="Q95" s="17"/>
      <c r="R95" s="17"/>
      <c r="S95" s="17">
        <f t="shared" si="3"/>
        <v>1304.75</v>
      </c>
      <c r="T95" s="17">
        <f t="shared" si="4"/>
        <v>549.9</v>
      </c>
      <c r="U95" s="17">
        <f t="shared" si="5"/>
        <v>1854.65</v>
      </c>
    </row>
    <row r="96" ht="17" customHeight="1" spans="1:21">
      <c r="A96" s="17">
        <v>92</v>
      </c>
      <c r="B96" s="71" t="s">
        <v>393</v>
      </c>
      <c r="C96" s="17" t="s">
        <v>394</v>
      </c>
      <c r="D96" s="17" t="s">
        <v>15</v>
      </c>
      <c r="E96" s="17" t="s">
        <v>426</v>
      </c>
      <c r="F96" s="17">
        <v>799.84</v>
      </c>
      <c r="G96" s="17">
        <v>399.92</v>
      </c>
      <c r="H96" s="17">
        <v>64.99</v>
      </c>
      <c r="I96" s="17">
        <v>25</v>
      </c>
      <c r="J96" s="17">
        <v>25</v>
      </c>
      <c r="K96" s="17">
        <v>409.92</v>
      </c>
      <c r="L96" s="17">
        <v>99.98</v>
      </c>
      <c r="M96" s="17">
        <v>5</v>
      </c>
      <c r="N96" s="17">
        <v>25</v>
      </c>
      <c r="O96" s="17"/>
      <c r="P96" s="17"/>
      <c r="Q96" s="17"/>
      <c r="R96" s="17"/>
      <c r="S96" s="17">
        <f t="shared" si="3"/>
        <v>1304.75</v>
      </c>
      <c r="T96" s="17">
        <f t="shared" si="4"/>
        <v>549.9</v>
      </c>
      <c r="U96" s="17">
        <f t="shared" si="5"/>
        <v>1854.65</v>
      </c>
    </row>
    <row r="97" ht="17" customHeight="1" spans="1:21">
      <c r="A97" s="17">
        <v>93</v>
      </c>
      <c r="B97" s="71" t="s">
        <v>21</v>
      </c>
      <c r="C97" s="17" t="s">
        <v>156</v>
      </c>
      <c r="D97" s="17" t="s">
        <v>15</v>
      </c>
      <c r="E97" s="17" t="s">
        <v>426</v>
      </c>
      <c r="F97" s="17">
        <v>799.84</v>
      </c>
      <c r="G97" s="17">
        <v>399.92</v>
      </c>
      <c r="H97" s="17">
        <v>64.99</v>
      </c>
      <c r="I97" s="17">
        <v>25</v>
      </c>
      <c r="J97" s="17">
        <v>25</v>
      </c>
      <c r="K97" s="17">
        <v>409.92</v>
      </c>
      <c r="L97" s="17">
        <v>99.98</v>
      </c>
      <c r="M97" s="17">
        <v>5</v>
      </c>
      <c r="N97" s="17">
        <v>25</v>
      </c>
      <c r="O97" s="17"/>
      <c r="P97" s="17"/>
      <c r="Q97" s="17"/>
      <c r="R97" s="17"/>
      <c r="S97" s="17">
        <f t="shared" si="3"/>
        <v>1304.75</v>
      </c>
      <c r="T97" s="17">
        <f t="shared" si="4"/>
        <v>549.9</v>
      </c>
      <c r="U97" s="17">
        <f t="shared" si="5"/>
        <v>1854.65</v>
      </c>
    </row>
    <row r="98" ht="17" customHeight="1" spans="1:21">
      <c r="A98" s="17">
        <v>94</v>
      </c>
      <c r="B98" s="71" t="s">
        <v>207</v>
      </c>
      <c r="C98" s="17" t="s">
        <v>208</v>
      </c>
      <c r="D98" s="17" t="s">
        <v>15</v>
      </c>
      <c r="E98" s="17" t="s">
        <v>426</v>
      </c>
      <c r="F98" s="17">
        <v>799.84</v>
      </c>
      <c r="G98" s="17">
        <v>399.92</v>
      </c>
      <c r="H98" s="17">
        <v>64.99</v>
      </c>
      <c r="I98" s="17">
        <v>25</v>
      </c>
      <c r="J98" s="17">
        <v>25</v>
      </c>
      <c r="K98" s="17">
        <v>409.92</v>
      </c>
      <c r="L98" s="17">
        <v>99.98</v>
      </c>
      <c r="M98" s="17">
        <v>5</v>
      </c>
      <c r="N98" s="17">
        <v>25</v>
      </c>
      <c r="O98" s="17"/>
      <c r="P98" s="17"/>
      <c r="Q98" s="17"/>
      <c r="R98" s="17"/>
      <c r="S98" s="17">
        <f t="shared" si="3"/>
        <v>1304.75</v>
      </c>
      <c r="T98" s="17">
        <f t="shared" si="4"/>
        <v>549.9</v>
      </c>
      <c r="U98" s="17">
        <f t="shared" si="5"/>
        <v>1854.65</v>
      </c>
    </row>
    <row r="99" ht="17" customHeight="1" spans="1:21">
      <c r="A99" s="17">
        <v>95</v>
      </c>
      <c r="B99" s="71" t="s">
        <v>221</v>
      </c>
      <c r="C99" s="17" t="s">
        <v>222</v>
      </c>
      <c r="D99" s="17" t="s">
        <v>15</v>
      </c>
      <c r="E99" s="17" t="s">
        <v>426</v>
      </c>
      <c r="F99" s="17">
        <v>799.84</v>
      </c>
      <c r="G99" s="17">
        <v>399.92</v>
      </c>
      <c r="H99" s="17">
        <v>64.99</v>
      </c>
      <c r="I99" s="17">
        <v>25</v>
      </c>
      <c r="J99" s="17">
        <v>25</v>
      </c>
      <c r="K99" s="17">
        <v>409.92</v>
      </c>
      <c r="L99" s="17">
        <v>99.98</v>
      </c>
      <c r="M99" s="17">
        <v>5</v>
      </c>
      <c r="N99" s="17">
        <v>25</v>
      </c>
      <c r="O99" s="17"/>
      <c r="P99" s="17"/>
      <c r="Q99" s="17"/>
      <c r="R99" s="17"/>
      <c r="S99" s="17">
        <f t="shared" si="3"/>
        <v>1304.75</v>
      </c>
      <c r="T99" s="17">
        <f t="shared" si="4"/>
        <v>549.9</v>
      </c>
      <c r="U99" s="17">
        <f t="shared" si="5"/>
        <v>1854.65</v>
      </c>
    </row>
    <row r="100" ht="17" customHeight="1" spans="1:21">
      <c r="A100" s="17">
        <v>96</v>
      </c>
      <c r="B100" s="71" t="s">
        <v>299</v>
      </c>
      <c r="C100" s="17" t="s">
        <v>300</v>
      </c>
      <c r="D100" s="17" t="s">
        <v>15</v>
      </c>
      <c r="E100" s="17" t="s">
        <v>426</v>
      </c>
      <c r="F100" s="17">
        <v>799.84</v>
      </c>
      <c r="G100" s="17">
        <v>399.92</v>
      </c>
      <c r="H100" s="17">
        <v>64.99</v>
      </c>
      <c r="I100" s="17">
        <v>25</v>
      </c>
      <c r="J100" s="17">
        <v>25</v>
      </c>
      <c r="K100" s="17">
        <v>409.92</v>
      </c>
      <c r="L100" s="17">
        <v>99.98</v>
      </c>
      <c r="M100" s="17">
        <v>5</v>
      </c>
      <c r="N100" s="17">
        <v>25</v>
      </c>
      <c r="O100" s="17"/>
      <c r="P100" s="17"/>
      <c r="Q100" s="17"/>
      <c r="R100" s="17"/>
      <c r="S100" s="17">
        <f t="shared" si="3"/>
        <v>1304.75</v>
      </c>
      <c r="T100" s="17">
        <f t="shared" si="4"/>
        <v>549.9</v>
      </c>
      <c r="U100" s="17">
        <f t="shared" si="5"/>
        <v>1854.65</v>
      </c>
    </row>
    <row r="101" ht="17" customHeight="1" spans="1:21">
      <c r="A101" s="17">
        <v>97</v>
      </c>
      <c r="B101" s="71" t="s">
        <v>291</v>
      </c>
      <c r="C101" s="17" t="s">
        <v>292</v>
      </c>
      <c r="D101" s="17" t="s">
        <v>15</v>
      </c>
      <c r="E101" s="17" t="s">
        <v>426</v>
      </c>
      <c r="F101" s="17">
        <v>799.84</v>
      </c>
      <c r="G101" s="17">
        <v>399.92</v>
      </c>
      <c r="H101" s="17">
        <v>64.99</v>
      </c>
      <c r="I101" s="17">
        <v>25</v>
      </c>
      <c r="J101" s="17">
        <v>25</v>
      </c>
      <c r="K101" s="17">
        <v>409.92</v>
      </c>
      <c r="L101" s="17">
        <v>99.98</v>
      </c>
      <c r="M101" s="17">
        <v>5</v>
      </c>
      <c r="N101" s="17">
        <v>25</v>
      </c>
      <c r="O101" s="17"/>
      <c r="P101" s="17"/>
      <c r="Q101" s="17"/>
      <c r="R101" s="17"/>
      <c r="S101" s="17">
        <f t="shared" si="3"/>
        <v>1304.75</v>
      </c>
      <c r="T101" s="17">
        <f t="shared" si="4"/>
        <v>549.9</v>
      </c>
      <c r="U101" s="17">
        <f t="shared" si="5"/>
        <v>1854.65</v>
      </c>
    </row>
    <row r="102" ht="17" customHeight="1" spans="1:21">
      <c r="A102" s="17">
        <v>98</v>
      </c>
      <c r="B102" s="71" t="s">
        <v>85</v>
      </c>
      <c r="C102" s="17" t="s">
        <v>244</v>
      </c>
      <c r="D102" s="17" t="s">
        <v>15</v>
      </c>
      <c r="E102" s="17" t="s">
        <v>426</v>
      </c>
      <c r="F102" s="17">
        <v>799.84</v>
      </c>
      <c r="G102" s="17">
        <v>399.92</v>
      </c>
      <c r="H102" s="17">
        <v>64.99</v>
      </c>
      <c r="I102" s="17">
        <v>25</v>
      </c>
      <c r="J102" s="17">
        <v>25</v>
      </c>
      <c r="K102" s="17">
        <v>409.92</v>
      </c>
      <c r="L102" s="17">
        <v>99.98</v>
      </c>
      <c r="M102" s="17">
        <v>5</v>
      </c>
      <c r="N102" s="17">
        <v>25</v>
      </c>
      <c r="O102" s="17"/>
      <c r="P102" s="17"/>
      <c r="Q102" s="17"/>
      <c r="R102" s="17"/>
      <c r="S102" s="17">
        <f t="shared" si="3"/>
        <v>1304.75</v>
      </c>
      <c r="T102" s="17">
        <f t="shared" si="4"/>
        <v>549.9</v>
      </c>
      <c r="U102" s="17">
        <f t="shared" si="5"/>
        <v>1854.65</v>
      </c>
    </row>
    <row r="103" ht="17" customHeight="1" spans="1:21">
      <c r="A103" s="17">
        <v>99</v>
      </c>
      <c r="B103" s="71" t="s">
        <v>31</v>
      </c>
      <c r="C103" s="17" t="s">
        <v>173</v>
      </c>
      <c r="D103" s="17" t="s">
        <v>15</v>
      </c>
      <c r="E103" s="17" t="s">
        <v>426</v>
      </c>
      <c r="F103" s="17">
        <v>799.84</v>
      </c>
      <c r="G103" s="17">
        <v>399.92</v>
      </c>
      <c r="H103" s="17">
        <v>64.99</v>
      </c>
      <c r="I103" s="17">
        <v>25</v>
      </c>
      <c r="J103" s="17">
        <v>25</v>
      </c>
      <c r="K103" s="17">
        <v>409.92</v>
      </c>
      <c r="L103" s="17">
        <v>99.98</v>
      </c>
      <c r="M103" s="17">
        <v>5</v>
      </c>
      <c r="N103" s="17">
        <v>25</v>
      </c>
      <c r="O103" s="17"/>
      <c r="P103" s="17"/>
      <c r="Q103" s="17"/>
      <c r="R103" s="17"/>
      <c r="S103" s="17">
        <f t="shared" si="3"/>
        <v>1304.75</v>
      </c>
      <c r="T103" s="17">
        <f t="shared" si="4"/>
        <v>549.9</v>
      </c>
      <c r="U103" s="17">
        <f t="shared" si="5"/>
        <v>1854.65</v>
      </c>
    </row>
    <row r="104" ht="17" customHeight="1" spans="1:21">
      <c r="A104" s="17">
        <v>100</v>
      </c>
      <c r="B104" s="71" t="s">
        <v>80</v>
      </c>
      <c r="C104" s="17" t="s">
        <v>236</v>
      </c>
      <c r="D104" s="17" t="s">
        <v>15</v>
      </c>
      <c r="E104" s="17" t="s">
        <v>426</v>
      </c>
      <c r="F104" s="17">
        <v>799.84</v>
      </c>
      <c r="G104" s="17">
        <v>399.92</v>
      </c>
      <c r="H104" s="17">
        <v>64.99</v>
      </c>
      <c r="I104" s="17">
        <v>25</v>
      </c>
      <c r="J104" s="17">
        <v>25</v>
      </c>
      <c r="K104" s="17">
        <v>409.92</v>
      </c>
      <c r="L104" s="17">
        <v>99.98</v>
      </c>
      <c r="M104" s="17">
        <v>5</v>
      </c>
      <c r="N104" s="17">
        <v>25</v>
      </c>
      <c r="O104" s="17"/>
      <c r="P104" s="17"/>
      <c r="Q104" s="17"/>
      <c r="R104" s="17"/>
      <c r="S104" s="17">
        <f t="shared" si="3"/>
        <v>1304.75</v>
      </c>
      <c r="T104" s="17">
        <f t="shared" si="4"/>
        <v>549.9</v>
      </c>
      <c r="U104" s="17">
        <f t="shared" si="5"/>
        <v>1854.65</v>
      </c>
    </row>
    <row r="105" ht="17" customHeight="1" spans="1:21">
      <c r="A105" s="17">
        <v>101</v>
      </c>
      <c r="B105" s="71" t="s">
        <v>90</v>
      </c>
      <c r="C105" s="17" t="s">
        <v>249</v>
      </c>
      <c r="D105" s="17" t="s">
        <v>15</v>
      </c>
      <c r="E105" s="17" t="s">
        <v>426</v>
      </c>
      <c r="F105" s="17">
        <v>799.84</v>
      </c>
      <c r="G105" s="17">
        <v>399.92</v>
      </c>
      <c r="H105" s="17">
        <v>64.99</v>
      </c>
      <c r="I105" s="17">
        <v>25</v>
      </c>
      <c r="J105" s="17">
        <v>25</v>
      </c>
      <c r="K105" s="17">
        <v>409.92</v>
      </c>
      <c r="L105" s="17">
        <v>99.98</v>
      </c>
      <c r="M105" s="17">
        <v>5</v>
      </c>
      <c r="N105" s="17">
        <v>25</v>
      </c>
      <c r="O105" s="17"/>
      <c r="P105" s="17"/>
      <c r="Q105" s="17"/>
      <c r="R105" s="17"/>
      <c r="S105" s="17">
        <f t="shared" si="3"/>
        <v>1304.75</v>
      </c>
      <c r="T105" s="17">
        <f t="shared" si="4"/>
        <v>549.9</v>
      </c>
      <c r="U105" s="17">
        <f t="shared" si="5"/>
        <v>1854.65</v>
      </c>
    </row>
    <row r="106" ht="17" customHeight="1" spans="1:21">
      <c r="A106" s="17">
        <v>102</v>
      </c>
      <c r="B106" s="71" t="s">
        <v>23</v>
      </c>
      <c r="C106" s="17" t="s">
        <v>159</v>
      </c>
      <c r="D106" s="17" t="s">
        <v>15</v>
      </c>
      <c r="E106" s="17" t="s">
        <v>426</v>
      </c>
      <c r="F106" s="17">
        <v>799.84</v>
      </c>
      <c r="G106" s="17">
        <v>399.92</v>
      </c>
      <c r="H106" s="17">
        <v>64.99</v>
      </c>
      <c r="I106" s="17">
        <v>25</v>
      </c>
      <c r="J106" s="17">
        <v>25</v>
      </c>
      <c r="K106" s="17">
        <v>409.92</v>
      </c>
      <c r="L106" s="17">
        <v>99.98</v>
      </c>
      <c r="M106" s="17">
        <v>5</v>
      </c>
      <c r="N106" s="17">
        <v>25</v>
      </c>
      <c r="O106" s="17"/>
      <c r="P106" s="17"/>
      <c r="Q106" s="17"/>
      <c r="R106" s="17"/>
      <c r="S106" s="17">
        <f t="shared" si="3"/>
        <v>1304.75</v>
      </c>
      <c r="T106" s="17">
        <f t="shared" si="4"/>
        <v>549.9</v>
      </c>
      <c r="U106" s="17">
        <f t="shared" si="5"/>
        <v>1854.65</v>
      </c>
    </row>
    <row r="107" ht="17" customHeight="1" spans="1:21">
      <c r="A107" s="17">
        <v>103</v>
      </c>
      <c r="B107" s="71" t="s">
        <v>18</v>
      </c>
      <c r="C107" s="17" t="s">
        <v>152</v>
      </c>
      <c r="D107" s="17" t="s">
        <v>15</v>
      </c>
      <c r="E107" s="17" t="s">
        <v>426</v>
      </c>
      <c r="F107" s="17">
        <v>799.84</v>
      </c>
      <c r="G107" s="17">
        <v>399.92</v>
      </c>
      <c r="H107" s="17">
        <v>64.99</v>
      </c>
      <c r="I107" s="17">
        <v>25</v>
      </c>
      <c r="J107" s="17">
        <v>25</v>
      </c>
      <c r="K107" s="17">
        <v>409.92</v>
      </c>
      <c r="L107" s="17">
        <v>99.98</v>
      </c>
      <c r="M107" s="17">
        <v>5</v>
      </c>
      <c r="N107" s="17">
        <v>25</v>
      </c>
      <c r="O107" s="17"/>
      <c r="P107" s="17"/>
      <c r="Q107" s="17"/>
      <c r="R107" s="17"/>
      <c r="S107" s="17">
        <f t="shared" si="3"/>
        <v>1304.75</v>
      </c>
      <c r="T107" s="17">
        <f t="shared" si="4"/>
        <v>549.9</v>
      </c>
      <c r="U107" s="17">
        <f t="shared" si="5"/>
        <v>1854.65</v>
      </c>
    </row>
    <row r="108" ht="17" customHeight="1" spans="1:21">
      <c r="A108" s="17">
        <v>104</v>
      </c>
      <c r="B108" s="71" t="s">
        <v>44</v>
      </c>
      <c r="C108" s="17" t="s">
        <v>186</v>
      </c>
      <c r="D108" s="17" t="s">
        <v>15</v>
      </c>
      <c r="E108" s="17" t="s">
        <v>426</v>
      </c>
      <c r="F108" s="17">
        <v>799.84</v>
      </c>
      <c r="G108" s="17">
        <v>399.92</v>
      </c>
      <c r="H108" s="17">
        <v>64.99</v>
      </c>
      <c r="I108" s="17">
        <v>25</v>
      </c>
      <c r="J108" s="17">
        <v>25</v>
      </c>
      <c r="K108" s="17">
        <v>409.92</v>
      </c>
      <c r="L108" s="17">
        <v>99.98</v>
      </c>
      <c r="M108" s="17">
        <v>5</v>
      </c>
      <c r="N108" s="17">
        <v>25</v>
      </c>
      <c r="O108" s="17"/>
      <c r="P108" s="17"/>
      <c r="Q108" s="17"/>
      <c r="R108" s="17"/>
      <c r="S108" s="17">
        <f t="shared" si="3"/>
        <v>1304.75</v>
      </c>
      <c r="T108" s="17">
        <f t="shared" si="4"/>
        <v>549.9</v>
      </c>
      <c r="U108" s="17">
        <f t="shared" si="5"/>
        <v>1854.65</v>
      </c>
    </row>
    <row r="109" ht="17" customHeight="1" spans="1:21">
      <c r="A109" s="17">
        <v>105</v>
      </c>
      <c r="B109" s="71" t="s">
        <v>32</v>
      </c>
      <c r="C109" s="17" t="s">
        <v>174</v>
      </c>
      <c r="D109" s="17" t="s">
        <v>15</v>
      </c>
      <c r="E109" s="17" t="s">
        <v>426</v>
      </c>
      <c r="F109" s="17">
        <v>799.84</v>
      </c>
      <c r="G109" s="17">
        <v>399.92</v>
      </c>
      <c r="H109" s="17">
        <v>64.99</v>
      </c>
      <c r="I109" s="17">
        <v>25</v>
      </c>
      <c r="J109" s="17">
        <v>25</v>
      </c>
      <c r="K109" s="17">
        <v>409.92</v>
      </c>
      <c r="L109" s="17">
        <v>99.98</v>
      </c>
      <c r="M109" s="17">
        <v>5</v>
      </c>
      <c r="N109" s="17">
        <v>25</v>
      </c>
      <c r="O109" s="17"/>
      <c r="P109" s="17"/>
      <c r="Q109" s="17"/>
      <c r="R109" s="17"/>
      <c r="S109" s="17">
        <f t="shared" si="3"/>
        <v>1304.75</v>
      </c>
      <c r="T109" s="17">
        <f t="shared" si="4"/>
        <v>549.9</v>
      </c>
      <c r="U109" s="17">
        <f t="shared" si="5"/>
        <v>1854.65</v>
      </c>
    </row>
    <row r="110" ht="17" customHeight="1" spans="1:21">
      <c r="A110" s="17">
        <v>106</v>
      </c>
      <c r="B110" s="71" t="s">
        <v>337</v>
      </c>
      <c r="C110" s="17" t="s">
        <v>338</v>
      </c>
      <c r="D110" s="17" t="s">
        <v>15</v>
      </c>
      <c r="E110" s="17" t="s">
        <v>426</v>
      </c>
      <c r="F110" s="17">
        <v>799.84</v>
      </c>
      <c r="G110" s="17">
        <v>399.92</v>
      </c>
      <c r="H110" s="17">
        <v>64.99</v>
      </c>
      <c r="I110" s="17">
        <v>25</v>
      </c>
      <c r="J110" s="17">
        <v>25</v>
      </c>
      <c r="K110" s="17">
        <v>409.92</v>
      </c>
      <c r="L110" s="17">
        <v>99.98</v>
      </c>
      <c r="M110" s="17">
        <v>5</v>
      </c>
      <c r="N110" s="17">
        <v>25</v>
      </c>
      <c r="O110" s="17"/>
      <c r="P110" s="17"/>
      <c r="Q110" s="17"/>
      <c r="R110" s="17"/>
      <c r="S110" s="17">
        <f t="shared" si="3"/>
        <v>1304.75</v>
      </c>
      <c r="T110" s="17">
        <f t="shared" si="4"/>
        <v>549.9</v>
      </c>
      <c r="U110" s="17">
        <f t="shared" si="5"/>
        <v>1854.65</v>
      </c>
    </row>
    <row r="111" ht="17" customHeight="1" spans="1:21">
      <c r="A111" s="17">
        <v>107</v>
      </c>
      <c r="B111" s="71" t="s">
        <v>40</v>
      </c>
      <c r="C111" s="17" t="s">
        <v>182</v>
      </c>
      <c r="D111" s="17" t="s">
        <v>15</v>
      </c>
      <c r="E111" s="17" t="s">
        <v>426</v>
      </c>
      <c r="F111" s="17">
        <v>799.84</v>
      </c>
      <c r="G111" s="17">
        <v>399.92</v>
      </c>
      <c r="H111" s="17">
        <v>64.99</v>
      </c>
      <c r="I111" s="17">
        <v>25</v>
      </c>
      <c r="J111" s="17">
        <v>25</v>
      </c>
      <c r="K111" s="17">
        <v>409.92</v>
      </c>
      <c r="L111" s="17">
        <v>99.98</v>
      </c>
      <c r="M111" s="17">
        <v>5</v>
      </c>
      <c r="N111" s="17">
        <v>25</v>
      </c>
      <c r="O111" s="17"/>
      <c r="P111" s="17"/>
      <c r="Q111" s="17"/>
      <c r="R111" s="17"/>
      <c r="S111" s="17">
        <f t="shared" si="3"/>
        <v>1304.75</v>
      </c>
      <c r="T111" s="17">
        <f t="shared" si="4"/>
        <v>549.9</v>
      </c>
      <c r="U111" s="17">
        <f t="shared" si="5"/>
        <v>1854.65</v>
      </c>
    </row>
    <row r="112" ht="17" customHeight="1" spans="1:21">
      <c r="A112" s="17">
        <v>108</v>
      </c>
      <c r="B112" s="71" t="s">
        <v>134</v>
      </c>
      <c r="C112" s="17" t="s">
        <v>315</v>
      </c>
      <c r="D112" s="17" t="s">
        <v>15</v>
      </c>
      <c r="E112" s="17" t="s">
        <v>426</v>
      </c>
      <c r="F112" s="17">
        <v>799.84</v>
      </c>
      <c r="G112" s="17">
        <v>399.92</v>
      </c>
      <c r="H112" s="17">
        <v>64.99</v>
      </c>
      <c r="I112" s="17">
        <v>25</v>
      </c>
      <c r="J112" s="17">
        <v>25</v>
      </c>
      <c r="K112" s="17">
        <v>409.92</v>
      </c>
      <c r="L112" s="17">
        <v>99.98</v>
      </c>
      <c r="M112" s="17">
        <v>5</v>
      </c>
      <c r="N112" s="17">
        <v>25</v>
      </c>
      <c r="O112" s="17"/>
      <c r="P112" s="17"/>
      <c r="Q112" s="17"/>
      <c r="R112" s="17"/>
      <c r="S112" s="17">
        <f t="shared" si="3"/>
        <v>1304.75</v>
      </c>
      <c r="T112" s="17">
        <f t="shared" si="4"/>
        <v>549.9</v>
      </c>
      <c r="U112" s="17">
        <f t="shared" si="5"/>
        <v>1854.65</v>
      </c>
    </row>
    <row r="113" ht="17" customHeight="1" spans="1:21">
      <c r="A113" s="17">
        <v>109</v>
      </c>
      <c r="B113" s="71" t="s">
        <v>91</v>
      </c>
      <c r="C113" s="17" t="s">
        <v>250</v>
      </c>
      <c r="D113" s="17" t="s">
        <v>15</v>
      </c>
      <c r="E113" s="17" t="s">
        <v>427</v>
      </c>
      <c r="F113" s="17">
        <v>912</v>
      </c>
      <c r="G113" s="17">
        <v>456</v>
      </c>
      <c r="H113" s="17">
        <v>74.1</v>
      </c>
      <c r="I113" s="17">
        <v>28.5</v>
      </c>
      <c r="J113" s="17">
        <v>28.5</v>
      </c>
      <c r="K113" s="17">
        <v>467.4</v>
      </c>
      <c r="L113" s="17">
        <v>114</v>
      </c>
      <c r="M113" s="17">
        <v>5.7</v>
      </c>
      <c r="N113" s="17">
        <v>28.5</v>
      </c>
      <c r="O113" s="17"/>
      <c r="P113" s="17"/>
      <c r="Q113" s="17"/>
      <c r="R113" s="17"/>
      <c r="S113" s="17">
        <f t="shared" si="3"/>
        <v>1487.7</v>
      </c>
      <c r="T113" s="17">
        <f t="shared" si="4"/>
        <v>627</v>
      </c>
      <c r="U113" s="17">
        <f t="shared" si="5"/>
        <v>2114.7</v>
      </c>
    </row>
    <row r="114" ht="17" customHeight="1" spans="1:21">
      <c r="A114" s="17">
        <v>110</v>
      </c>
      <c r="B114" s="71" t="s">
        <v>278</v>
      </c>
      <c r="C114" s="17" t="s">
        <v>279</v>
      </c>
      <c r="D114" s="17" t="s">
        <v>15</v>
      </c>
      <c r="E114" s="17" t="s">
        <v>426</v>
      </c>
      <c r="F114" s="17">
        <v>799.84</v>
      </c>
      <c r="G114" s="17">
        <v>399.92</v>
      </c>
      <c r="H114" s="17">
        <v>64.99</v>
      </c>
      <c r="I114" s="17">
        <v>25</v>
      </c>
      <c r="J114" s="17">
        <v>25</v>
      </c>
      <c r="K114" s="17">
        <v>409.92</v>
      </c>
      <c r="L114" s="17">
        <v>99.98</v>
      </c>
      <c r="M114" s="17">
        <v>5</v>
      </c>
      <c r="N114" s="17">
        <v>25</v>
      </c>
      <c r="O114" s="17"/>
      <c r="P114" s="17"/>
      <c r="Q114" s="17"/>
      <c r="R114" s="17"/>
      <c r="S114" s="17">
        <f t="shared" si="3"/>
        <v>1304.75</v>
      </c>
      <c r="T114" s="17">
        <f t="shared" si="4"/>
        <v>549.9</v>
      </c>
      <c r="U114" s="17">
        <f t="shared" si="5"/>
        <v>1854.65</v>
      </c>
    </row>
    <row r="115" ht="17" customHeight="1" spans="1:21">
      <c r="A115" s="17">
        <v>111</v>
      </c>
      <c r="B115" s="71" t="s">
        <v>219</v>
      </c>
      <c r="C115" s="17" t="s">
        <v>220</v>
      </c>
      <c r="D115" s="17" t="s">
        <v>15</v>
      </c>
      <c r="E115" s="17" t="s">
        <v>426</v>
      </c>
      <c r="F115" s="17">
        <v>799.84</v>
      </c>
      <c r="G115" s="17">
        <v>399.92</v>
      </c>
      <c r="H115" s="17">
        <v>64.99</v>
      </c>
      <c r="I115" s="17">
        <v>25</v>
      </c>
      <c r="J115" s="17">
        <v>25</v>
      </c>
      <c r="K115" s="17">
        <v>409.92</v>
      </c>
      <c r="L115" s="17">
        <v>99.98</v>
      </c>
      <c r="M115" s="17">
        <v>5</v>
      </c>
      <c r="N115" s="17">
        <v>25</v>
      </c>
      <c r="O115" s="17"/>
      <c r="P115" s="17"/>
      <c r="Q115" s="17"/>
      <c r="R115" s="17"/>
      <c r="S115" s="17">
        <f t="shared" si="3"/>
        <v>1304.75</v>
      </c>
      <c r="T115" s="17">
        <f t="shared" si="4"/>
        <v>549.9</v>
      </c>
      <c r="U115" s="17">
        <f t="shared" si="5"/>
        <v>1854.65</v>
      </c>
    </row>
    <row r="116" ht="17" customHeight="1" spans="1:21">
      <c r="A116" s="17">
        <v>112</v>
      </c>
      <c r="B116" s="71" t="s">
        <v>339</v>
      </c>
      <c r="C116" s="17" t="s">
        <v>340</v>
      </c>
      <c r="D116" s="17" t="s">
        <v>15</v>
      </c>
      <c r="E116" s="17" t="s">
        <v>426</v>
      </c>
      <c r="F116" s="17">
        <v>799.84</v>
      </c>
      <c r="G116" s="17">
        <v>399.92</v>
      </c>
      <c r="H116" s="17">
        <v>64.99</v>
      </c>
      <c r="I116" s="17">
        <v>25</v>
      </c>
      <c r="J116" s="17">
        <v>25</v>
      </c>
      <c r="K116" s="17">
        <v>409.92</v>
      </c>
      <c r="L116" s="17">
        <v>99.98</v>
      </c>
      <c r="M116" s="17">
        <v>5</v>
      </c>
      <c r="N116" s="17">
        <v>25</v>
      </c>
      <c r="O116" s="17"/>
      <c r="P116" s="17"/>
      <c r="Q116" s="17"/>
      <c r="R116" s="17"/>
      <c r="S116" s="17">
        <f t="shared" si="3"/>
        <v>1304.75</v>
      </c>
      <c r="T116" s="17">
        <f t="shared" si="4"/>
        <v>549.9</v>
      </c>
      <c r="U116" s="17">
        <f t="shared" si="5"/>
        <v>1854.65</v>
      </c>
    </row>
    <row r="117" ht="17" customHeight="1" spans="1:21">
      <c r="A117" s="17">
        <v>113</v>
      </c>
      <c r="B117" s="71" t="s">
        <v>95</v>
      </c>
      <c r="C117" s="17" t="s">
        <v>254</v>
      </c>
      <c r="D117" s="17" t="s">
        <v>15</v>
      </c>
      <c r="E117" s="17" t="s">
        <v>426</v>
      </c>
      <c r="F117" s="17">
        <v>799.84</v>
      </c>
      <c r="G117" s="17">
        <v>399.92</v>
      </c>
      <c r="H117" s="17">
        <v>64.99</v>
      </c>
      <c r="I117" s="17">
        <v>25</v>
      </c>
      <c r="J117" s="17">
        <v>25</v>
      </c>
      <c r="K117" s="17">
        <v>409.92</v>
      </c>
      <c r="L117" s="17">
        <v>99.98</v>
      </c>
      <c r="M117" s="17">
        <v>5</v>
      </c>
      <c r="N117" s="17">
        <v>25</v>
      </c>
      <c r="O117" s="17"/>
      <c r="P117" s="17"/>
      <c r="Q117" s="17"/>
      <c r="R117" s="17"/>
      <c r="S117" s="17">
        <f t="shared" si="3"/>
        <v>1304.75</v>
      </c>
      <c r="T117" s="17">
        <f t="shared" si="4"/>
        <v>549.9</v>
      </c>
      <c r="U117" s="17">
        <f t="shared" si="5"/>
        <v>1854.65</v>
      </c>
    </row>
    <row r="118" ht="17" customHeight="1" spans="1:21">
      <c r="A118" s="17">
        <v>114</v>
      </c>
      <c r="B118" s="71" t="s">
        <v>138</v>
      </c>
      <c r="C118" s="17" t="s">
        <v>320</v>
      </c>
      <c r="D118" s="17" t="s">
        <v>15</v>
      </c>
      <c r="E118" s="17" t="s">
        <v>426</v>
      </c>
      <c r="F118" s="17">
        <v>799.84</v>
      </c>
      <c r="G118" s="17">
        <v>399.92</v>
      </c>
      <c r="H118" s="17">
        <v>64.99</v>
      </c>
      <c r="I118" s="17">
        <v>25</v>
      </c>
      <c r="J118" s="17">
        <v>25</v>
      </c>
      <c r="K118" s="17">
        <v>409.92</v>
      </c>
      <c r="L118" s="17">
        <v>99.98</v>
      </c>
      <c r="M118" s="17">
        <v>5</v>
      </c>
      <c r="N118" s="17">
        <v>25</v>
      </c>
      <c r="O118" s="17"/>
      <c r="P118" s="17"/>
      <c r="Q118" s="17"/>
      <c r="R118" s="17"/>
      <c r="S118" s="17">
        <f t="shared" si="3"/>
        <v>1304.75</v>
      </c>
      <c r="T118" s="17">
        <f t="shared" si="4"/>
        <v>549.9</v>
      </c>
      <c r="U118" s="17">
        <f t="shared" si="5"/>
        <v>1854.65</v>
      </c>
    </row>
    <row r="119" ht="17" customHeight="1" spans="1:21">
      <c r="A119" s="17">
        <v>115</v>
      </c>
      <c r="B119" s="71" t="s">
        <v>48</v>
      </c>
      <c r="C119" s="17" t="s">
        <v>190</v>
      </c>
      <c r="D119" s="17" t="s">
        <v>15</v>
      </c>
      <c r="E119" s="17" t="s">
        <v>426</v>
      </c>
      <c r="F119" s="17">
        <v>799.84</v>
      </c>
      <c r="G119" s="17">
        <v>399.92</v>
      </c>
      <c r="H119" s="17">
        <v>64.99</v>
      </c>
      <c r="I119" s="17">
        <v>25</v>
      </c>
      <c r="J119" s="17">
        <v>25</v>
      </c>
      <c r="K119" s="17">
        <v>409.92</v>
      </c>
      <c r="L119" s="17">
        <v>99.98</v>
      </c>
      <c r="M119" s="17">
        <v>5</v>
      </c>
      <c r="N119" s="17">
        <v>25</v>
      </c>
      <c r="O119" s="17"/>
      <c r="P119" s="17"/>
      <c r="Q119" s="17"/>
      <c r="R119" s="17"/>
      <c r="S119" s="17">
        <f t="shared" si="3"/>
        <v>1304.75</v>
      </c>
      <c r="T119" s="17">
        <f t="shared" si="4"/>
        <v>549.9</v>
      </c>
      <c r="U119" s="17">
        <f t="shared" si="5"/>
        <v>1854.65</v>
      </c>
    </row>
    <row r="120" ht="17" customHeight="1" spans="1:21">
      <c r="A120" s="17">
        <v>116</v>
      </c>
      <c r="B120" s="71" t="s">
        <v>25</v>
      </c>
      <c r="C120" s="17" t="s">
        <v>162</v>
      </c>
      <c r="D120" s="17" t="s">
        <v>15</v>
      </c>
      <c r="E120" s="17" t="s">
        <v>426</v>
      </c>
      <c r="F120" s="17">
        <v>799.84</v>
      </c>
      <c r="G120" s="17">
        <v>399.92</v>
      </c>
      <c r="H120" s="17">
        <v>64.99</v>
      </c>
      <c r="I120" s="17">
        <v>25</v>
      </c>
      <c r="J120" s="17">
        <v>25</v>
      </c>
      <c r="K120" s="17">
        <v>409.92</v>
      </c>
      <c r="L120" s="17">
        <v>99.98</v>
      </c>
      <c r="M120" s="17">
        <v>5</v>
      </c>
      <c r="N120" s="17">
        <v>25</v>
      </c>
      <c r="O120" s="17"/>
      <c r="P120" s="17"/>
      <c r="Q120" s="17"/>
      <c r="R120" s="17"/>
      <c r="S120" s="17">
        <f t="shared" si="3"/>
        <v>1304.75</v>
      </c>
      <c r="T120" s="17">
        <f t="shared" si="4"/>
        <v>549.9</v>
      </c>
      <c r="U120" s="17">
        <f t="shared" si="5"/>
        <v>1854.65</v>
      </c>
    </row>
    <row r="121" ht="17" customHeight="1" spans="1:21">
      <c r="A121" s="17">
        <v>117</v>
      </c>
      <c r="B121" s="71" t="s">
        <v>42</v>
      </c>
      <c r="C121" s="17" t="s">
        <v>184</v>
      </c>
      <c r="D121" s="17" t="s">
        <v>15</v>
      </c>
      <c r="E121" s="17" t="s">
        <v>426</v>
      </c>
      <c r="F121" s="17">
        <v>799.84</v>
      </c>
      <c r="G121" s="17">
        <v>399.92</v>
      </c>
      <c r="H121" s="17">
        <v>64.99</v>
      </c>
      <c r="I121" s="17">
        <v>25</v>
      </c>
      <c r="J121" s="17">
        <v>25</v>
      </c>
      <c r="K121" s="17">
        <v>409.92</v>
      </c>
      <c r="L121" s="17">
        <v>99.98</v>
      </c>
      <c r="M121" s="17">
        <v>5</v>
      </c>
      <c r="N121" s="17">
        <v>25</v>
      </c>
      <c r="O121" s="17"/>
      <c r="P121" s="17"/>
      <c r="Q121" s="17"/>
      <c r="R121" s="17"/>
      <c r="S121" s="17">
        <f t="shared" si="3"/>
        <v>1304.75</v>
      </c>
      <c r="T121" s="17">
        <f t="shared" si="4"/>
        <v>549.9</v>
      </c>
      <c r="U121" s="17">
        <f t="shared" si="5"/>
        <v>1854.65</v>
      </c>
    </row>
    <row r="122" ht="17" customHeight="1" spans="1:21">
      <c r="A122" s="17">
        <v>118</v>
      </c>
      <c r="B122" s="71" t="s">
        <v>53</v>
      </c>
      <c r="C122" s="17" t="s">
        <v>198</v>
      </c>
      <c r="D122" s="17" t="s">
        <v>15</v>
      </c>
      <c r="E122" s="17" t="s">
        <v>426</v>
      </c>
      <c r="F122" s="17">
        <v>799.84</v>
      </c>
      <c r="G122" s="17">
        <v>399.92</v>
      </c>
      <c r="H122" s="17">
        <v>64.99</v>
      </c>
      <c r="I122" s="17">
        <v>25</v>
      </c>
      <c r="J122" s="17">
        <v>25</v>
      </c>
      <c r="K122" s="17">
        <v>409.92</v>
      </c>
      <c r="L122" s="17">
        <v>99.98</v>
      </c>
      <c r="M122" s="17">
        <v>5</v>
      </c>
      <c r="N122" s="17">
        <v>25</v>
      </c>
      <c r="O122" s="17"/>
      <c r="P122" s="17"/>
      <c r="Q122" s="17"/>
      <c r="R122" s="17"/>
      <c r="S122" s="17">
        <f t="shared" si="3"/>
        <v>1304.75</v>
      </c>
      <c r="T122" s="17">
        <f t="shared" si="4"/>
        <v>549.9</v>
      </c>
      <c r="U122" s="17">
        <f t="shared" si="5"/>
        <v>1854.65</v>
      </c>
    </row>
    <row r="123" ht="17" customHeight="1" spans="1:21">
      <c r="A123" s="17">
        <v>119</v>
      </c>
      <c r="B123" s="71" t="s">
        <v>78</v>
      </c>
      <c r="C123" s="17" t="s">
        <v>234</v>
      </c>
      <c r="D123" s="17" t="s">
        <v>15</v>
      </c>
      <c r="E123" s="17" t="s">
        <v>426</v>
      </c>
      <c r="F123" s="17">
        <v>799.84</v>
      </c>
      <c r="G123" s="17">
        <v>399.92</v>
      </c>
      <c r="H123" s="17">
        <v>64.99</v>
      </c>
      <c r="I123" s="17">
        <v>25</v>
      </c>
      <c r="J123" s="17">
        <v>25</v>
      </c>
      <c r="K123" s="17">
        <v>409.92</v>
      </c>
      <c r="L123" s="17">
        <v>99.98</v>
      </c>
      <c r="M123" s="17">
        <v>5</v>
      </c>
      <c r="N123" s="17">
        <v>25</v>
      </c>
      <c r="O123" s="17"/>
      <c r="P123" s="17"/>
      <c r="Q123" s="17"/>
      <c r="R123" s="17"/>
      <c r="S123" s="17">
        <f t="shared" si="3"/>
        <v>1304.75</v>
      </c>
      <c r="T123" s="17">
        <f t="shared" si="4"/>
        <v>549.9</v>
      </c>
      <c r="U123" s="17">
        <f t="shared" si="5"/>
        <v>1854.65</v>
      </c>
    </row>
    <row r="124" ht="17" customHeight="1" spans="1:21">
      <c r="A124" s="17">
        <v>120</v>
      </c>
      <c r="B124" s="71" t="s">
        <v>20</v>
      </c>
      <c r="C124" s="17" t="s">
        <v>155</v>
      </c>
      <c r="D124" s="17" t="s">
        <v>15</v>
      </c>
      <c r="E124" s="17" t="s">
        <v>426</v>
      </c>
      <c r="F124" s="17">
        <v>799.84</v>
      </c>
      <c r="G124" s="17">
        <v>399.92</v>
      </c>
      <c r="H124" s="17">
        <v>64.99</v>
      </c>
      <c r="I124" s="17">
        <v>25</v>
      </c>
      <c r="J124" s="17">
        <v>25</v>
      </c>
      <c r="K124" s="17">
        <v>409.92</v>
      </c>
      <c r="L124" s="17">
        <v>99.98</v>
      </c>
      <c r="M124" s="17">
        <v>5</v>
      </c>
      <c r="N124" s="17">
        <v>25</v>
      </c>
      <c r="O124" s="17"/>
      <c r="P124" s="17"/>
      <c r="Q124" s="17"/>
      <c r="R124" s="17"/>
      <c r="S124" s="17">
        <f t="shared" si="3"/>
        <v>1304.75</v>
      </c>
      <c r="T124" s="17">
        <f t="shared" si="4"/>
        <v>549.9</v>
      </c>
      <c r="U124" s="17">
        <f t="shared" si="5"/>
        <v>1854.65</v>
      </c>
    </row>
    <row r="125" ht="17" customHeight="1" spans="1:21">
      <c r="A125" s="17">
        <v>121</v>
      </c>
      <c r="B125" s="71" t="s">
        <v>282</v>
      </c>
      <c r="C125" s="17" t="s">
        <v>283</v>
      </c>
      <c r="D125" s="17" t="s">
        <v>15</v>
      </c>
      <c r="E125" s="17" t="s">
        <v>426</v>
      </c>
      <c r="F125" s="17">
        <v>799.84</v>
      </c>
      <c r="G125" s="17">
        <v>399.92</v>
      </c>
      <c r="H125" s="17">
        <v>64.99</v>
      </c>
      <c r="I125" s="17">
        <v>25</v>
      </c>
      <c r="J125" s="17">
        <v>25</v>
      </c>
      <c r="K125" s="17">
        <v>409.92</v>
      </c>
      <c r="L125" s="17">
        <v>99.98</v>
      </c>
      <c r="M125" s="17">
        <v>5</v>
      </c>
      <c r="N125" s="17">
        <v>25</v>
      </c>
      <c r="O125" s="17"/>
      <c r="P125" s="17"/>
      <c r="Q125" s="17"/>
      <c r="R125" s="17"/>
      <c r="S125" s="17">
        <f t="shared" si="3"/>
        <v>1304.75</v>
      </c>
      <c r="T125" s="17">
        <f t="shared" si="4"/>
        <v>549.9</v>
      </c>
      <c r="U125" s="17">
        <f t="shared" si="5"/>
        <v>1854.65</v>
      </c>
    </row>
    <row r="126" ht="17" customHeight="1" spans="1:21">
      <c r="A126" s="17">
        <v>122</v>
      </c>
      <c r="B126" s="71" t="s">
        <v>43</v>
      </c>
      <c r="C126" s="17" t="s">
        <v>185</v>
      </c>
      <c r="D126" s="17" t="s">
        <v>15</v>
      </c>
      <c r="E126" s="17" t="s">
        <v>426</v>
      </c>
      <c r="F126" s="17">
        <v>799.84</v>
      </c>
      <c r="G126" s="17">
        <v>399.92</v>
      </c>
      <c r="H126" s="17">
        <v>64.99</v>
      </c>
      <c r="I126" s="17">
        <v>25</v>
      </c>
      <c r="J126" s="17">
        <v>25</v>
      </c>
      <c r="K126" s="17">
        <v>409.92</v>
      </c>
      <c r="L126" s="17">
        <v>99.98</v>
      </c>
      <c r="M126" s="17">
        <v>5</v>
      </c>
      <c r="N126" s="17">
        <v>25</v>
      </c>
      <c r="O126" s="17"/>
      <c r="P126" s="17"/>
      <c r="Q126" s="17"/>
      <c r="R126" s="17"/>
      <c r="S126" s="17">
        <f t="shared" si="3"/>
        <v>1304.75</v>
      </c>
      <c r="T126" s="17">
        <f t="shared" si="4"/>
        <v>549.9</v>
      </c>
      <c r="U126" s="17">
        <f t="shared" si="5"/>
        <v>1854.65</v>
      </c>
    </row>
    <row r="127" ht="17" customHeight="1" spans="1:21">
      <c r="A127" s="17">
        <v>123</v>
      </c>
      <c r="B127" s="71" t="s">
        <v>113</v>
      </c>
      <c r="C127" s="17" t="s">
        <v>281</v>
      </c>
      <c r="D127" s="17" t="s">
        <v>15</v>
      </c>
      <c r="E127" s="17" t="s">
        <v>426</v>
      </c>
      <c r="F127" s="17">
        <v>799.84</v>
      </c>
      <c r="G127" s="17">
        <v>399.92</v>
      </c>
      <c r="H127" s="17">
        <v>64.99</v>
      </c>
      <c r="I127" s="17">
        <v>25</v>
      </c>
      <c r="J127" s="17">
        <v>25</v>
      </c>
      <c r="K127" s="17">
        <v>409.92</v>
      </c>
      <c r="L127" s="17">
        <v>99.98</v>
      </c>
      <c r="M127" s="17">
        <v>5</v>
      </c>
      <c r="N127" s="17">
        <v>25</v>
      </c>
      <c r="O127" s="17"/>
      <c r="P127" s="17"/>
      <c r="Q127" s="17"/>
      <c r="R127" s="17"/>
      <c r="S127" s="17">
        <f t="shared" si="3"/>
        <v>1304.75</v>
      </c>
      <c r="T127" s="17">
        <f t="shared" si="4"/>
        <v>549.9</v>
      </c>
      <c r="U127" s="17">
        <f t="shared" si="5"/>
        <v>1854.65</v>
      </c>
    </row>
    <row r="128" ht="17" customHeight="1" spans="1:21">
      <c r="A128" s="17">
        <v>124</v>
      </c>
      <c r="B128" s="71" t="s">
        <v>385</v>
      </c>
      <c r="C128" s="17" t="s">
        <v>386</v>
      </c>
      <c r="D128" s="17" t="s">
        <v>15</v>
      </c>
      <c r="E128" s="17" t="s">
        <v>426</v>
      </c>
      <c r="F128" s="17">
        <v>799.84</v>
      </c>
      <c r="G128" s="17">
        <v>399.92</v>
      </c>
      <c r="H128" s="17">
        <v>64.99</v>
      </c>
      <c r="I128" s="17">
        <v>25</v>
      </c>
      <c r="J128" s="17">
        <v>25</v>
      </c>
      <c r="K128" s="17">
        <v>409.92</v>
      </c>
      <c r="L128" s="17">
        <v>99.98</v>
      </c>
      <c r="M128" s="17">
        <v>5</v>
      </c>
      <c r="N128" s="17">
        <v>25</v>
      </c>
      <c r="O128" s="17"/>
      <c r="P128" s="17"/>
      <c r="Q128" s="17"/>
      <c r="R128" s="17"/>
      <c r="S128" s="17">
        <f t="shared" si="3"/>
        <v>1304.75</v>
      </c>
      <c r="T128" s="17">
        <f t="shared" si="4"/>
        <v>549.9</v>
      </c>
      <c r="U128" s="17">
        <f t="shared" si="5"/>
        <v>1854.65</v>
      </c>
    </row>
    <row r="129" ht="17" customHeight="1" spans="1:21">
      <c r="A129" s="17">
        <v>125</v>
      </c>
      <c r="B129" s="71" t="s">
        <v>64</v>
      </c>
      <c r="C129" s="17" t="s">
        <v>213</v>
      </c>
      <c r="D129" s="17" t="s">
        <v>15</v>
      </c>
      <c r="E129" s="17" t="s">
        <v>426</v>
      </c>
      <c r="F129" s="17">
        <v>799.84</v>
      </c>
      <c r="G129" s="17">
        <v>399.92</v>
      </c>
      <c r="H129" s="17">
        <v>64.99</v>
      </c>
      <c r="I129" s="17">
        <v>25</v>
      </c>
      <c r="J129" s="17">
        <v>25</v>
      </c>
      <c r="K129" s="17">
        <v>409.92</v>
      </c>
      <c r="L129" s="17">
        <v>99.98</v>
      </c>
      <c r="M129" s="17">
        <v>5</v>
      </c>
      <c r="N129" s="17">
        <v>25</v>
      </c>
      <c r="O129" s="17"/>
      <c r="P129" s="17"/>
      <c r="Q129" s="17"/>
      <c r="R129" s="17"/>
      <c r="S129" s="17">
        <f t="shared" si="3"/>
        <v>1304.75</v>
      </c>
      <c r="T129" s="17">
        <f t="shared" si="4"/>
        <v>549.9</v>
      </c>
      <c r="U129" s="17">
        <f t="shared" si="5"/>
        <v>1854.65</v>
      </c>
    </row>
    <row r="130" ht="17" customHeight="1" spans="1:21">
      <c r="A130" s="17">
        <v>126</v>
      </c>
      <c r="B130" s="71" t="s">
        <v>109</v>
      </c>
      <c r="C130" s="17" t="s">
        <v>275</v>
      </c>
      <c r="D130" s="17" t="s">
        <v>15</v>
      </c>
      <c r="E130" s="17" t="s">
        <v>426</v>
      </c>
      <c r="F130" s="17">
        <v>799.84</v>
      </c>
      <c r="G130" s="17">
        <v>399.92</v>
      </c>
      <c r="H130" s="17">
        <v>64.99</v>
      </c>
      <c r="I130" s="17">
        <v>25</v>
      </c>
      <c r="J130" s="17">
        <v>25</v>
      </c>
      <c r="K130" s="17">
        <v>409.92</v>
      </c>
      <c r="L130" s="17">
        <v>99.98</v>
      </c>
      <c r="M130" s="17">
        <v>5</v>
      </c>
      <c r="N130" s="17">
        <v>25</v>
      </c>
      <c r="O130" s="17"/>
      <c r="P130" s="17"/>
      <c r="Q130" s="17"/>
      <c r="R130" s="17"/>
      <c r="S130" s="17">
        <f t="shared" si="3"/>
        <v>1304.75</v>
      </c>
      <c r="T130" s="17">
        <f t="shared" si="4"/>
        <v>549.9</v>
      </c>
      <c r="U130" s="17">
        <f t="shared" si="5"/>
        <v>1854.65</v>
      </c>
    </row>
    <row r="131" ht="17" customHeight="1" spans="1:21">
      <c r="A131" s="17">
        <v>127</v>
      </c>
      <c r="B131" s="71" t="s">
        <v>101</v>
      </c>
      <c r="C131" s="17" t="s">
        <v>264</v>
      </c>
      <c r="D131" s="17" t="s">
        <v>15</v>
      </c>
      <c r="E131" s="17" t="s">
        <v>426</v>
      </c>
      <c r="F131" s="17">
        <v>799.84</v>
      </c>
      <c r="G131" s="17">
        <v>399.92</v>
      </c>
      <c r="H131" s="17">
        <v>64.99</v>
      </c>
      <c r="I131" s="17">
        <v>25</v>
      </c>
      <c r="J131" s="17">
        <v>25</v>
      </c>
      <c r="K131" s="17">
        <v>409.92</v>
      </c>
      <c r="L131" s="17">
        <v>99.98</v>
      </c>
      <c r="M131" s="17">
        <v>5</v>
      </c>
      <c r="N131" s="17">
        <v>25</v>
      </c>
      <c r="O131" s="17"/>
      <c r="P131" s="17"/>
      <c r="Q131" s="17"/>
      <c r="R131" s="17"/>
      <c r="S131" s="17">
        <f t="shared" si="3"/>
        <v>1304.75</v>
      </c>
      <c r="T131" s="17">
        <f t="shared" si="4"/>
        <v>549.9</v>
      </c>
      <c r="U131" s="17">
        <f t="shared" si="5"/>
        <v>1854.65</v>
      </c>
    </row>
    <row r="132" ht="17" customHeight="1" spans="1:21">
      <c r="A132" s="17">
        <v>128</v>
      </c>
      <c r="B132" s="71" t="s">
        <v>387</v>
      </c>
      <c r="C132" s="17" t="s">
        <v>388</v>
      </c>
      <c r="D132" s="17" t="s">
        <v>15</v>
      </c>
      <c r="E132" s="17" t="s">
        <v>426</v>
      </c>
      <c r="F132" s="17">
        <v>799.84</v>
      </c>
      <c r="G132" s="17">
        <v>399.92</v>
      </c>
      <c r="H132" s="17">
        <v>64.99</v>
      </c>
      <c r="I132" s="17">
        <v>25</v>
      </c>
      <c r="J132" s="17">
        <v>25</v>
      </c>
      <c r="K132" s="17">
        <v>409.92</v>
      </c>
      <c r="L132" s="17">
        <v>99.98</v>
      </c>
      <c r="M132" s="17">
        <v>5</v>
      </c>
      <c r="N132" s="17">
        <v>25</v>
      </c>
      <c r="O132" s="17"/>
      <c r="P132" s="17"/>
      <c r="Q132" s="17"/>
      <c r="R132" s="17"/>
      <c r="S132" s="17">
        <f t="shared" si="3"/>
        <v>1304.75</v>
      </c>
      <c r="T132" s="17">
        <f t="shared" si="4"/>
        <v>549.9</v>
      </c>
      <c r="U132" s="17">
        <f t="shared" si="5"/>
        <v>1854.65</v>
      </c>
    </row>
    <row r="133" ht="17" customHeight="1" spans="1:21">
      <c r="A133" s="17">
        <v>129</v>
      </c>
      <c r="B133" s="71" t="s">
        <v>132</v>
      </c>
      <c r="C133" s="17" t="s">
        <v>313</v>
      </c>
      <c r="D133" s="17" t="s">
        <v>15</v>
      </c>
      <c r="E133" s="17" t="s">
        <v>426</v>
      </c>
      <c r="F133" s="17">
        <v>799.84</v>
      </c>
      <c r="G133" s="17">
        <v>399.92</v>
      </c>
      <c r="H133" s="17">
        <v>64.99</v>
      </c>
      <c r="I133" s="17">
        <v>25</v>
      </c>
      <c r="J133" s="17">
        <v>25</v>
      </c>
      <c r="K133" s="17">
        <v>409.92</v>
      </c>
      <c r="L133" s="17">
        <v>99.98</v>
      </c>
      <c r="M133" s="17">
        <v>5</v>
      </c>
      <c r="N133" s="17">
        <v>25</v>
      </c>
      <c r="O133" s="17"/>
      <c r="P133" s="17"/>
      <c r="Q133" s="17"/>
      <c r="R133" s="17"/>
      <c r="S133" s="17">
        <f t="shared" ref="S133:S136" si="6">F133+H133+I133+K133+M133+O133+Q133</f>
        <v>1304.75</v>
      </c>
      <c r="T133" s="17">
        <f t="shared" ref="T133:T136" si="7">G133+J133+L133+N133+P133+R133</f>
        <v>549.9</v>
      </c>
      <c r="U133" s="17">
        <f t="shared" ref="U133:U136" si="8">S133+T133</f>
        <v>1854.65</v>
      </c>
    </row>
    <row r="134" ht="17" customHeight="1" spans="1:21">
      <c r="A134" s="17">
        <v>130</v>
      </c>
      <c r="B134" s="71" t="s">
        <v>428</v>
      </c>
      <c r="C134" s="17" t="s">
        <v>429</v>
      </c>
      <c r="D134" s="17" t="s">
        <v>15</v>
      </c>
      <c r="E134" s="17" t="s">
        <v>426</v>
      </c>
      <c r="F134" s="17">
        <v>799.84</v>
      </c>
      <c r="G134" s="17">
        <v>399.92</v>
      </c>
      <c r="H134" s="17">
        <v>64.99</v>
      </c>
      <c r="I134" s="17">
        <v>25</v>
      </c>
      <c r="J134" s="17">
        <v>25</v>
      </c>
      <c r="K134" s="17">
        <v>409.92</v>
      </c>
      <c r="L134" s="17">
        <v>99.98</v>
      </c>
      <c r="M134" s="17">
        <v>0</v>
      </c>
      <c r="N134" s="17">
        <v>0</v>
      </c>
      <c r="O134" s="17"/>
      <c r="P134" s="17"/>
      <c r="Q134" s="17"/>
      <c r="R134" s="17"/>
      <c r="S134" s="17">
        <f t="shared" si="6"/>
        <v>1299.75</v>
      </c>
      <c r="T134" s="17">
        <f t="shared" si="7"/>
        <v>524.9</v>
      </c>
      <c r="U134" s="17">
        <f t="shared" si="8"/>
        <v>1824.65</v>
      </c>
    </row>
    <row r="135" ht="17" customHeight="1" spans="1:21">
      <c r="A135" s="17">
        <v>131</v>
      </c>
      <c r="B135" s="71" t="s">
        <v>430</v>
      </c>
      <c r="C135" s="17" t="s">
        <v>431</v>
      </c>
      <c r="D135" s="17" t="s">
        <v>15</v>
      </c>
      <c r="E135" s="17" t="s">
        <v>426</v>
      </c>
      <c r="F135" s="17">
        <v>799.84</v>
      </c>
      <c r="G135" s="17">
        <v>399.92</v>
      </c>
      <c r="H135" s="17">
        <v>64.99</v>
      </c>
      <c r="I135" s="17">
        <v>25</v>
      </c>
      <c r="J135" s="17">
        <v>25</v>
      </c>
      <c r="K135" s="17">
        <v>409.92</v>
      </c>
      <c r="L135" s="17">
        <v>99.98</v>
      </c>
      <c r="M135" s="17">
        <v>5</v>
      </c>
      <c r="N135" s="17">
        <v>25</v>
      </c>
      <c r="O135" s="17"/>
      <c r="P135" s="17"/>
      <c r="Q135" s="17"/>
      <c r="R135" s="17"/>
      <c r="S135" s="17">
        <f t="shared" si="6"/>
        <v>1304.75</v>
      </c>
      <c r="T135" s="17">
        <f t="shared" si="7"/>
        <v>549.9</v>
      </c>
      <c r="U135" s="17">
        <f t="shared" si="8"/>
        <v>1854.65</v>
      </c>
    </row>
    <row r="136" ht="17" customHeight="1" spans="1:21">
      <c r="A136" s="17">
        <v>132</v>
      </c>
      <c r="B136" s="71" t="s">
        <v>432</v>
      </c>
      <c r="C136" s="17" t="s">
        <v>433</v>
      </c>
      <c r="D136" s="17" t="s">
        <v>15</v>
      </c>
      <c r="E136" s="17" t="s">
        <v>426</v>
      </c>
      <c r="F136" s="17">
        <v>799.84</v>
      </c>
      <c r="G136" s="17">
        <v>399.92</v>
      </c>
      <c r="H136" s="17">
        <v>64.99</v>
      </c>
      <c r="I136" s="17">
        <v>25</v>
      </c>
      <c r="J136" s="17">
        <v>25</v>
      </c>
      <c r="K136" s="17">
        <v>409.92</v>
      </c>
      <c r="L136" s="17">
        <v>99.98</v>
      </c>
      <c r="M136" s="17">
        <v>5</v>
      </c>
      <c r="N136" s="17">
        <v>25</v>
      </c>
      <c r="O136" s="17"/>
      <c r="P136" s="17"/>
      <c r="Q136" s="17"/>
      <c r="R136" s="17"/>
      <c r="S136" s="17">
        <f t="shared" si="6"/>
        <v>1304.75</v>
      </c>
      <c r="T136" s="17">
        <f t="shared" si="7"/>
        <v>549.9</v>
      </c>
      <c r="U136" s="17">
        <f t="shared" si="8"/>
        <v>1854.65</v>
      </c>
    </row>
    <row r="137" ht="17" customHeight="1" spans="1:21">
      <c r="A137" s="17">
        <v>133</v>
      </c>
      <c r="B137" s="71" t="s">
        <v>166</v>
      </c>
      <c r="C137" s="17" t="s">
        <v>167</v>
      </c>
      <c r="D137" s="17" t="s">
        <v>168</v>
      </c>
      <c r="E137" s="17" t="s">
        <v>426</v>
      </c>
      <c r="F137" s="17">
        <v>799.84</v>
      </c>
      <c r="G137" s="17">
        <v>399.92</v>
      </c>
      <c r="H137" s="17">
        <v>64.99</v>
      </c>
      <c r="I137" s="17">
        <v>25</v>
      </c>
      <c r="J137" s="17">
        <v>25</v>
      </c>
      <c r="K137" s="17">
        <v>409.92</v>
      </c>
      <c r="L137" s="17">
        <v>99.98</v>
      </c>
      <c r="M137" s="17">
        <v>5</v>
      </c>
      <c r="N137" s="17">
        <v>25</v>
      </c>
      <c r="O137" s="17"/>
      <c r="P137" s="17"/>
      <c r="Q137" s="17"/>
      <c r="R137" s="17"/>
      <c r="S137" s="17">
        <v>1304.75</v>
      </c>
      <c r="T137" s="17">
        <v>549.9</v>
      </c>
      <c r="U137" s="17">
        <v>1854.65</v>
      </c>
    </row>
    <row r="138" ht="17" customHeight="1" spans="1:21">
      <c r="A138" s="85" t="s">
        <v>144</v>
      </c>
      <c r="B138" s="77"/>
      <c r="C138" s="77"/>
      <c r="D138" s="77"/>
      <c r="E138" s="79"/>
      <c r="F138" s="17">
        <f t="shared" ref="F138:U138" si="9">SUM(F5:F137)</f>
        <v>106490.88</v>
      </c>
      <c r="G138" s="17">
        <f t="shared" si="9"/>
        <v>53245.4399999998</v>
      </c>
      <c r="H138" s="17">
        <f t="shared" si="9"/>
        <v>8652.77999999998</v>
      </c>
      <c r="I138" s="17">
        <f t="shared" si="9"/>
        <v>3328.5</v>
      </c>
      <c r="J138" s="17">
        <f t="shared" si="9"/>
        <v>3328.5</v>
      </c>
      <c r="K138" s="17">
        <f t="shared" si="9"/>
        <v>54576.8399999998</v>
      </c>
      <c r="L138" s="17">
        <f t="shared" si="9"/>
        <v>13311.36</v>
      </c>
      <c r="M138" s="17">
        <f t="shared" si="9"/>
        <v>660.7</v>
      </c>
      <c r="N138" s="17">
        <f t="shared" si="9"/>
        <v>3303.5</v>
      </c>
      <c r="O138" s="17">
        <f t="shared" si="9"/>
        <v>799.84</v>
      </c>
      <c r="P138" s="17">
        <f t="shared" si="9"/>
        <v>399.92</v>
      </c>
      <c r="Q138" s="17">
        <f t="shared" si="9"/>
        <v>25</v>
      </c>
      <c r="R138" s="17">
        <f t="shared" si="9"/>
        <v>25</v>
      </c>
      <c r="S138" s="17">
        <f t="shared" si="9"/>
        <v>174534.54</v>
      </c>
      <c r="T138" s="17">
        <f t="shared" si="9"/>
        <v>73613.72</v>
      </c>
      <c r="U138" s="17">
        <f t="shared" si="9"/>
        <v>248148.259999999</v>
      </c>
    </row>
  </sheetData>
  <autoFilter xmlns:etc="http://www.wps.cn/officeDocument/2017/etCustomData" ref="A4:U141" etc:filterBottomFollowUsedRange="0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  <vt:lpstr>2025.3新疆分公司</vt:lpstr>
      <vt:lpstr>2025.4新疆分公司</vt:lpstr>
      <vt:lpstr>2025.5新疆分公司</vt:lpstr>
      <vt:lpstr>2025.6新疆分公司</vt:lpstr>
      <vt:lpstr>2025.7新疆分公司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2024-09-12T07:20:00Z</dcterms:created>
  <dcterms:modified xsi:type="dcterms:W3CDTF">2025-07-22T10:04:26Z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20A28DAF3CB849CAA91A36F3DA30AB9A_13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