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7月费用结算表" sheetId="3" r:id="rId1"/>
    <sheet name="7月费用发放表" sheetId="4" r:id="rId2"/>
    <sheet name="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<sst xmlns="http://schemas.openxmlformats.org/spreadsheetml/2006/main" count="269" uniqueCount="64">
  <si>
    <t>2025年7月份学生社区管理服务中心劳务派遣费用结算表（1值班员）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</si>
  <si>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</si>
  <si>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</si>
  <si>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</si>
  <si>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</si>
  <si>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</si>
  <si>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</si>
  <si>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</si>
  <si>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</si>
  <si>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</si>
  <si>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</si>
  <si>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</si>
  <si>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</si>
  <si>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</si>
  <si>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</si>
  <si>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</si>
  <si>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</si>
  <si>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</si>
  <si>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</si>
  <si>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张春芳</t>
    </r>
  </si>
  <si>
    <r>
      <rPr>
        <sz val="11"/>
        <rFont val="宋体"/>
        <charset val="134"/>
      </rPr>
      <t>张素枝</t>
    </r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</si>
  <si>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</si>
  <si>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</si>
  <si>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</si>
  <si>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</si>
  <si>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</si>
  <si>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</si>
  <si>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</si>
  <si>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</si>
  <si>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</si>
  <si>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</si>
  <si>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2025年7月份学生社区管理服务中心劳务派遣费用结算表（2保洁员）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</si>
  <si>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</si>
  <si>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</si>
  <si>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</si>
  <si>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</si>
  <si>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</si>
  <si>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</si>
  <si>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</si>
  <si>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</si>
  <si>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</si>
  <si>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</si>
  <si>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</si>
  <si>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</si>
  <si>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</si>
  <si>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</t>
  </si>
  <si>
    <t>2025年7月份学生社区管理服务中心劳务派遣费用发放表（1值班员）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</si>
  <si>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</si>
  <si>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</si>
  <si>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</si>
  <si>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</si>
  <si>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</si>
  <si>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2025年7月份学生社区管理服务中心劳务派遣费用发放表（2保洁员）</t>
  </si>
  <si>
    <t>表1+表2合计</t>
  </si>
  <si>
    <t>2025年7月份学生社区管理服务中心劳务派遣人员考核说明表（1值班员）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</si>
  <si>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</si>
  <si>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</si>
  <si>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</si>
  <si>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</si>
  <si>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</si>
  <si>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</si>
  <si>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阿瓦古丽</t>
  </si>
  <si>
    <t>小计</t>
  </si>
  <si>
    <t>2025年7月份学生社区管理服务中心劳务派遣人员考核说明表（2保洁员）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</si>
</sst>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3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19" workbookViewId="0">
      <selection activeCell="L36" sqref="L36"/>
    </sheetView>
  </sheetViews>
  <sheetFormatPr defaultColWidth="8.72727272727273" defaultRowHeight="14"/>
  <cols>
    <col min="2" max="2" width="23.6363636363636" customWidth="1"/>
    <col min="6" max="6" width="9.18181818181818"/>
    <col min="11" max="11" width="10.2727272727273"/>
    <col min="13" max="13" width="9.90909090909091" customWidth="1"/>
  </cols>
  <sheetData>
    <row r="1" ht="2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5" spans="1:14">
      <c r="A2" s="24" t="s">
        <v>1</v>
      </c>
      <c r="B2" s="43" t="s">
        <v>2</v>
      </c>
      <c r="C2" s="24" t="s">
        <v>3</v>
      </c>
      <c r="D2" s="24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60" t="s">
        <v>11</v>
      </c>
      <c r="L2" s="60" t="s">
        <v>12</v>
      </c>
      <c r="M2" s="60" t="s">
        <v>13</v>
      </c>
      <c r="N2" s="24" t="s">
        <v>14</v>
      </c>
    </row>
    <row r="3" spans="1:14">
      <c r="A3" s="7">
        <v>1</v>
      </c>
      <c r="B3" s="46" t="s">
        <v>15</v>
      </c>
      <c r="C3" s="28" t="s">
        <v>16</v>
      </c>
      <c r="D3" s="47">
        <v>1553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f>SUM(F3:J3)</f>
        <v>0</v>
      </c>
      <c r="L3" s="48">
        <v>88</v>
      </c>
      <c r="M3" s="48">
        <f>SUM(D3+K3+L3)</f>
        <v>1641</v>
      </c>
      <c r="N3" s="61"/>
    </row>
    <row r="4" spans="1:14">
      <c r="A4" s="7">
        <v>2</v>
      </c>
      <c r="B4" s="46" t="s">
        <v>17</v>
      </c>
      <c r="C4" s="28" t="s">
        <v>16</v>
      </c>
      <c r="D4" s="47">
        <v>1369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f t="shared" ref="K4:K16" si="0">SUM(F4:J4)</f>
        <v>0</v>
      </c>
      <c r="L4" s="48">
        <v>88</v>
      </c>
      <c r="M4" s="48">
        <f t="shared" ref="M4:M15" si="1">SUM(D4+K4+L4)</f>
        <v>1457</v>
      </c>
      <c r="N4" s="61"/>
    </row>
    <row r="5" spans="1:14">
      <c r="A5" s="7">
        <v>3</v>
      </c>
      <c r="B5" s="49" t="s">
        <v>18</v>
      </c>
      <c r="C5" s="28" t="s">
        <v>16</v>
      </c>
      <c r="D5" s="47">
        <v>1536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f t="shared" si="0"/>
        <v>0</v>
      </c>
      <c r="L5" s="48">
        <v>88</v>
      </c>
      <c r="M5" s="48">
        <f t="shared" si="1"/>
        <v>1624</v>
      </c>
      <c r="N5" s="61"/>
    </row>
    <row r="6" spans="1:14">
      <c r="A6" s="7">
        <v>4</v>
      </c>
      <c r="B6" s="46" t="s">
        <v>19</v>
      </c>
      <c r="C6" s="28" t="s">
        <v>16</v>
      </c>
      <c r="D6" s="47">
        <v>868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f t="shared" si="0"/>
        <v>0</v>
      </c>
      <c r="L6" s="48">
        <v>88</v>
      </c>
      <c r="M6" s="48">
        <f t="shared" si="1"/>
        <v>956</v>
      </c>
      <c r="N6" s="61"/>
    </row>
    <row r="7" spans="1:14">
      <c r="A7" s="7">
        <v>5</v>
      </c>
      <c r="B7" s="46" t="s">
        <v>20</v>
      </c>
      <c r="C7" s="28" t="s">
        <v>16</v>
      </c>
      <c r="D7" s="47">
        <v>868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f t="shared" si="0"/>
        <v>0</v>
      </c>
      <c r="L7" s="48">
        <v>88</v>
      </c>
      <c r="M7" s="48">
        <f t="shared" si="1"/>
        <v>956</v>
      </c>
      <c r="N7" s="61"/>
    </row>
    <row r="8" ht="18" customHeight="1" spans="1:14">
      <c r="A8" s="7">
        <v>6</v>
      </c>
      <c r="B8" s="64" t="s">
        <v>21</v>
      </c>
      <c r="C8" s="28" t="s">
        <v>16</v>
      </c>
      <c r="D8" s="47">
        <v>1336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f t="shared" si="0"/>
        <v>0</v>
      </c>
      <c r="L8" s="48">
        <v>88</v>
      </c>
      <c r="M8" s="48">
        <f t="shared" si="1"/>
        <v>1424</v>
      </c>
      <c r="N8" s="61"/>
    </row>
    <row r="9" spans="1:14">
      <c r="A9" s="7">
        <v>7</v>
      </c>
      <c r="B9" s="51" t="s">
        <v>22</v>
      </c>
      <c r="C9" s="28" t="s">
        <v>16</v>
      </c>
      <c r="D9" s="47">
        <v>1369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f t="shared" si="0"/>
        <v>0</v>
      </c>
      <c r="L9" s="48">
        <v>88</v>
      </c>
      <c r="M9" s="48">
        <f t="shared" si="1"/>
        <v>1457</v>
      </c>
      <c r="N9" s="61"/>
    </row>
    <row r="10" spans="1:14">
      <c r="A10" s="7">
        <v>8</v>
      </c>
      <c r="B10" s="51" t="s">
        <v>23</v>
      </c>
      <c r="C10" s="28" t="s">
        <v>16</v>
      </c>
      <c r="D10" s="47">
        <v>1386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f t="shared" si="0"/>
        <v>0</v>
      </c>
      <c r="L10" s="48">
        <v>88</v>
      </c>
      <c r="M10" s="48">
        <f t="shared" si="1"/>
        <v>1474</v>
      </c>
      <c r="N10" s="61"/>
    </row>
    <row r="11" spans="1:14">
      <c r="A11" s="7">
        <v>9</v>
      </c>
      <c r="B11" s="7" t="s">
        <v>24</v>
      </c>
      <c r="C11" s="28" t="s">
        <v>16</v>
      </c>
      <c r="D11" s="47">
        <v>1503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f t="shared" si="0"/>
        <v>0</v>
      </c>
      <c r="L11" s="48">
        <v>88</v>
      </c>
      <c r="M11" s="48">
        <f t="shared" si="1"/>
        <v>1591</v>
      </c>
      <c r="N11" s="61"/>
    </row>
    <row r="12" spans="1:14">
      <c r="A12" s="7">
        <v>10</v>
      </c>
      <c r="B12" s="7" t="s">
        <v>25</v>
      </c>
      <c r="C12" s="65" t="s">
        <v>16</v>
      </c>
      <c r="D12" s="47">
        <v>1670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f t="shared" si="0"/>
        <v>0</v>
      </c>
      <c r="L12" s="48">
        <v>88</v>
      </c>
      <c r="M12" s="48">
        <f t="shared" si="1"/>
        <v>1758</v>
      </c>
      <c r="N12" s="61"/>
    </row>
    <row r="13" spans="1:14">
      <c r="A13" s="7">
        <v>11</v>
      </c>
      <c r="B13" s="51" t="s">
        <v>26</v>
      </c>
      <c r="C13" s="28" t="s">
        <v>16</v>
      </c>
      <c r="D13" s="47">
        <v>1269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f t="shared" si="0"/>
        <v>0</v>
      </c>
      <c r="L13" s="48">
        <v>88</v>
      </c>
      <c r="M13" s="48">
        <f t="shared" si="1"/>
        <v>1357</v>
      </c>
      <c r="N13" s="61"/>
    </row>
    <row r="14" spans="1:14">
      <c r="A14" s="7">
        <v>12</v>
      </c>
      <c r="B14" s="51" t="s">
        <v>27</v>
      </c>
      <c r="C14" s="28" t="s">
        <v>16</v>
      </c>
      <c r="D14" s="47">
        <v>1386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f t="shared" si="0"/>
        <v>0</v>
      </c>
      <c r="L14" s="48">
        <v>88</v>
      </c>
      <c r="M14" s="48">
        <f t="shared" si="1"/>
        <v>1474</v>
      </c>
      <c r="N14" s="61"/>
    </row>
    <row r="15" spans="1:14">
      <c r="A15" s="7">
        <v>13</v>
      </c>
      <c r="B15" s="7" t="s">
        <v>28</v>
      </c>
      <c r="C15" s="28" t="s">
        <v>16</v>
      </c>
      <c r="D15" s="47">
        <v>1503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f t="shared" si="0"/>
        <v>0</v>
      </c>
      <c r="L15" s="48">
        <v>88</v>
      </c>
      <c r="M15" s="48">
        <f t="shared" si="1"/>
        <v>1591</v>
      </c>
      <c r="N15" s="61"/>
    </row>
    <row r="16" spans="1:14">
      <c r="A16" s="7">
        <v>14</v>
      </c>
      <c r="B16" s="51" t="s">
        <v>29</v>
      </c>
      <c r="C16" s="28" t="s">
        <v>16</v>
      </c>
      <c r="D16" s="47">
        <v>1503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f t="shared" si="0"/>
        <v>0</v>
      </c>
      <c r="L16" s="48">
        <v>88</v>
      </c>
      <c r="M16" s="48">
        <f>SUM(D16+K16+L16)</f>
        <v>1591</v>
      </c>
      <c r="N16" s="61"/>
    </row>
    <row r="17" ht="18" customHeight="1" spans="1:14">
      <c r="A17" s="66" t="s">
        <v>30</v>
      </c>
      <c r="B17" s="67"/>
      <c r="C17" s="68"/>
      <c r="D17" s="69">
        <f>SUM(D3:D16)</f>
        <v>19119</v>
      </c>
      <c r="E17" s="69">
        <f>SUM(E3:E16)</f>
        <v>0</v>
      </c>
      <c r="F17" s="69">
        <f t="shared" ref="F17:M17" si="2">SUM(F3:F16)</f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  <c r="K17" s="69">
        <f t="shared" si="2"/>
        <v>0</v>
      </c>
      <c r="L17" s="69">
        <f t="shared" si="2"/>
        <v>1232</v>
      </c>
      <c r="M17" s="69">
        <f t="shared" si="2"/>
        <v>20351</v>
      </c>
      <c r="N17" s="73"/>
    </row>
    <row r="18" ht="31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45" spans="1:14">
      <c r="A19" s="24" t="s">
        <v>1</v>
      </c>
      <c r="B19" s="43" t="s">
        <v>2</v>
      </c>
      <c r="C19" s="24" t="s">
        <v>3</v>
      </c>
      <c r="D19" s="24" t="s">
        <v>4</v>
      </c>
      <c r="E19" s="45" t="s">
        <v>5</v>
      </c>
      <c r="F19" s="45" t="s">
        <v>6</v>
      </c>
      <c r="G19" s="45" t="s">
        <v>7</v>
      </c>
      <c r="H19" s="45" t="s">
        <v>8</v>
      </c>
      <c r="I19" s="45" t="s">
        <v>9</v>
      </c>
      <c r="J19" s="45" t="s">
        <v>10</v>
      </c>
      <c r="K19" s="60" t="s">
        <v>11</v>
      </c>
      <c r="L19" s="60" t="s">
        <v>12</v>
      </c>
      <c r="M19" s="60" t="s">
        <v>13</v>
      </c>
      <c r="N19" s="24" t="s">
        <v>14</v>
      </c>
    </row>
    <row r="20" spans="1:14">
      <c r="A20" s="48">
        <v>1</v>
      </c>
      <c r="B20" s="5" t="s">
        <v>32</v>
      </c>
      <c r="C20" s="28" t="s">
        <v>33</v>
      </c>
      <c r="D20" s="53">
        <v>1889</v>
      </c>
      <c r="E20" s="48">
        <v>4999</v>
      </c>
      <c r="F20" s="48">
        <v>799.84</v>
      </c>
      <c r="G20" s="48">
        <v>25</v>
      </c>
      <c r="H20" s="48">
        <v>64.99</v>
      </c>
      <c r="I20" s="48">
        <v>484.9</v>
      </c>
      <c r="J20" s="48">
        <v>5</v>
      </c>
      <c r="K20" s="48">
        <f>SUM(F20:J20)</f>
        <v>1379.73</v>
      </c>
      <c r="L20" s="48">
        <v>88</v>
      </c>
      <c r="M20" s="48">
        <f>SUM(D20+K20+L20)</f>
        <v>3356.73</v>
      </c>
      <c r="N20" s="61"/>
    </row>
    <row r="21" spans="1:14">
      <c r="A21" s="48">
        <v>2</v>
      </c>
      <c r="B21" s="5" t="s">
        <v>34</v>
      </c>
      <c r="C21" s="28" t="s">
        <v>33</v>
      </c>
      <c r="D21" s="53">
        <v>1203</v>
      </c>
      <c r="E21" s="48">
        <v>4999</v>
      </c>
      <c r="F21" s="48">
        <v>799.84</v>
      </c>
      <c r="G21" s="48">
        <v>25</v>
      </c>
      <c r="H21" s="48">
        <v>64.99</v>
      </c>
      <c r="I21" s="48">
        <v>484.9</v>
      </c>
      <c r="J21" s="48">
        <v>5</v>
      </c>
      <c r="K21" s="48">
        <f t="shared" ref="K21:K31" si="3">SUM(F21:J21)</f>
        <v>1379.73</v>
      </c>
      <c r="L21" s="48">
        <v>88</v>
      </c>
      <c r="M21" s="48">
        <f t="shared" ref="M21:M31" si="4">SUM(D21+K21+L21)</f>
        <v>2670.73</v>
      </c>
      <c r="N21" s="61"/>
    </row>
    <row r="22" spans="1:14">
      <c r="A22" s="48">
        <v>3</v>
      </c>
      <c r="B22" s="5" t="s">
        <v>35</v>
      </c>
      <c r="C22" s="28" t="s">
        <v>33</v>
      </c>
      <c r="D22" s="54">
        <v>1563</v>
      </c>
      <c r="E22" s="48">
        <v>4999</v>
      </c>
      <c r="F22" s="48">
        <v>799.84</v>
      </c>
      <c r="G22" s="48">
        <v>25</v>
      </c>
      <c r="H22" s="48">
        <v>64.99</v>
      </c>
      <c r="I22" s="48">
        <v>484.9</v>
      </c>
      <c r="J22" s="48">
        <v>5</v>
      </c>
      <c r="K22" s="48">
        <f t="shared" si="3"/>
        <v>1379.73</v>
      </c>
      <c r="L22" s="48">
        <v>88</v>
      </c>
      <c r="M22" s="48">
        <f t="shared" si="4"/>
        <v>3030.73</v>
      </c>
      <c r="N22" s="61"/>
    </row>
    <row r="23" spans="1:14">
      <c r="A23" s="48">
        <v>4</v>
      </c>
      <c r="B23" s="7" t="s">
        <v>36</v>
      </c>
      <c r="C23" s="28" t="s">
        <v>33</v>
      </c>
      <c r="D23" s="54">
        <v>1253</v>
      </c>
      <c r="E23" s="48">
        <v>4999</v>
      </c>
      <c r="F23" s="48">
        <v>799.84</v>
      </c>
      <c r="G23" s="48">
        <v>25</v>
      </c>
      <c r="H23" s="48">
        <v>64.99</v>
      </c>
      <c r="I23" s="48">
        <v>484.9</v>
      </c>
      <c r="J23" s="48">
        <v>5</v>
      </c>
      <c r="K23" s="48">
        <f t="shared" si="3"/>
        <v>1379.73</v>
      </c>
      <c r="L23" s="48">
        <v>88</v>
      </c>
      <c r="M23" s="48">
        <f t="shared" si="4"/>
        <v>2720.73</v>
      </c>
      <c r="N23" s="61"/>
    </row>
    <row r="24" spans="1:14">
      <c r="A24" s="48">
        <v>5</v>
      </c>
      <c r="B24" s="7" t="s">
        <v>37</v>
      </c>
      <c r="C24" s="28" t="s">
        <v>33</v>
      </c>
      <c r="D24" s="53">
        <v>1353</v>
      </c>
      <c r="E24" s="48">
        <v>4999</v>
      </c>
      <c r="F24" s="48">
        <v>799.84</v>
      </c>
      <c r="G24" s="48">
        <v>25</v>
      </c>
      <c r="H24" s="48">
        <v>64.99</v>
      </c>
      <c r="I24" s="48">
        <v>484.9</v>
      </c>
      <c r="J24" s="48">
        <v>5</v>
      </c>
      <c r="K24" s="48">
        <f t="shared" si="3"/>
        <v>1379.73</v>
      </c>
      <c r="L24" s="48">
        <v>88</v>
      </c>
      <c r="M24" s="48">
        <f t="shared" si="4"/>
        <v>2820.73</v>
      </c>
      <c r="N24" s="61"/>
    </row>
    <row r="25" spans="1:14">
      <c r="A25" s="48">
        <v>6</v>
      </c>
      <c r="B25" s="5" t="s">
        <v>38</v>
      </c>
      <c r="C25" s="28" t="s">
        <v>33</v>
      </c>
      <c r="D25" s="53">
        <v>1353</v>
      </c>
      <c r="E25" s="48">
        <v>4999</v>
      </c>
      <c r="F25" s="48">
        <v>799.84</v>
      </c>
      <c r="G25" s="48">
        <v>25</v>
      </c>
      <c r="H25" s="48">
        <v>64.99</v>
      </c>
      <c r="I25" s="48">
        <v>484.9</v>
      </c>
      <c r="J25" s="48">
        <v>5</v>
      </c>
      <c r="K25" s="48">
        <f t="shared" si="3"/>
        <v>1379.73</v>
      </c>
      <c r="L25" s="48">
        <v>88</v>
      </c>
      <c r="M25" s="48">
        <f t="shared" si="4"/>
        <v>2820.73</v>
      </c>
      <c r="N25" s="61"/>
    </row>
    <row r="26" spans="1:14">
      <c r="A26" s="48">
        <v>7</v>
      </c>
      <c r="B26" s="5" t="s">
        <v>39</v>
      </c>
      <c r="C26" s="28" t="s">
        <v>33</v>
      </c>
      <c r="D26" s="53">
        <v>1600</v>
      </c>
      <c r="E26" s="48">
        <v>4999</v>
      </c>
      <c r="F26" s="48">
        <v>799.84</v>
      </c>
      <c r="G26" s="48">
        <v>25</v>
      </c>
      <c r="H26" s="48">
        <v>64.99</v>
      </c>
      <c r="I26" s="48">
        <v>484.9</v>
      </c>
      <c r="J26" s="48">
        <v>5</v>
      </c>
      <c r="K26" s="48">
        <f t="shared" si="3"/>
        <v>1379.73</v>
      </c>
      <c r="L26" s="48">
        <v>88</v>
      </c>
      <c r="M26" s="48">
        <f t="shared" si="4"/>
        <v>3067.73</v>
      </c>
      <c r="N26" s="61"/>
    </row>
    <row r="27" spans="1:14">
      <c r="A27" s="48">
        <v>8</v>
      </c>
      <c r="B27" s="7" t="s">
        <v>40</v>
      </c>
      <c r="C27" s="28" t="s">
        <v>33</v>
      </c>
      <c r="D27" s="53">
        <v>1253</v>
      </c>
      <c r="E27" s="48">
        <v>4999</v>
      </c>
      <c r="F27" s="48">
        <v>799.84</v>
      </c>
      <c r="G27" s="48">
        <v>25</v>
      </c>
      <c r="H27" s="48">
        <v>64.99</v>
      </c>
      <c r="I27" s="48">
        <v>484.9</v>
      </c>
      <c r="J27" s="48">
        <v>5</v>
      </c>
      <c r="K27" s="48">
        <f t="shared" si="3"/>
        <v>1379.73</v>
      </c>
      <c r="L27" s="48">
        <v>88</v>
      </c>
      <c r="M27" s="48">
        <f t="shared" si="4"/>
        <v>2720.73</v>
      </c>
      <c r="N27" s="61"/>
    </row>
    <row r="28" spans="1:14">
      <c r="A28" s="48">
        <v>9</v>
      </c>
      <c r="B28" s="5" t="s">
        <v>41</v>
      </c>
      <c r="C28" s="28" t="s">
        <v>33</v>
      </c>
      <c r="D28" s="53">
        <v>1203</v>
      </c>
      <c r="E28" s="48">
        <v>4999</v>
      </c>
      <c r="F28" s="48">
        <v>799.84</v>
      </c>
      <c r="G28" s="48">
        <v>25</v>
      </c>
      <c r="H28" s="48">
        <v>64.99</v>
      </c>
      <c r="I28" s="48">
        <v>484.9</v>
      </c>
      <c r="J28" s="48">
        <v>5</v>
      </c>
      <c r="K28" s="48">
        <f t="shared" si="3"/>
        <v>1379.73</v>
      </c>
      <c r="L28" s="48">
        <v>88</v>
      </c>
      <c r="M28" s="48">
        <f t="shared" si="4"/>
        <v>2670.73</v>
      </c>
      <c r="N28" s="61"/>
    </row>
    <row r="29" spans="1:14">
      <c r="A29" s="48">
        <v>10</v>
      </c>
      <c r="B29" s="7" t="s">
        <v>42</v>
      </c>
      <c r="C29" s="28" t="s">
        <v>33</v>
      </c>
      <c r="D29" s="53">
        <v>1353</v>
      </c>
      <c r="E29" s="48">
        <v>4999</v>
      </c>
      <c r="F29" s="48">
        <v>799.84</v>
      </c>
      <c r="G29" s="48">
        <v>25</v>
      </c>
      <c r="H29" s="48">
        <v>64.99</v>
      </c>
      <c r="I29" s="48">
        <v>484.9</v>
      </c>
      <c r="J29" s="48">
        <v>5</v>
      </c>
      <c r="K29" s="48">
        <f t="shared" si="3"/>
        <v>1379.73</v>
      </c>
      <c r="L29" s="48">
        <v>88</v>
      </c>
      <c r="M29" s="48">
        <f t="shared" si="4"/>
        <v>2820.73</v>
      </c>
      <c r="N29" s="61"/>
    </row>
    <row r="30" spans="1:14">
      <c r="A30" s="48">
        <v>11</v>
      </c>
      <c r="B30" s="7" t="s">
        <v>43</v>
      </c>
      <c r="C30" s="28" t="s">
        <v>33</v>
      </c>
      <c r="D30" s="53">
        <v>1053</v>
      </c>
      <c r="E30" s="48">
        <v>4999</v>
      </c>
      <c r="F30" s="48">
        <v>799.84</v>
      </c>
      <c r="G30" s="48">
        <v>25</v>
      </c>
      <c r="H30" s="48">
        <v>64.99</v>
      </c>
      <c r="I30" s="48">
        <v>484.9</v>
      </c>
      <c r="J30" s="48">
        <v>5</v>
      </c>
      <c r="K30" s="48">
        <f t="shared" si="3"/>
        <v>1379.73</v>
      </c>
      <c r="L30" s="48">
        <v>88</v>
      </c>
      <c r="M30" s="48">
        <f t="shared" si="4"/>
        <v>2520.73</v>
      </c>
      <c r="N30" s="61"/>
    </row>
    <row r="31" ht="15" spans="1:14">
      <c r="A31" s="48">
        <v>12</v>
      </c>
      <c r="B31" s="29" t="s">
        <v>44</v>
      </c>
      <c r="C31" s="28" t="s">
        <v>33</v>
      </c>
      <c r="D31" s="53">
        <v>797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f t="shared" si="3"/>
        <v>0</v>
      </c>
      <c r="L31" s="48">
        <v>88</v>
      </c>
      <c r="M31" s="48">
        <f t="shared" si="4"/>
        <v>885</v>
      </c>
      <c r="N31" s="61"/>
    </row>
    <row r="32" ht="17" customHeight="1" spans="1:14">
      <c r="A32" s="70" t="s">
        <v>30</v>
      </c>
      <c r="B32" s="70"/>
      <c r="C32" s="70"/>
      <c r="D32" s="48">
        <f>SUM(D20:D31)</f>
        <v>15873</v>
      </c>
      <c r="E32" s="48">
        <f>SUM(E20:E31)</f>
        <v>54989</v>
      </c>
      <c r="F32" s="48">
        <f t="shared" ref="F32:M32" si="5">SUM(F20:F31)</f>
        <v>8798.24</v>
      </c>
      <c r="G32" s="48">
        <f t="shared" si="5"/>
        <v>275</v>
      </c>
      <c r="H32" s="48">
        <f t="shared" si="5"/>
        <v>714.89</v>
      </c>
      <c r="I32" s="48">
        <f t="shared" si="5"/>
        <v>5333.9</v>
      </c>
      <c r="J32" s="48">
        <f t="shared" si="5"/>
        <v>55</v>
      </c>
      <c r="K32" s="48">
        <f t="shared" si="5"/>
        <v>15177.03</v>
      </c>
      <c r="L32" s="48">
        <f t="shared" si="5"/>
        <v>1056</v>
      </c>
      <c r="M32" s="48">
        <f t="shared" si="5"/>
        <v>32106.03</v>
      </c>
      <c r="N32" s="61"/>
    </row>
    <row r="33" ht="18" customHeight="1" spans="1:14">
      <c r="A33" s="71" t="s">
        <v>45</v>
      </c>
      <c r="B33" s="72"/>
      <c r="C33" s="72"/>
      <c r="D33" s="58">
        <f>SUM(D17+D32)</f>
        <v>34992</v>
      </c>
      <c r="E33" s="58">
        <f t="shared" ref="E33:M33" si="6">SUM(E17+E32)</f>
        <v>54989</v>
      </c>
      <c r="F33" s="58">
        <f t="shared" si="6"/>
        <v>8798.24</v>
      </c>
      <c r="G33" s="58">
        <f t="shared" si="6"/>
        <v>275</v>
      </c>
      <c r="H33" s="58">
        <f t="shared" si="6"/>
        <v>714.89</v>
      </c>
      <c r="I33" s="58">
        <f t="shared" si="6"/>
        <v>5333.9</v>
      </c>
      <c r="J33" s="58">
        <f t="shared" si="6"/>
        <v>55</v>
      </c>
      <c r="K33" s="58">
        <f t="shared" si="6"/>
        <v>15177.03</v>
      </c>
      <c r="L33" s="58">
        <f t="shared" si="6"/>
        <v>2288</v>
      </c>
      <c r="M33" s="74">
        <f t="shared" si="6"/>
        <v>52457.03</v>
      </c>
      <c r="N33" s="63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20:K31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N29" sqref="N29"/>
    </sheetView>
  </sheetViews>
  <sheetFormatPr defaultColWidth="8.72727272727273" defaultRowHeight="14"/>
  <cols>
    <col min="2" max="2" width="24.2727272727273" customWidth="1"/>
    <col min="6" max="6" width="9.18181818181818"/>
    <col min="8" max="8" width="9.18181818181818"/>
    <col min="11" max="11" width="9.18181818181818"/>
  </cols>
  <sheetData>
    <row r="1" ht="18" customHeight="1" spans="1:12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1:12">
      <c r="A2" s="24" t="s">
        <v>1</v>
      </c>
      <c r="B2" s="43" t="s">
        <v>2</v>
      </c>
      <c r="C2" s="24" t="s">
        <v>3</v>
      </c>
      <c r="D2" s="24" t="s">
        <v>4</v>
      </c>
      <c r="E2" s="44" t="s">
        <v>5</v>
      </c>
      <c r="F2" s="45" t="s">
        <v>47</v>
      </c>
      <c r="G2" s="45" t="s">
        <v>48</v>
      </c>
      <c r="H2" s="45" t="s">
        <v>49</v>
      </c>
      <c r="I2" s="45" t="s">
        <v>50</v>
      </c>
      <c r="J2" s="59" t="s">
        <v>51</v>
      </c>
      <c r="K2" s="60" t="s">
        <v>13</v>
      </c>
      <c r="L2" s="24" t="s">
        <v>14</v>
      </c>
    </row>
    <row r="3" spans="1:12">
      <c r="A3" s="7">
        <v>1</v>
      </c>
      <c r="B3" s="46" t="s">
        <v>15</v>
      </c>
      <c r="C3" s="7" t="s">
        <v>16</v>
      </c>
      <c r="D3" s="47">
        <v>1553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f>SUM(E3:I3)</f>
        <v>0</v>
      </c>
      <c r="K3" s="48">
        <f>SUM(D3-J3)</f>
        <v>1553</v>
      </c>
      <c r="L3" s="61"/>
    </row>
    <row r="4" spans="1:12">
      <c r="A4" s="7">
        <v>2</v>
      </c>
      <c r="B4" s="46" t="s">
        <v>17</v>
      </c>
      <c r="C4" s="7" t="s">
        <v>16</v>
      </c>
      <c r="D4" s="47">
        <v>1369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f t="shared" ref="J4:J16" si="0">SUM(E4:I4)</f>
        <v>0</v>
      </c>
      <c r="K4" s="48">
        <f t="shared" ref="K4:K16" si="1">SUM(D4-J4)</f>
        <v>1369</v>
      </c>
      <c r="L4" s="61"/>
    </row>
    <row r="5" spans="1:12">
      <c r="A5" s="7">
        <v>3</v>
      </c>
      <c r="B5" s="49" t="s">
        <v>18</v>
      </c>
      <c r="C5" s="7" t="s">
        <v>16</v>
      </c>
      <c r="D5" s="47">
        <v>1536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f t="shared" si="0"/>
        <v>0</v>
      </c>
      <c r="K5" s="48">
        <f t="shared" si="1"/>
        <v>1536</v>
      </c>
      <c r="L5" s="61"/>
    </row>
    <row r="6" spans="1:12">
      <c r="A6" s="7">
        <v>4</v>
      </c>
      <c r="B6" s="46" t="s">
        <v>19</v>
      </c>
      <c r="C6" s="7" t="s">
        <v>16</v>
      </c>
      <c r="D6" s="47">
        <v>868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f t="shared" si="0"/>
        <v>0</v>
      </c>
      <c r="K6" s="48">
        <f t="shared" si="1"/>
        <v>868</v>
      </c>
      <c r="L6" s="61"/>
    </row>
    <row r="7" spans="1:12">
      <c r="A7" s="7">
        <v>5</v>
      </c>
      <c r="B7" s="46" t="s">
        <v>20</v>
      </c>
      <c r="C7" s="7" t="s">
        <v>16</v>
      </c>
      <c r="D7" s="47">
        <v>868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f t="shared" si="0"/>
        <v>0</v>
      </c>
      <c r="K7" s="48">
        <f t="shared" si="1"/>
        <v>868</v>
      </c>
      <c r="L7" s="61"/>
    </row>
    <row r="8" spans="1:12">
      <c r="A8" s="7">
        <v>6</v>
      </c>
      <c r="B8" s="50" t="s">
        <v>21</v>
      </c>
      <c r="C8" s="7" t="s">
        <v>16</v>
      </c>
      <c r="D8" s="47">
        <v>1336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f t="shared" si="0"/>
        <v>0</v>
      </c>
      <c r="K8" s="48">
        <f t="shared" si="1"/>
        <v>1336</v>
      </c>
      <c r="L8" s="61"/>
    </row>
    <row r="9" spans="1:12">
      <c r="A9" s="7">
        <v>7</v>
      </c>
      <c r="B9" s="51" t="s">
        <v>22</v>
      </c>
      <c r="C9" s="7" t="s">
        <v>16</v>
      </c>
      <c r="D9" s="47">
        <v>1369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f t="shared" si="0"/>
        <v>0</v>
      </c>
      <c r="K9" s="48">
        <f t="shared" si="1"/>
        <v>1369</v>
      </c>
      <c r="L9" s="61"/>
    </row>
    <row r="10" spans="1:12">
      <c r="A10" s="7">
        <v>8</v>
      </c>
      <c r="B10" s="51" t="s">
        <v>23</v>
      </c>
      <c r="C10" s="7" t="s">
        <v>16</v>
      </c>
      <c r="D10" s="47">
        <v>1386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f t="shared" si="0"/>
        <v>0</v>
      </c>
      <c r="K10" s="48">
        <f t="shared" si="1"/>
        <v>1386</v>
      </c>
      <c r="L10" s="61"/>
    </row>
    <row r="11" spans="1:12">
      <c r="A11" s="7">
        <v>9</v>
      </c>
      <c r="B11" s="7" t="s">
        <v>24</v>
      </c>
      <c r="C11" s="7" t="s">
        <v>16</v>
      </c>
      <c r="D11" s="47">
        <v>1503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f t="shared" si="0"/>
        <v>0</v>
      </c>
      <c r="K11" s="48">
        <f t="shared" si="1"/>
        <v>1503</v>
      </c>
      <c r="L11" s="61"/>
    </row>
    <row r="12" spans="1:12">
      <c r="A12" s="7">
        <v>10</v>
      </c>
      <c r="B12" s="7" t="s">
        <v>25</v>
      </c>
      <c r="C12" s="7" t="s">
        <v>16</v>
      </c>
      <c r="D12" s="47">
        <v>1670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f t="shared" si="0"/>
        <v>0</v>
      </c>
      <c r="K12" s="48">
        <f t="shared" si="1"/>
        <v>1670</v>
      </c>
      <c r="L12" s="61"/>
    </row>
    <row r="13" spans="1:12">
      <c r="A13" s="7">
        <v>11</v>
      </c>
      <c r="B13" s="51" t="s">
        <v>26</v>
      </c>
      <c r="C13" s="7" t="s">
        <v>16</v>
      </c>
      <c r="D13" s="47">
        <v>1269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f t="shared" si="0"/>
        <v>0</v>
      </c>
      <c r="K13" s="48">
        <f t="shared" si="1"/>
        <v>1269</v>
      </c>
      <c r="L13" s="61"/>
    </row>
    <row r="14" spans="1:12">
      <c r="A14" s="7">
        <v>12</v>
      </c>
      <c r="B14" s="51" t="s">
        <v>27</v>
      </c>
      <c r="C14" s="7" t="s">
        <v>16</v>
      </c>
      <c r="D14" s="47">
        <v>1386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f t="shared" si="0"/>
        <v>0</v>
      </c>
      <c r="K14" s="48">
        <f t="shared" si="1"/>
        <v>1386</v>
      </c>
      <c r="L14" s="61"/>
    </row>
    <row r="15" spans="1:12">
      <c r="A15" s="7">
        <v>13</v>
      </c>
      <c r="B15" s="7" t="s">
        <v>28</v>
      </c>
      <c r="C15" s="7" t="s">
        <v>16</v>
      </c>
      <c r="D15" s="47">
        <v>1503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f t="shared" si="0"/>
        <v>0</v>
      </c>
      <c r="K15" s="48">
        <f t="shared" si="1"/>
        <v>1503</v>
      </c>
      <c r="L15" s="61"/>
    </row>
    <row r="16" spans="1:12">
      <c r="A16" s="7">
        <v>14</v>
      </c>
      <c r="B16" s="51" t="s">
        <v>29</v>
      </c>
      <c r="C16" s="7" t="s">
        <v>16</v>
      </c>
      <c r="D16" s="47">
        <v>1503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f t="shared" si="0"/>
        <v>0</v>
      </c>
      <c r="K16" s="48">
        <f t="shared" si="1"/>
        <v>1503</v>
      </c>
      <c r="L16" s="61"/>
    </row>
    <row r="17" ht="19" customHeight="1" spans="1:12">
      <c r="A17" s="52" t="s">
        <v>30</v>
      </c>
      <c r="B17" s="52"/>
      <c r="C17" s="52"/>
      <c r="D17" s="48">
        <f>SUM(D3:D16)</f>
        <v>19119</v>
      </c>
      <c r="E17" s="48">
        <f t="shared" ref="E17:K17" si="2">SUM(E3:E16)</f>
        <v>0</v>
      </c>
      <c r="F17" s="48">
        <f t="shared" si="2"/>
        <v>0</v>
      </c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19119</v>
      </c>
      <c r="L17" s="61"/>
    </row>
    <row r="18" ht="16" customHeight="1" spans="1:12">
      <c r="A18" s="38" t="s">
        <v>52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2"/>
    </row>
    <row r="19" ht="45" spans="1:12">
      <c r="A19" s="24" t="s">
        <v>1</v>
      </c>
      <c r="B19" s="43" t="s">
        <v>2</v>
      </c>
      <c r="C19" s="24" t="s">
        <v>3</v>
      </c>
      <c r="D19" s="24" t="s">
        <v>4</v>
      </c>
      <c r="E19" s="44" t="s">
        <v>5</v>
      </c>
      <c r="F19" s="45" t="s">
        <v>47</v>
      </c>
      <c r="G19" s="45" t="s">
        <v>48</v>
      </c>
      <c r="H19" s="45" t="s">
        <v>49</v>
      </c>
      <c r="I19" s="45" t="s">
        <v>50</v>
      </c>
      <c r="J19" s="59" t="s">
        <v>51</v>
      </c>
      <c r="K19" s="60" t="s">
        <v>13</v>
      </c>
      <c r="L19" s="24" t="s">
        <v>14</v>
      </c>
    </row>
    <row r="20" spans="1:12">
      <c r="A20" s="48">
        <v>1</v>
      </c>
      <c r="B20" s="5" t="s">
        <v>32</v>
      </c>
      <c r="C20" s="7" t="s">
        <v>33</v>
      </c>
      <c r="D20" s="53">
        <v>1889</v>
      </c>
      <c r="E20" s="48">
        <v>4999</v>
      </c>
      <c r="F20" s="48">
        <v>399.92</v>
      </c>
      <c r="G20" s="48">
        <v>25</v>
      </c>
      <c r="H20" s="48">
        <v>99.98</v>
      </c>
      <c r="I20" s="48">
        <v>25</v>
      </c>
      <c r="J20" s="48">
        <f>SUM(F20:I20)</f>
        <v>549.9</v>
      </c>
      <c r="K20" s="48">
        <f>SUM(D20-J20)</f>
        <v>1339.1</v>
      </c>
      <c r="L20" s="48"/>
    </row>
    <row r="21" spans="1:12">
      <c r="A21" s="48">
        <v>2</v>
      </c>
      <c r="B21" s="5" t="s">
        <v>34</v>
      </c>
      <c r="C21" s="7" t="s">
        <v>33</v>
      </c>
      <c r="D21" s="53">
        <v>1203</v>
      </c>
      <c r="E21" s="48">
        <v>4999</v>
      </c>
      <c r="F21" s="48">
        <v>399.92</v>
      </c>
      <c r="G21" s="48">
        <v>25</v>
      </c>
      <c r="H21" s="48">
        <v>99.98</v>
      </c>
      <c r="I21" s="48">
        <v>25</v>
      </c>
      <c r="J21" s="48">
        <f t="shared" ref="J21:J31" si="3">SUM(F21:I21)</f>
        <v>549.9</v>
      </c>
      <c r="K21" s="48">
        <f t="shared" ref="K21:K31" si="4">SUM(D21-J21)</f>
        <v>653.1</v>
      </c>
      <c r="L21" s="48"/>
    </row>
    <row r="22" spans="1:12">
      <c r="A22" s="48">
        <v>3</v>
      </c>
      <c r="B22" s="5" t="s">
        <v>35</v>
      </c>
      <c r="C22" s="7" t="s">
        <v>33</v>
      </c>
      <c r="D22" s="54">
        <v>1563</v>
      </c>
      <c r="E22" s="48">
        <v>4999</v>
      </c>
      <c r="F22" s="48">
        <v>399.92</v>
      </c>
      <c r="G22" s="48">
        <v>25</v>
      </c>
      <c r="H22" s="48">
        <v>99.98</v>
      </c>
      <c r="I22" s="48">
        <v>25</v>
      </c>
      <c r="J22" s="48">
        <f t="shared" si="3"/>
        <v>549.9</v>
      </c>
      <c r="K22" s="48">
        <f t="shared" si="4"/>
        <v>1013.1</v>
      </c>
      <c r="L22" s="48"/>
    </row>
    <row r="23" spans="1:12">
      <c r="A23" s="48">
        <v>4</v>
      </c>
      <c r="B23" s="7" t="s">
        <v>36</v>
      </c>
      <c r="C23" s="7" t="s">
        <v>33</v>
      </c>
      <c r="D23" s="54">
        <v>1253</v>
      </c>
      <c r="E23" s="48">
        <v>4999</v>
      </c>
      <c r="F23" s="48">
        <v>399.92</v>
      </c>
      <c r="G23" s="48">
        <v>25</v>
      </c>
      <c r="H23" s="48">
        <v>99.98</v>
      </c>
      <c r="I23" s="48">
        <v>25</v>
      </c>
      <c r="J23" s="48">
        <f t="shared" si="3"/>
        <v>549.9</v>
      </c>
      <c r="K23" s="48">
        <f t="shared" si="4"/>
        <v>703.1</v>
      </c>
      <c r="L23" s="48"/>
    </row>
    <row r="24" spans="1:12">
      <c r="A24" s="48">
        <v>5</v>
      </c>
      <c r="B24" s="7" t="s">
        <v>37</v>
      </c>
      <c r="C24" s="7" t="s">
        <v>33</v>
      </c>
      <c r="D24" s="53">
        <v>1353</v>
      </c>
      <c r="E24" s="48">
        <v>4999</v>
      </c>
      <c r="F24" s="48">
        <v>399.92</v>
      </c>
      <c r="G24" s="48">
        <v>25</v>
      </c>
      <c r="H24" s="48">
        <v>99.98</v>
      </c>
      <c r="I24" s="48">
        <v>25</v>
      </c>
      <c r="J24" s="48">
        <f t="shared" si="3"/>
        <v>549.9</v>
      </c>
      <c r="K24" s="48">
        <f t="shared" si="4"/>
        <v>803.1</v>
      </c>
      <c r="L24" s="48"/>
    </row>
    <row r="25" spans="1:12">
      <c r="A25" s="48">
        <v>6</v>
      </c>
      <c r="B25" s="5" t="s">
        <v>38</v>
      </c>
      <c r="C25" s="7" t="s">
        <v>33</v>
      </c>
      <c r="D25" s="53">
        <v>1353</v>
      </c>
      <c r="E25" s="48">
        <v>4999</v>
      </c>
      <c r="F25" s="48">
        <v>399.92</v>
      </c>
      <c r="G25" s="48">
        <v>25</v>
      </c>
      <c r="H25" s="48">
        <v>99.98</v>
      </c>
      <c r="I25" s="48">
        <v>25</v>
      </c>
      <c r="J25" s="48">
        <f t="shared" si="3"/>
        <v>549.9</v>
      </c>
      <c r="K25" s="48">
        <f t="shared" si="4"/>
        <v>803.1</v>
      </c>
      <c r="L25" s="48"/>
    </row>
    <row r="26" spans="1:12">
      <c r="A26" s="48">
        <v>7</v>
      </c>
      <c r="B26" s="5" t="s">
        <v>39</v>
      </c>
      <c r="C26" s="7" t="s">
        <v>33</v>
      </c>
      <c r="D26" s="53">
        <v>1600</v>
      </c>
      <c r="E26" s="48">
        <v>4999</v>
      </c>
      <c r="F26" s="48">
        <v>399.92</v>
      </c>
      <c r="G26" s="48">
        <v>25</v>
      </c>
      <c r="H26" s="48">
        <v>99.98</v>
      </c>
      <c r="I26" s="48">
        <v>25</v>
      </c>
      <c r="J26" s="48">
        <f t="shared" si="3"/>
        <v>549.9</v>
      </c>
      <c r="K26" s="48">
        <f t="shared" si="4"/>
        <v>1050.1</v>
      </c>
      <c r="L26" s="48"/>
    </row>
    <row r="27" spans="1:12">
      <c r="A27" s="48">
        <v>8</v>
      </c>
      <c r="B27" s="7" t="s">
        <v>40</v>
      </c>
      <c r="C27" s="7" t="s">
        <v>33</v>
      </c>
      <c r="D27" s="53">
        <v>1253</v>
      </c>
      <c r="E27" s="48">
        <v>4999</v>
      </c>
      <c r="F27" s="48">
        <v>399.92</v>
      </c>
      <c r="G27" s="48">
        <v>25</v>
      </c>
      <c r="H27" s="48">
        <v>99.98</v>
      </c>
      <c r="I27" s="48">
        <v>25</v>
      </c>
      <c r="J27" s="48">
        <f t="shared" si="3"/>
        <v>549.9</v>
      </c>
      <c r="K27" s="48">
        <f t="shared" si="4"/>
        <v>703.1</v>
      </c>
      <c r="L27" s="48"/>
    </row>
    <row r="28" spans="1:12">
      <c r="A28" s="48">
        <v>9</v>
      </c>
      <c r="B28" s="5" t="s">
        <v>41</v>
      </c>
      <c r="C28" s="7" t="s">
        <v>33</v>
      </c>
      <c r="D28" s="53">
        <v>1203</v>
      </c>
      <c r="E28" s="48">
        <v>4999</v>
      </c>
      <c r="F28" s="48">
        <v>399.92</v>
      </c>
      <c r="G28" s="48">
        <v>25</v>
      </c>
      <c r="H28" s="48">
        <v>99.98</v>
      </c>
      <c r="I28" s="48">
        <v>25</v>
      </c>
      <c r="J28" s="48">
        <f t="shared" si="3"/>
        <v>549.9</v>
      </c>
      <c r="K28" s="48">
        <f t="shared" si="4"/>
        <v>653.1</v>
      </c>
      <c r="L28" s="48"/>
    </row>
    <row r="29" spans="1:12">
      <c r="A29" s="48">
        <v>10</v>
      </c>
      <c r="B29" s="7" t="s">
        <v>42</v>
      </c>
      <c r="C29" s="7" t="s">
        <v>33</v>
      </c>
      <c r="D29" s="53">
        <v>1353</v>
      </c>
      <c r="E29" s="48">
        <v>4999</v>
      </c>
      <c r="F29" s="48">
        <v>399.92</v>
      </c>
      <c r="G29" s="48">
        <v>25</v>
      </c>
      <c r="H29" s="48">
        <v>99.98</v>
      </c>
      <c r="I29" s="48">
        <v>25</v>
      </c>
      <c r="J29" s="48">
        <f t="shared" si="3"/>
        <v>549.9</v>
      </c>
      <c r="K29" s="48">
        <f t="shared" si="4"/>
        <v>803.1</v>
      </c>
      <c r="L29" s="48"/>
    </row>
    <row r="30" spans="1:12">
      <c r="A30" s="48">
        <v>11</v>
      </c>
      <c r="B30" s="7" t="s">
        <v>43</v>
      </c>
      <c r="C30" s="7" t="s">
        <v>33</v>
      </c>
      <c r="D30" s="53">
        <v>1053</v>
      </c>
      <c r="E30" s="48">
        <v>4999</v>
      </c>
      <c r="F30" s="48">
        <v>399.92</v>
      </c>
      <c r="G30" s="48">
        <v>25</v>
      </c>
      <c r="H30" s="48">
        <v>99.98</v>
      </c>
      <c r="I30" s="48">
        <v>25</v>
      </c>
      <c r="J30" s="48">
        <f t="shared" si="3"/>
        <v>549.9</v>
      </c>
      <c r="K30" s="48">
        <f t="shared" si="4"/>
        <v>503.1</v>
      </c>
      <c r="L30" s="48"/>
    </row>
    <row r="31" ht="15" spans="1:12">
      <c r="A31" s="48">
        <v>12</v>
      </c>
      <c r="B31" s="29" t="s">
        <v>44</v>
      </c>
      <c r="C31" s="7" t="s">
        <v>33</v>
      </c>
      <c r="D31" s="53">
        <v>797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f t="shared" si="3"/>
        <v>0</v>
      </c>
      <c r="K31" s="48">
        <f t="shared" si="4"/>
        <v>797</v>
      </c>
      <c r="L31" s="48"/>
    </row>
    <row r="32" spans="1:12">
      <c r="A32" s="48" t="s">
        <v>30</v>
      </c>
      <c r="B32" s="48"/>
      <c r="C32" s="48"/>
      <c r="D32" s="48">
        <f>SUM(D20:D31)</f>
        <v>15873</v>
      </c>
      <c r="E32" s="48">
        <f>SUM(E20:E31)</f>
        <v>54989</v>
      </c>
      <c r="F32" s="48">
        <f t="shared" ref="F32:K32" si="5">SUM(F20:F31)</f>
        <v>4399.12</v>
      </c>
      <c r="G32" s="48">
        <f t="shared" si="5"/>
        <v>275</v>
      </c>
      <c r="H32" s="48">
        <f t="shared" si="5"/>
        <v>1099.78</v>
      </c>
      <c r="I32" s="48">
        <f t="shared" si="5"/>
        <v>275</v>
      </c>
      <c r="J32" s="48">
        <f t="shared" si="5"/>
        <v>6048.9</v>
      </c>
      <c r="K32" s="48">
        <f t="shared" si="5"/>
        <v>9824.1</v>
      </c>
      <c r="L32" s="61"/>
    </row>
    <row r="33" ht="17" customHeight="1" spans="1:12">
      <c r="A33" s="55" t="s">
        <v>53</v>
      </c>
      <c r="B33" s="56"/>
      <c r="C33" s="57"/>
      <c r="D33" s="58">
        <f>SUM(D17+D32)</f>
        <v>34992</v>
      </c>
      <c r="E33" s="58">
        <f t="shared" ref="E33:K33" si="6">SUM(E17+E32)</f>
        <v>54989</v>
      </c>
      <c r="F33" s="58">
        <f t="shared" si="6"/>
        <v>4399.12</v>
      </c>
      <c r="G33" s="58">
        <f t="shared" si="6"/>
        <v>275</v>
      </c>
      <c r="H33" s="58">
        <f t="shared" si="6"/>
        <v>1099.78</v>
      </c>
      <c r="I33" s="58">
        <f t="shared" si="6"/>
        <v>275</v>
      </c>
      <c r="J33" s="58">
        <f t="shared" si="6"/>
        <v>6048.9</v>
      </c>
      <c r="K33" s="58">
        <f t="shared" si="6"/>
        <v>28943.1</v>
      </c>
      <c r="L33" s="63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20:J31 J3:J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9" workbookViewId="0">
      <selection activeCell="D33" sqref="D33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54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1553</v>
      </c>
      <c r="E3" s="9">
        <v>1503</v>
      </c>
      <c r="F3" s="9">
        <v>50</v>
      </c>
      <c r="G3" s="10"/>
      <c r="H3" s="11"/>
      <c r="I3" s="7" t="s">
        <v>60</v>
      </c>
      <c r="J3" s="37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1369</v>
      </c>
      <c r="E4" s="9">
        <v>1169</v>
      </c>
      <c r="F4" s="9">
        <v>200</v>
      </c>
      <c r="G4" s="10"/>
      <c r="H4" s="11"/>
      <c r="I4" s="7" t="s">
        <v>60</v>
      </c>
      <c r="J4" s="37"/>
    </row>
    <row r="5" s="1" customFormat="1" ht="15" spans="1:10">
      <c r="A5" s="7">
        <v>3</v>
      </c>
      <c r="B5" s="12" t="s">
        <v>18</v>
      </c>
      <c r="C5" s="7" t="s">
        <v>16</v>
      </c>
      <c r="D5" s="7">
        <f t="shared" si="0"/>
        <v>1536</v>
      </c>
      <c r="E5" s="9">
        <v>1336</v>
      </c>
      <c r="F5" s="9">
        <v>200</v>
      </c>
      <c r="G5" s="10"/>
      <c r="H5" s="11"/>
      <c r="I5" s="7" t="s">
        <v>60</v>
      </c>
      <c r="J5" s="37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868</v>
      </c>
      <c r="E6" s="9">
        <v>668</v>
      </c>
      <c r="F6" s="9">
        <v>200</v>
      </c>
      <c r="G6" s="10"/>
      <c r="H6" s="11"/>
      <c r="I6" s="7" t="s">
        <v>60</v>
      </c>
      <c r="J6" s="37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868</v>
      </c>
      <c r="E7" s="9">
        <v>668</v>
      </c>
      <c r="F7" s="9">
        <v>200</v>
      </c>
      <c r="G7" s="10"/>
      <c r="H7" s="11"/>
      <c r="I7" s="7" t="s">
        <v>60</v>
      </c>
      <c r="J7" s="37"/>
    </row>
    <row r="8" s="1" customFormat="1" ht="15" spans="1:10">
      <c r="A8" s="7">
        <v>6</v>
      </c>
      <c r="B8" s="13" t="s">
        <v>61</v>
      </c>
      <c r="C8" s="7" t="s">
        <v>16</v>
      </c>
      <c r="D8" s="7">
        <f>E8+F8+G8+H8</f>
        <v>1336</v>
      </c>
      <c r="E8" s="9">
        <v>1336</v>
      </c>
      <c r="F8" s="9">
        <v>0</v>
      </c>
      <c r="G8" s="10"/>
      <c r="H8" s="11"/>
      <c r="I8" s="7" t="s">
        <v>60</v>
      </c>
      <c r="J8" s="37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ref="D9:D16" si="1">E9+F9+G9+H9</f>
        <v>1369</v>
      </c>
      <c r="E9" s="9">
        <v>1219</v>
      </c>
      <c r="F9" s="15">
        <v>150</v>
      </c>
      <c r="G9" s="10"/>
      <c r="H9" s="11"/>
      <c r="I9" s="7" t="s">
        <v>60</v>
      </c>
      <c r="J9" s="37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1386</v>
      </c>
      <c r="E10" s="9">
        <v>1336</v>
      </c>
      <c r="F10" s="15">
        <v>50</v>
      </c>
      <c r="G10" s="10"/>
      <c r="H10" s="11"/>
      <c r="I10" s="7" t="s">
        <v>60</v>
      </c>
      <c r="J10" s="37"/>
    </row>
    <row r="11" s="1" customFormat="1" ht="15" spans="1:10">
      <c r="A11" s="7">
        <v>9</v>
      </c>
      <c r="B11" s="16" t="s">
        <v>24</v>
      </c>
      <c r="C11" s="7" t="s">
        <v>16</v>
      </c>
      <c r="D11" s="7">
        <f t="shared" si="1"/>
        <v>1503</v>
      </c>
      <c r="E11" s="9">
        <v>1503</v>
      </c>
      <c r="F11" s="17">
        <v>0</v>
      </c>
      <c r="G11" s="10"/>
      <c r="H11" s="11"/>
      <c r="I11" s="7" t="s">
        <v>60</v>
      </c>
      <c r="J11" s="37"/>
    </row>
    <row r="12" s="1" customFormat="1" ht="15" spans="1:10">
      <c r="A12" s="7">
        <v>10</v>
      </c>
      <c r="B12" s="16" t="s">
        <v>25</v>
      </c>
      <c r="C12" s="18" t="s">
        <v>16</v>
      </c>
      <c r="D12" s="7">
        <f t="shared" si="1"/>
        <v>1670</v>
      </c>
      <c r="E12" s="9">
        <v>1670</v>
      </c>
      <c r="F12" s="17">
        <v>0</v>
      </c>
      <c r="G12" s="19"/>
      <c r="H12" s="20"/>
      <c r="I12" s="7" t="s">
        <v>60</v>
      </c>
      <c r="J12" s="37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 t="shared" si="1"/>
        <v>1269</v>
      </c>
      <c r="E13" s="9">
        <v>1169</v>
      </c>
      <c r="F13" s="21">
        <v>100</v>
      </c>
      <c r="G13" s="10"/>
      <c r="H13" s="7"/>
      <c r="I13" s="7" t="s">
        <v>60</v>
      </c>
      <c r="J13" s="37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1386</v>
      </c>
      <c r="E14" s="9">
        <v>1336</v>
      </c>
      <c r="F14" s="17">
        <v>50</v>
      </c>
      <c r="G14" s="10"/>
      <c r="H14" s="7"/>
      <c r="I14" s="7" t="s">
        <v>60</v>
      </c>
      <c r="J14" s="37"/>
    </row>
    <row r="15" s="1" customFormat="1" ht="15" spans="1:10">
      <c r="A15" s="7">
        <v>13</v>
      </c>
      <c r="B15" s="16" t="s">
        <v>28</v>
      </c>
      <c r="C15" s="7" t="s">
        <v>16</v>
      </c>
      <c r="D15" s="7">
        <f t="shared" si="1"/>
        <v>1503</v>
      </c>
      <c r="E15" s="9">
        <v>1503</v>
      </c>
      <c r="F15" s="17">
        <v>0</v>
      </c>
      <c r="G15" s="10"/>
      <c r="H15" s="7"/>
      <c r="I15" s="7" t="s">
        <v>60</v>
      </c>
      <c r="J15" s="37"/>
    </row>
    <row r="16" s="1" customFormat="1" ht="15" spans="1:10">
      <c r="A16" s="7">
        <v>14</v>
      </c>
      <c r="B16" s="14" t="s">
        <v>29</v>
      </c>
      <c r="C16" s="7" t="s">
        <v>16</v>
      </c>
      <c r="D16" s="7">
        <f t="shared" si="1"/>
        <v>1503</v>
      </c>
      <c r="E16" s="9">
        <v>1503</v>
      </c>
      <c r="F16" s="17">
        <v>0</v>
      </c>
      <c r="G16" s="10"/>
      <c r="H16" s="7"/>
      <c r="I16" s="7" t="s">
        <v>60</v>
      </c>
      <c r="J16" s="37"/>
    </row>
    <row r="17" s="1" customFormat="1" ht="30" customHeight="1" spans="1:10">
      <c r="A17" s="6" t="s">
        <v>62</v>
      </c>
      <c r="B17" s="22"/>
      <c r="C17" s="23"/>
      <c r="D17" s="24">
        <f t="shared" ref="D17:H17" si="2">SUM(D3:D16)</f>
        <v>19119</v>
      </c>
      <c r="E17" s="24">
        <f t="shared" si="2"/>
        <v>17919</v>
      </c>
      <c r="F17" s="24">
        <f t="shared" si="2"/>
        <v>1200</v>
      </c>
      <c r="G17" s="24">
        <f t="shared" si="2"/>
        <v>0</v>
      </c>
      <c r="H17" s="24">
        <f t="shared" si="2"/>
        <v>0</v>
      </c>
      <c r="I17" s="38"/>
      <c r="J17" s="39"/>
    </row>
    <row r="18" s="1" customFormat="1" ht="46" customHeight="1" spans="1:10">
      <c r="A18" s="4" t="s">
        <v>63</v>
      </c>
      <c r="B18" s="4"/>
      <c r="C18" s="4"/>
      <c r="D18" s="4"/>
      <c r="E18" s="4"/>
      <c r="F18" s="4"/>
      <c r="G18" s="4"/>
      <c r="H18" s="4"/>
      <c r="I18" s="4"/>
      <c r="J18" s="36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55</v>
      </c>
      <c r="F19" s="5" t="s">
        <v>56</v>
      </c>
      <c r="G19" s="5" t="s">
        <v>57</v>
      </c>
      <c r="H19" s="5" t="s">
        <v>58</v>
      </c>
      <c r="I19" s="5" t="s">
        <v>59</v>
      </c>
      <c r="J19" s="29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1889</v>
      </c>
      <c r="E20" s="10">
        <v>1289</v>
      </c>
      <c r="F20" s="10">
        <v>400</v>
      </c>
      <c r="G20" s="7">
        <v>200</v>
      </c>
      <c r="H20" s="11"/>
      <c r="I20" s="7" t="s">
        <v>60</v>
      </c>
      <c r="J20" s="37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3"/>
        <v>1203</v>
      </c>
      <c r="E21" s="10">
        <v>1053</v>
      </c>
      <c r="F21" s="10">
        <v>150</v>
      </c>
      <c r="G21" s="5"/>
      <c r="H21" s="25"/>
      <c r="I21" s="7" t="s">
        <v>60</v>
      </c>
      <c r="J21" s="37"/>
    </row>
    <row r="22" s="1" customFormat="1" ht="15" spans="1:10">
      <c r="A22" s="7">
        <v>3</v>
      </c>
      <c r="B22" s="5" t="s">
        <v>35</v>
      </c>
      <c r="C22" s="7" t="s">
        <v>33</v>
      </c>
      <c r="D22" s="26">
        <f t="shared" si="3"/>
        <v>1563</v>
      </c>
      <c r="E22" s="10">
        <v>1263</v>
      </c>
      <c r="F22" s="10">
        <v>300</v>
      </c>
      <c r="G22" s="7"/>
      <c r="H22" s="11"/>
      <c r="I22" s="7" t="s">
        <v>60</v>
      </c>
      <c r="J22" s="37"/>
    </row>
    <row r="23" s="1" customFormat="1" ht="15" spans="1:10">
      <c r="A23" s="7">
        <v>4</v>
      </c>
      <c r="B23" s="7" t="s">
        <v>36</v>
      </c>
      <c r="C23" s="7" t="s">
        <v>33</v>
      </c>
      <c r="D23" s="26">
        <f t="shared" si="3"/>
        <v>1253</v>
      </c>
      <c r="E23" s="10">
        <v>1053</v>
      </c>
      <c r="F23" s="10">
        <v>200</v>
      </c>
      <c r="G23" s="7"/>
      <c r="H23" s="11"/>
      <c r="I23" s="7" t="s">
        <v>60</v>
      </c>
      <c r="J23" s="37"/>
    </row>
    <row r="24" s="1" customFormat="1" ht="15" spans="1:10">
      <c r="A24" s="7">
        <v>5</v>
      </c>
      <c r="B24" s="7" t="s">
        <v>37</v>
      </c>
      <c r="C24" s="7" t="s">
        <v>33</v>
      </c>
      <c r="D24" s="7">
        <f t="shared" si="3"/>
        <v>1353</v>
      </c>
      <c r="E24" s="10">
        <v>1053</v>
      </c>
      <c r="F24" s="10">
        <v>300</v>
      </c>
      <c r="G24" s="5"/>
      <c r="H24" s="25"/>
      <c r="I24" s="7" t="s">
        <v>60</v>
      </c>
      <c r="J24" s="37"/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3"/>
        <v>1353</v>
      </c>
      <c r="E25" s="10">
        <v>1053</v>
      </c>
      <c r="F25" s="10">
        <v>300</v>
      </c>
      <c r="G25" s="5"/>
      <c r="H25" s="11"/>
      <c r="I25" s="7" t="s">
        <v>60</v>
      </c>
      <c r="J25" s="37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3"/>
        <v>1600</v>
      </c>
      <c r="E26" s="10">
        <v>1350</v>
      </c>
      <c r="F26" s="10">
        <v>250</v>
      </c>
      <c r="G26" s="5"/>
      <c r="H26" s="11"/>
      <c r="I26" s="7" t="s">
        <v>60</v>
      </c>
      <c r="J26" s="37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3"/>
        <v>1253</v>
      </c>
      <c r="E27" s="10">
        <v>1053</v>
      </c>
      <c r="F27" s="10">
        <v>200</v>
      </c>
      <c r="G27" s="5"/>
      <c r="H27" s="25"/>
      <c r="I27" s="7" t="s">
        <v>60</v>
      </c>
      <c r="J27" s="37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3"/>
        <v>1203</v>
      </c>
      <c r="E28" s="10">
        <v>1053</v>
      </c>
      <c r="F28" s="10">
        <v>150</v>
      </c>
      <c r="G28" s="5"/>
      <c r="H28" s="11"/>
      <c r="I28" s="7" t="s">
        <v>60</v>
      </c>
      <c r="J28" s="37"/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3"/>
        <v>1353</v>
      </c>
      <c r="E29" s="10">
        <v>1053</v>
      </c>
      <c r="F29" s="10">
        <v>300</v>
      </c>
      <c r="G29" s="5"/>
      <c r="H29" s="25"/>
      <c r="I29" s="7" t="s">
        <v>60</v>
      </c>
      <c r="J29" s="37"/>
    </row>
    <row r="30" s="1" customFormat="1" ht="15" spans="1:10">
      <c r="A30" s="7">
        <v>11</v>
      </c>
      <c r="B30" s="27" t="s">
        <v>43</v>
      </c>
      <c r="C30" s="7" t="s">
        <v>33</v>
      </c>
      <c r="D30" s="7">
        <f t="shared" si="3"/>
        <v>1053</v>
      </c>
      <c r="E30" s="10">
        <v>1053</v>
      </c>
      <c r="F30" s="10">
        <v>0</v>
      </c>
      <c r="G30" s="5"/>
      <c r="H30" s="25"/>
      <c r="I30" s="7" t="s">
        <v>60</v>
      </c>
      <c r="J30" s="37"/>
    </row>
    <row r="31" s="1" customFormat="1" ht="15" spans="1:10">
      <c r="A31" s="28">
        <v>12</v>
      </c>
      <c r="B31" s="29" t="s">
        <v>44</v>
      </c>
      <c r="C31" s="7" t="s">
        <v>33</v>
      </c>
      <c r="D31" s="7">
        <f t="shared" si="3"/>
        <v>797</v>
      </c>
      <c r="E31" s="10">
        <v>747</v>
      </c>
      <c r="F31" s="10">
        <v>50</v>
      </c>
      <c r="G31" s="5"/>
      <c r="H31" s="25"/>
      <c r="I31" s="7" t="s">
        <v>60</v>
      </c>
      <c r="J31" s="37"/>
    </row>
    <row r="32" s="1" customFormat="1" ht="25" customHeight="1" spans="1:10">
      <c r="A32" s="28" t="s">
        <v>62</v>
      </c>
      <c r="B32" s="27"/>
      <c r="C32" s="30"/>
      <c r="D32" s="31">
        <f t="shared" ref="D32:H32" si="4">SUM(D20:D31)</f>
        <v>15873</v>
      </c>
      <c r="E32" s="5">
        <f t="shared" si="4"/>
        <v>13073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40"/>
    </row>
    <row r="33" s="1" customFormat="1" ht="25" customHeight="1" spans="1:10">
      <c r="A33" s="32" t="s">
        <v>53</v>
      </c>
      <c r="B33" s="33"/>
      <c r="C33" s="34"/>
      <c r="D33" s="35">
        <f t="shared" ref="D33:G33" si="5">D17+D32</f>
        <v>34992</v>
      </c>
      <c r="E33" s="35">
        <f t="shared" si="5"/>
        <v>30992</v>
      </c>
      <c r="F33" s="35">
        <f t="shared" si="5"/>
        <v>3800</v>
      </c>
      <c r="G33" s="35">
        <f t="shared" si="5"/>
        <v>200</v>
      </c>
      <c r="H33" s="35">
        <f>SUM(H17+H32)</f>
        <v>0</v>
      </c>
      <c r="I33" s="41"/>
      <c r="J33" s="42"/>
    </row>
  </sheetData>
  <mergeCells count="5">
    <mergeCell ref="A1:J1"/>
    <mergeCell ref="A17:C17"/>
    <mergeCell ref="A18:J18"/>
    <mergeCell ref="A32:C32"/>
    <mergeCell ref="A33:C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7月费用结算表</vt:lpstr>
      <vt:lpstr>7月费用发放表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joy</cp:lastModifiedBy>
  <dcterms:created xsi:type="dcterms:W3CDTF">2025-06-30T14:15:00Z</dcterms:created>
  <dcterms:modified xsi:type="dcterms:W3CDTF">2025-08-04T08:06:45Z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257B8797BAB248A898B3F8F3A9E1EEBD_11</vt:lpwstr>
  </property>
  <property fmtid="{D5CDD505-2E9C-101B-9397-08002B2CF9AE}" pid="3" name="KSOProductBuildVer">
    <vt:lpwstr>2052-12.1.0.21915</vt:lpwstr>
  </property>
</Properties>
</file>