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<sst xmlns="http://schemas.openxmlformats.org/spreadsheetml/2006/main" count="115" uniqueCount="78">
  <si>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</si>
  <si>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</si>
  <si>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</si>
  <si>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</si>
  <si>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</si>
  <si>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</si>
  <si>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</si>
  <si>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</si>
  <si>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</si>
  <si>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</si>
  <si>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</si>
  <si>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</si>
  <si>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</si>
  <si>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</si>
  <si>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</si>
  <si>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</si>
  <si>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</si>
  <si>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</si>
  <si>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</si>
  <si>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</si>
  <si>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</si>
  <si>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</si>
  <si>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</si>
  <si>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</si>
  <si>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</si>
  <si>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</si>
  <si>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</si>
  <si>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</si>
  <si>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</si>
  <si>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</si>
  <si>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</si>
  <si>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</si>
  <si>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</si>
  <si>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</si>
  <si>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</si>
  <si>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</si>
  <si>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</si>
  <si>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</si>
  <si>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</si>
  <si>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</si>
  <si>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</si>
  <si>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</si>
  <si>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</si>
  <si>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</si>
  <si>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</si>
  <si>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</si>
  <si>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</si>
  <si>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</si>
  <si>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</si>
  <si>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</si>
  <si>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</si>
  <si>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</si>
  <si>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</si>
  <si>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</si>
  <si>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</si>
  <si>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</si>
  <si>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</si>
  <si>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</si>
  <si>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</si>
  <si>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</si>
  <si>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</si>
  <si>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</si>
  <si>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</si>
  <si>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</si>
  <si>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</si>
  <si>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</si>
  <si>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</si>
  <si>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</si>
  <si>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</si>
  <si>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</si>
  <si>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</si>
  <si>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李欣泽</t>
  </si>
  <si>
    <t>垃圾清运</t>
  </si>
  <si>
    <t>离职</t>
  </si>
  <si>
    <t>否</t>
  </si>
  <si>
    <t>1000</t>
  </si>
  <si>
    <t>经开校区垃圾清运补贴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</si>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</sst>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yyyy/m/d;@"/>
    <numFmt numFmtId="179" formatCode="0_ "/>
    <numFmt numFmtId="180" formatCode="yyyy&quot;年&quot;m&quot;月&quot;d&quot;日&quot;;@"/>
  </numFmts>
  <fonts count="33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indexed="8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b/>
      <sz val="10"/>
      <color rgb="FFFF0000"/>
      <name val="微软雅黑"/>
      <charset val="134"/>
    </font>
    <font>
      <b/>
      <sz val="8"/>
      <color rgb="FF000000"/>
      <name val="微软雅黑"/>
      <charset val="134"/>
    </font>
    <font>
      <sz val="8"/>
      <name val="微软雅黑"/>
      <charset val="134"/>
    </font>
    <font>
      <sz val="10"/>
      <color indexed="8"/>
      <name val="微软雅黑"/>
      <charset val="134"/>
    </font>
    <font>
      <sz val="8"/>
      <color rgb="FF000000"/>
      <name val="微软雅黑"/>
      <charset val="134"/>
    </font>
    <font>
      <b/>
      <sz val="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0" borderId="15" applyNumberFormat="0" applyAlignment="0" applyProtection="0">
      <alignment vertical="center"/>
    </xf>
    <xf numFmtId="0" fontId="22" fillId="11" borderId="16" applyNumberFormat="0" applyAlignment="0" applyProtection="0">
      <alignment vertical="center"/>
    </xf>
    <xf numFmtId="0" fontId="23" fillId="11" borderId="15" applyNumberFormat="0" applyAlignment="0" applyProtection="0">
      <alignment vertical="center"/>
    </xf>
    <xf numFmtId="0" fontId="24" fillId="12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60">
    <xf numFmtId="0" fontId="0" fillId="0" borderId="0" xfId="0">
      <alignment vertical="center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</xf>
    <xf numFmtId="176" fontId="2" fillId="2" borderId="0" xfId="0" applyNumberFormat="1" applyFont="1" applyFill="1" applyBorder="1" applyAlignment="1" applyProtection="1">
      <alignment horizontal="center" vertical="center" wrapText="1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7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178" fontId="3" fillId="4" borderId="1" xfId="0" applyNumberFormat="1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4" borderId="1" xfId="0" applyNumberFormat="1" applyFont="1" applyFill="1" applyBorder="1" applyAlignment="1" applyProtection="1">
      <alignment horizontal="center" vertical="center"/>
      <protection locked="0"/>
    </xf>
    <xf numFmtId="179" fontId="4" fillId="2" borderId="1" xfId="0" applyNumberFormat="1" applyFont="1" applyFill="1" applyBorder="1" applyAlignment="1" applyProtection="1">
      <alignment horizontal="center" vertical="center" wrapText="1"/>
    </xf>
    <xf numFmtId="176" fontId="4" fillId="3" borderId="1" xfId="0" applyNumberFormat="1" applyFont="1" applyFill="1" applyBorder="1" applyAlignment="1" applyProtection="1">
      <alignment horizontal="center" vertical="center" wrapText="1"/>
    </xf>
    <xf numFmtId="180" fontId="4" fillId="3" borderId="1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176" fontId="4" fillId="3" borderId="3" xfId="0" applyNumberFormat="1" applyFont="1" applyFill="1" applyBorder="1" applyAlignment="1" applyProtection="1">
      <alignment horizontal="center" vertical="center" wrapText="1"/>
    </xf>
    <xf numFmtId="176" fontId="4" fillId="3" borderId="4" xfId="0" applyNumberFormat="1" applyFont="1" applyFill="1" applyBorder="1" applyAlignment="1" applyProtection="1">
      <alignment horizontal="center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177" fontId="2" fillId="2" borderId="1" xfId="0" applyNumberFormat="1" applyFont="1" applyFill="1" applyBorder="1" applyAlignment="1" applyProtection="1">
      <alignment horizontal="center" vertical="center" wrapText="1"/>
    </xf>
    <xf numFmtId="177" fontId="2" fillId="2" borderId="5" xfId="0" applyNumberFormat="1" applyFont="1" applyFill="1" applyBorder="1" applyAlignment="1" applyProtection="1">
      <alignment horizontal="center" vertical="center" wrapText="1"/>
    </xf>
    <xf numFmtId="43" fontId="2" fillId="2" borderId="5" xfId="0" applyNumberFormat="1" applyFont="1" applyFill="1" applyBorder="1" applyAlignment="1" applyProtection="1">
      <alignment horizontal="center" vertical="center" wrapText="1"/>
    </xf>
    <xf numFmtId="179" fontId="2" fillId="2" borderId="6" xfId="49" applyNumberFormat="1" applyFont="1" applyFill="1" applyBorder="1" applyAlignment="1" applyProtection="1">
      <alignment horizontal="center" vertical="center" wrapText="1"/>
    </xf>
    <xf numFmtId="43" fontId="5" fillId="5" borderId="7" xfId="0" applyNumberFormat="1" applyFont="1" applyFill="1" applyBorder="1" applyAlignment="1" applyProtection="1">
      <alignment horizontal="center" vertical="center" wrapText="1"/>
      <protection locked="0"/>
    </xf>
    <xf numFmtId="176" fontId="6" fillId="3" borderId="1" xfId="50" applyNumberFormat="1" applyFont="1" applyFill="1" applyBorder="1" applyAlignment="1" applyProtection="1">
      <alignment horizontal="center" vertical="center"/>
      <protection locked="0"/>
    </xf>
    <xf numFmtId="14" fontId="5" fillId="3" borderId="7" xfId="0" applyNumberFormat="1" applyFont="1" applyFill="1" applyBorder="1" applyAlignment="1" applyProtection="1">
      <alignment horizontal="center" vertical="center"/>
      <protection locked="0"/>
    </xf>
    <xf numFmtId="177" fontId="5" fillId="2" borderId="3" xfId="0" applyNumberFormat="1" applyFont="1" applyFill="1" applyBorder="1" applyAlignment="1" applyProtection="1">
      <alignment horizontal="center" vertical="center" wrapText="1"/>
    </xf>
    <xf numFmtId="177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3" xfId="0" applyNumberFormat="1" applyFont="1" applyFill="1" applyBorder="1" applyAlignment="1" applyProtection="1">
      <alignment horizontal="center" vertical="center" wrapText="1"/>
    </xf>
    <xf numFmtId="43" fontId="2" fillId="2" borderId="1" xfId="0" applyNumberFormat="1" applyFont="1" applyFill="1" applyBorder="1" applyAlignment="1" applyProtection="1">
      <alignment horizontal="center" vertical="center" wrapText="1"/>
    </xf>
    <xf numFmtId="49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3" xfId="0" applyNumberFormat="1" applyFont="1" applyFill="1" applyBorder="1" applyAlignment="1" applyProtection="1">
      <alignment horizontal="center" vertical="center" wrapText="1"/>
    </xf>
    <xf numFmtId="176" fontId="8" fillId="3" borderId="8" xfId="0" applyNumberFormat="1" applyFont="1" applyFill="1" applyBorder="1" applyAlignment="1" applyProtection="1">
      <alignment horizontal="center" vertical="center" wrapText="1"/>
    </xf>
    <xf numFmtId="49" fontId="3" fillId="6" borderId="9" xfId="0" applyNumberFormat="1" applyFont="1" applyFill="1" applyBorder="1" applyAlignment="1" applyProtection="1">
      <alignment horizontal="center" vertical="center" wrapText="1"/>
    </xf>
    <xf numFmtId="176" fontId="4" fillId="7" borderId="8" xfId="0" applyNumberFormat="1" applyFont="1" applyFill="1" applyBorder="1" applyAlignment="1" applyProtection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left" vertical="center" wrapText="1"/>
    </xf>
    <xf numFmtId="49" fontId="2" fillId="2" borderId="1" xfId="51" applyNumberFormat="1" applyFont="1" applyFill="1" applyBorder="1" applyAlignment="1" applyProtection="1">
      <alignment horizontal="center" vertical="center" wrapText="1"/>
    </xf>
    <xf numFmtId="176" fontId="10" fillId="2" borderId="1" xfId="0" applyNumberFormat="1" applyFont="1" applyFill="1" applyBorder="1" applyAlignment="1" applyProtection="1">
      <alignment horizontal="center" vertical="center" wrapText="1"/>
    </xf>
    <xf numFmtId="43" fontId="5" fillId="2" borderId="7" xfId="0" applyNumberFormat="1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left" vertical="center" wrapText="1"/>
      <protection locked="0"/>
    </xf>
    <xf numFmtId="49" fontId="2" fillId="6" borderId="1" xfId="51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9" xfId="0" applyNumberFormat="1" applyFont="1" applyFill="1" applyBorder="1" applyAlignment="1" applyProtection="1">
      <alignment horizontal="center" vertical="center" wrapText="1"/>
    </xf>
    <xf numFmtId="176" fontId="4" fillId="6" borderId="9" xfId="0" applyNumberFormat="1" applyFont="1" applyFill="1" applyBorder="1" applyAlignment="1" applyProtection="1">
      <alignment horizontal="center" vertical="center" wrapText="1"/>
    </xf>
    <xf numFmtId="43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10" fillId="2" borderId="1" xfId="0" applyNumberFormat="1" applyFont="1" applyFill="1" applyBorder="1" applyAlignment="1" applyProtection="1">
      <alignment horizontal="center" vertical="center" wrapText="1"/>
    </xf>
    <xf numFmtId="176" fontId="3" fillId="8" borderId="11" xfId="0" applyNumberFormat="1" applyFont="1" applyFill="1" applyBorder="1" applyAlignment="1" applyProtection="1">
      <alignment horizontal="center" vertical="center" wrapText="1"/>
    </xf>
    <xf numFmtId="176" fontId="3" fillId="6" borderId="11" xfId="0" applyNumberFormat="1" applyFont="1" applyFill="1" applyBorder="1" applyAlignment="1" applyProtection="1">
      <alignment horizontal="center" vertical="center" wrapText="1"/>
    </xf>
    <xf numFmtId="176" fontId="4" fillId="2" borderId="11" xfId="0" applyNumberFormat="1" applyFont="1" applyFill="1" applyBorder="1" applyAlignment="1" applyProtection="1">
      <alignment horizontal="center" vertical="center" wrapText="1"/>
    </xf>
    <xf numFmtId="176" fontId="3" fillId="2" borderId="11" xfId="0" applyNumberFormat="1" applyFont="1" applyFill="1" applyBorder="1" applyAlignment="1" applyProtection="1">
      <alignment horizontal="center" vertical="center" wrapText="1"/>
    </xf>
    <xf numFmtId="176" fontId="3" fillId="4" borderId="11" xfId="0" applyNumberFormat="1" applyFont="1" applyFill="1" applyBorder="1" applyAlignment="1" applyProtection="1">
      <alignment horizontal="center" vertical="center" wrapText="1"/>
    </xf>
    <xf numFmtId="43" fontId="10" fillId="2" borderId="1" xfId="0" applyNumberFormat="1" applyFont="1" applyFill="1" applyBorder="1" applyAlignment="1" applyProtection="1">
      <alignment horizontal="center" vertical="center"/>
    </xf>
    <xf numFmtId="43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1" xfId="0" applyNumberFormat="1" applyFont="1" applyFill="1" applyBorder="1" applyAlignment="1" applyProtection="1">
      <alignment horizontal="center" vertical="center" wrapText="1"/>
    </xf>
    <xf numFmtId="176" fontId="3" fillId="3" borderId="11" xfId="0" applyNumberFormat="1" applyFont="1" applyFill="1" applyBorder="1" applyAlignment="1" applyProtection="1">
      <alignment horizontal="center" vertical="center" wrapText="1"/>
    </xf>
    <xf numFmtId="176" fontId="9" fillId="2" borderId="1" xfId="0" applyNumberFormat="1" applyFont="1" applyFill="1" applyBorder="1" applyAlignment="1" applyProtection="1">
      <alignment horizontal="center" vertical="center" wrapText="1"/>
    </xf>
    <xf numFmtId="4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 32" xfId="50"/>
    <cellStyle name="常规 11" xfId="51"/>
    <cellStyle name="常规 18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16"/>
  <sheetViews>
    <sheetView tabSelected="1" workbookViewId="0">
      <selection activeCell="BA15" sqref="BA15"/>
    </sheetView>
  </sheetViews>
  <sheetFormatPr defaultColWidth="9" defaultRowHeight="13.5"/>
  <cols>
    <col min="3" max="4" width="9.875"/>
    <col min="47" max="47" width="9.125"/>
    <col min="53" max="53" width="9.125"/>
  </cols>
  <sheetData>
    <row r="1" s="1" customFormat="1" ht="33" customHeight="1" spans="1:56">
      <c r="A1" s="5" t="s">
        <v>0</v>
      </c>
      <c r="B1" s="6" t="s">
        <v>1</v>
      </c>
      <c r="C1" s="7">
        <v>45930</v>
      </c>
      <c r="D1" s="8" t="s">
        <v>2</v>
      </c>
      <c r="E1" s="9">
        <v>30</v>
      </c>
      <c r="F1" s="5" t="s">
        <v>0</v>
      </c>
      <c r="G1" s="8" t="s">
        <v>3</v>
      </c>
      <c r="H1" s="8" t="s">
        <v>3</v>
      </c>
      <c r="I1" s="8" t="s">
        <v>3</v>
      </c>
      <c r="J1" s="8" t="s">
        <v>3</v>
      </c>
      <c r="K1" s="8" t="s">
        <v>3</v>
      </c>
      <c r="L1" s="8" t="s">
        <v>3</v>
      </c>
      <c r="M1" s="8" t="s">
        <v>3</v>
      </c>
      <c r="N1" s="8" t="s">
        <v>3</v>
      </c>
      <c r="O1" s="8" t="s">
        <v>3</v>
      </c>
      <c r="P1" s="8" t="s">
        <v>3</v>
      </c>
      <c r="Q1" s="8" t="s">
        <v>3</v>
      </c>
      <c r="R1" s="8" t="s">
        <v>3</v>
      </c>
      <c r="S1" s="5" t="s">
        <v>0</v>
      </c>
      <c r="T1" s="8" t="s">
        <v>4</v>
      </c>
      <c r="U1" s="29" t="s">
        <v>5</v>
      </c>
      <c r="V1" s="8" t="s">
        <v>6</v>
      </c>
      <c r="W1" s="8" t="s">
        <v>6</v>
      </c>
      <c r="X1" s="8" t="s">
        <v>6</v>
      </c>
      <c r="Y1" s="8" t="s">
        <v>6</v>
      </c>
      <c r="Z1" s="8" t="s">
        <v>6</v>
      </c>
      <c r="AA1" s="8" t="s">
        <v>6</v>
      </c>
      <c r="AB1" s="8" t="s">
        <v>6</v>
      </c>
      <c r="AC1" s="5" t="s">
        <v>7</v>
      </c>
      <c r="AD1" s="8" t="s">
        <v>6</v>
      </c>
      <c r="AE1" s="8" t="s">
        <v>6</v>
      </c>
      <c r="AF1" s="8" t="s">
        <v>6</v>
      </c>
      <c r="AG1" s="8" t="s">
        <v>6</v>
      </c>
      <c r="AH1" s="8" t="s">
        <v>6</v>
      </c>
      <c r="AI1" s="8" t="s">
        <v>6</v>
      </c>
      <c r="AJ1" s="8" t="s">
        <v>6</v>
      </c>
      <c r="AK1" s="8" t="s">
        <v>6</v>
      </c>
      <c r="AL1" s="8" t="s">
        <v>6</v>
      </c>
      <c r="AM1" s="8" t="s">
        <v>6</v>
      </c>
      <c r="AN1" s="8" t="s">
        <v>6</v>
      </c>
      <c r="AO1" s="8" t="s">
        <v>6</v>
      </c>
      <c r="AP1" s="8" t="s">
        <v>6</v>
      </c>
      <c r="AQ1" s="8" t="s">
        <v>8</v>
      </c>
      <c r="AR1" s="8" t="s">
        <v>8</v>
      </c>
      <c r="AS1" s="5" t="s">
        <v>9</v>
      </c>
      <c r="AT1" s="5" t="s">
        <v>9</v>
      </c>
      <c r="AU1" s="5" t="s">
        <v>10</v>
      </c>
      <c r="AV1" s="8" t="s">
        <v>11</v>
      </c>
      <c r="AW1" s="8" t="s">
        <v>11</v>
      </c>
      <c r="AX1" s="8" t="s">
        <v>11</v>
      </c>
      <c r="AY1" s="8" t="s">
        <v>12</v>
      </c>
      <c r="AZ1" s="8" t="s">
        <v>12</v>
      </c>
      <c r="BA1" s="5" t="s">
        <v>13</v>
      </c>
      <c r="BB1" s="8"/>
      <c r="BC1" s="53"/>
      <c r="BD1" s="5" t="s">
        <v>14</v>
      </c>
    </row>
    <row r="2" s="2" customFormat="1" ht="62" customHeight="1" spans="1:56">
      <c r="A2" s="10" t="s">
        <v>15</v>
      </c>
      <c r="B2" s="11" t="s">
        <v>16</v>
      </c>
      <c r="C2" s="11" t="s">
        <v>17</v>
      </c>
      <c r="D2" s="12" t="s">
        <v>18</v>
      </c>
      <c r="E2" s="11" t="s">
        <v>19</v>
      </c>
      <c r="F2" s="13" t="s">
        <v>20</v>
      </c>
      <c r="G2" s="14" t="s">
        <v>21</v>
      </c>
      <c r="H2" s="15" t="s">
        <v>22</v>
      </c>
      <c r="I2" s="14" t="s">
        <v>23</v>
      </c>
      <c r="J2" s="27" t="s">
        <v>24</v>
      </c>
      <c r="K2" s="14" t="s">
        <v>25</v>
      </c>
      <c r="L2" s="14" t="s">
        <v>26</v>
      </c>
      <c r="M2" s="14" t="s">
        <v>27</v>
      </c>
      <c r="N2" s="14" t="s">
        <v>28</v>
      </c>
      <c r="O2" s="14" t="s">
        <v>29</v>
      </c>
      <c r="P2" s="14" t="s">
        <v>30</v>
      </c>
      <c r="Q2" s="14" t="s">
        <v>31</v>
      </c>
      <c r="R2" s="14" t="s">
        <v>32</v>
      </c>
      <c r="S2" s="30" t="s">
        <v>33</v>
      </c>
      <c r="T2" s="31"/>
      <c r="U2" s="32" t="s">
        <v>34</v>
      </c>
      <c r="V2" s="33" t="s">
        <v>35</v>
      </c>
      <c r="W2" s="33" t="s">
        <v>36</v>
      </c>
      <c r="X2" s="33" t="s">
        <v>37</v>
      </c>
      <c r="Y2" s="33" t="s">
        <v>38</v>
      </c>
      <c r="Z2" s="33" t="s">
        <v>39</v>
      </c>
      <c r="AA2" s="33" t="s">
        <v>40</v>
      </c>
      <c r="AB2" s="33" t="s">
        <v>41</v>
      </c>
      <c r="AC2" s="42" t="s">
        <v>42</v>
      </c>
      <c r="AD2" s="43" t="s">
        <v>43</v>
      </c>
      <c r="AE2" s="43" t="s">
        <v>44</v>
      </c>
      <c r="AF2" s="43" t="s">
        <v>45</v>
      </c>
      <c r="AG2" s="43" t="s">
        <v>46</v>
      </c>
      <c r="AH2" s="43" t="s">
        <v>47</v>
      </c>
      <c r="AI2" s="43" t="s">
        <v>48</v>
      </c>
      <c r="AJ2" s="43" t="s">
        <v>49</v>
      </c>
      <c r="AK2" s="46" t="s">
        <v>50</v>
      </c>
      <c r="AL2" s="46" t="s">
        <v>51</v>
      </c>
      <c r="AM2" s="46" t="s">
        <v>52</v>
      </c>
      <c r="AN2" s="46" t="s">
        <v>53</v>
      </c>
      <c r="AO2" s="46" t="s">
        <v>54</v>
      </c>
      <c r="AP2" s="46" t="s">
        <v>55</v>
      </c>
      <c r="AQ2" s="47" t="s">
        <v>56</v>
      </c>
      <c r="AR2" s="47" t="s">
        <v>57</v>
      </c>
      <c r="AS2" s="48" t="s">
        <v>58</v>
      </c>
      <c r="AT2" s="48" t="s">
        <v>59</v>
      </c>
      <c r="AU2" s="49" t="s">
        <v>60</v>
      </c>
      <c r="AV2" s="50" t="s">
        <v>61</v>
      </c>
      <c r="AW2" s="50" t="s">
        <v>62</v>
      </c>
      <c r="AX2" s="50" t="s">
        <v>63</v>
      </c>
      <c r="AY2" s="54" t="s">
        <v>64</v>
      </c>
      <c r="AZ2" s="54" t="s">
        <v>65</v>
      </c>
      <c r="BA2" s="49" t="s">
        <v>66</v>
      </c>
      <c r="BB2" s="55" t="s">
        <v>67</v>
      </c>
      <c r="BC2" s="55" t="s">
        <v>68</v>
      </c>
      <c r="BD2" s="49" t="s">
        <v>69</v>
      </c>
    </row>
    <row r="3" s="3" customFormat="1" ht="33" customHeight="1" spans="1:56">
      <c r="A3" s="16" t="s">
        <v>70</v>
      </c>
      <c r="B3" s="16"/>
      <c r="C3" s="16"/>
      <c r="D3" s="16"/>
      <c r="E3" s="16"/>
      <c r="F3" s="17"/>
      <c r="G3" s="18"/>
      <c r="H3" s="19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34"/>
      <c r="U3" s="35"/>
      <c r="V3" s="36">
        <f t="shared" ref="V3:BA3" si="0">SUBTOTAL(9,V4:V161)</f>
        <v>1000</v>
      </c>
      <c r="W3" s="36">
        <f t="shared" si="0"/>
        <v>0</v>
      </c>
      <c r="X3" s="36">
        <f t="shared" si="0"/>
        <v>0</v>
      </c>
      <c r="Y3" s="36">
        <f t="shared" si="0"/>
        <v>0</v>
      </c>
      <c r="Z3" s="36">
        <f t="shared" si="0"/>
        <v>0</v>
      </c>
      <c r="AA3" s="36">
        <f t="shared" si="0"/>
        <v>0</v>
      </c>
      <c r="AB3" s="36">
        <f t="shared" si="0"/>
        <v>0</v>
      </c>
      <c r="AC3" s="36">
        <f t="shared" si="0"/>
        <v>0</v>
      </c>
      <c r="AD3" s="36">
        <f t="shared" si="0"/>
        <v>0</v>
      </c>
      <c r="AE3" s="36">
        <f t="shared" si="0"/>
        <v>0</v>
      </c>
      <c r="AF3" s="36">
        <f t="shared" si="0"/>
        <v>0</v>
      </c>
      <c r="AG3" s="36">
        <f t="shared" si="0"/>
        <v>0</v>
      </c>
      <c r="AH3" s="36">
        <f t="shared" si="0"/>
        <v>0</v>
      </c>
      <c r="AI3" s="36">
        <f t="shared" si="0"/>
        <v>0</v>
      </c>
      <c r="AJ3" s="36">
        <f t="shared" si="0"/>
        <v>0</v>
      </c>
      <c r="AK3" s="36">
        <f t="shared" si="0"/>
        <v>0</v>
      </c>
      <c r="AL3" s="36">
        <f t="shared" si="0"/>
        <v>0</v>
      </c>
      <c r="AM3" s="36">
        <f t="shared" si="0"/>
        <v>0</v>
      </c>
      <c r="AN3" s="36">
        <f t="shared" si="0"/>
        <v>0</v>
      </c>
      <c r="AO3" s="36">
        <f t="shared" si="0"/>
        <v>0</v>
      </c>
      <c r="AP3" s="36">
        <f t="shared" si="0"/>
        <v>0</v>
      </c>
      <c r="AQ3" s="36">
        <f t="shared" si="0"/>
        <v>0</v>
      </c>
      <c r="AR3" s="36">
        <f t="shared" si="0"/>
        <v>0</v>
      </c>
      <c r="AS3" s="36">
        <f t="shared" si="0"/>
        <v>0</v>
      </c>
      <c r="AT3" s="36">
        <f t="shared" si="0"/>
        <v>0</v>
      </c>
      <c r="AU3" s="36">
        <f t="shared" si="0"/>
        <v>1000</v>
      </c>
      <c r="AV3" s="36">
        <f t="shared" si="0"/>
        <v>0</v>
      </c>
      <c r="AW3" s="36">
        <f t="shared" si="0"/>
        <v>0</v>
      </c>
      <c r="AX3" s="36">
        <f t="shared" si="0"/>
        <v>0</v>
      </c>
      <c r="AY3" s="36">
        <f t="shared" si="0"/>
        <v>0</v>
      </c>
      <c r="AZ3" s="36">
        <f t="shared" si="0"/>
        <v>0</v>
      </c>
      <c r="BA3" s="36">
        <f t="shared" si="0"/>
        <v>1000</v>
      </c>
      <c r="BB3" s="36"/>
      <c r="BC3" s="56"/>
      <c r="BD3" s="36"/>
    </row>
    <row r="4" s="4" customFormat="1" ht="55" customHeight="1" spans="1:56">
      <c r="A4" s="20">
        <f>ROW()-4</f>
        <v>0</v>
      </c>
      <c r="B4" s="21" t="s">
        <v>71</v>
      </c>
      <c r="C4" s="22" t="s">
        <v>72</v>
      </c>
      <c r="D4" s="23">
        <v>45901</v>
      </c>
      <c r="E4" s="21" t="s">
        <v>73</v>
      </c>
      <c r="F4" s="24" t="e">
        <f>IF($C$2-D4+1&lt;$E$2,$C$2-D4+1,$E$2)</f>
        <v>#VALUE!</v>
      </c>
      <c r="G4" s="25" t="s">
        <v>74</v>
      </c>
      <c r="H4" s="26"/>
      <c r="I4" s="26"/>
      <c r="J4" s="26">
        <v>15</v>
      </c>
      <c r="K4" s="26"/>
      <c r="L4" s="26"/>
      <c r="M4" s="26"/>
      <c r="N4" s="26"/>
      <c r="O4" s="26"/>
      <c r="P4" s="26"/>
      <c r="Q4" s="26"/>
      <c r="R4" s="26"/>
      <c r="S4" s="37">
        <f>P4+Q4-R4</f>
        <v>0</v>
      </c>
      <c r="T4" s="38"/>
      <c r="U4" s="39" t="s">
        <v>75</v>
      </c>
      <c r="V4" s="40">
        <v>1000</v>
      </c>
      <c r="W4" s="41"/>
      <c r="X4" s="41"/>
      <c r="Y4" s="41"/>
      <c r="Z4" s="41"/>
      <c r="AA4" s="41"/>
      <c r="AB4" s="44"/>
      <c r="AC4" s="45">
        <f>IF(G4="是",30,0)</f>
        <v>0</v>
      </c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51">
        <f>IFERROR(U4/$E$2*2*H4+I4*2,0)</f>
        <v>0</v>
      </c>
      <c r="AT4" s="45">
        <f>IFERROR(U4/$E$2*(J4+K4*0.2+L4+M4*0.5),0)</f>
        <v>0</v>
      </c>
      <c r="AU4" s="45">
        <f>ROUND(SUM(V4:AP4)-SUM(AQ4:AT4),2)</f>
        <v>1000</v>
      </c>
      <c r="AV4" s="52"/>
      <c r="AW4" s="57"/>
      <c r="AX4" s="57"/>
      <c r="AY4" s="57"/>
      <c r="AZ4" s="57"/>
      <c r="BA4" s="45">
        <v>1000</v>
      </c>
      <c r="BB4" s="58"/>
      <c r="BC4" s="59" t="s">
        <v>76</v>
      </c>
      <c r="BD4" s="36" t="str">
        <f>IF(U4-SUM(V4:AB4)=0,"正确","错误")</f>
        <v>正确</v>
      </c>
    </row>
    <row r="16" spans="10:10">
      <c r="J16" t="s">
        <v>77</v>
      </c>
    </row>
  </sheetData>
  <mergeCells count="1">
    <mergeCell ref="A3:E3"/>
  </mergeCells>
  <conditionalFormatting sqref="C4">
    <cfRule type="duplicateValues" dxfId="0" priority="1"/>
  </conditionalFormatting>
  <dataValidations count="1">
    <dataValidation type="list" allowBlank="1" showInputMessage="1" showErrorMessage="1" sqref="G4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WPS_1641521672</cp:lastModifiedBy>
  <dcterms:created xsi:type="dcterms:W3CDTF">2023-05-12T11:15:00Z</dcterms:created>
  <dcterms:modified xsi:type="dcterms:W3CDTF">2025-09-19T06:25:46Z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3CF775E3E29349F194B9AA240AD5EF7C_12</vt:lpwstr>
  </property>
</Properties>
</file>