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9月费用结算表" sheetId="4" r:id="rId1"/>
    <sheet name="9月费用发放表" sheetId="5" r:id="rId2"/>
    <sheet name="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<sst xmlns="http://schemas.openxmlformats.org/spreadsheetml/2006/main" count="271" uniqueCount="67">
  <si>
    <t>2025年9月份学生社区管理服务中心劳务派遣费用结算表（1值班员）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</si>
  <si>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</si>
  <si>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</si>
  <si>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</si>
  <si>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</si>
  <si>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</si>
  <si>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</si>
  <si>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</si>
  <si>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</si>
  <si>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</si>
  <si>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</si>
  <si>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</si>
  <si>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</si>
  <si>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7-9月季度管理费</t>
  </si>
  <si>
    <t>结算合计金额</t>
  </si>
  <si>
    <t>备注</t>
  </si>
  <si>
    <t>王红</t>
  </si>
  <si>
    <t>值班员</t>
  </si>
  <si>
    <t>杨文英</t>
  </si>
  <si>
    <r>
      <rPr>
        <sz val="11"/>
        <rFont val="宋体"/>
        <charset val="134"/>
      </rPr>
      <t>曹秀红</t>
    </r>
  </si>
  <si>
    <t>张红</t>
  </si>
  <si>
    <t>古丽轧尔·艾力</t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</si>
  <si>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</si>
  <si>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</si>
  <si>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</si>
  <si>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</si>
  <si>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</si>
  <si>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</si>
  <si>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</si>
  <si>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</si>
  <si>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</si>
  <si>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</si>
  <si>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2025年9月份学生社区管理服务中心劳务派遣费用结算表（2保洁员）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</si>
  <si>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</si>
  <si>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</si>
  <si>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</si>
  <si>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</si>
  <si>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</si>
  <si>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</si>
  <si>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</si>
  <si>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</si>
  <si>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</si>
  <si>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</si>
  <si>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</si>
  <si>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</si>
  <si>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张端端</t>
  </si>
  <si>
    <t>表1+表2合计</t>
  </si>
  <si>
    <t>2025年9月份学生社区管理服务中心劳务派遣费用发放表（1值班员）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</si>
  <si>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</si>
  <si>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</si>
  <si>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</si>
  <si>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</si>
  <si>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</si>
  <si>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曹秀红</t>
  </si>
  <si>
    <t>古力轧尔·艾力</t>
  </si>
  <si>
    <t>2025年9月份学生社区管理服务中心劳务派遣人员考核说明表（1值班员）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</si>
  <si>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</si>
  <si>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</si>
  <si>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</si>
  <si>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</si>
  <si>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</si>
  <si>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</si>
  <si>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古丽轧尔</t>
  </si>
  <si>
    <t>阿瓦古丽</t>
  </si>
  <si>
    <t>小计</t>
  </si>
  <si>
    <t>2025年9月份学生社区管理服务中心劳务派遣人员考核说明表（2保洁员）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</si>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</sst>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9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0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2" fillId="0" borderId="0">
      <alignment vertical="center"/>
    </xf>
    <xf numFmtId="0" fontId="23" fillId="4" borderId="12">
      <alignment vertical="center"/>
    </xf>
    <xf numFmtId="0" fontId="24" fillId="5" borderId="13">
      <alignment vertical="center"/>
    </xf>
    <xf numFmtId="0" fontId="25" fillId="5" borderId="12">
      <alignment vertical="center"/>
    </xf>
    <xf numFmtId="0" fontId="26" fillId="6" borderId="14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5" fillId="0" borderId="0">
      <alignment vertical="center"/>
    </xf>
    <xf numFmtId="0" fontId="5" fillId="0" borderId="0"/>
  </cellStyleXfs>
  <cellXfs count="7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justify"/>
      <protection locked="0"/>
    </xf>
    <xf numFmtId="0" fontId="14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opLeftCell="A19" workbookViewId="0">
      <selection activeCell="F35" sqref="F35"/>
    </sheetView>
  </sheetViews>
  <sheetFormatPr defaultColWidth="8.72727272727273" defaultRowHeight="14"/>
  <cols>
    <col min="2" max="2" width="26.8181818181818" customWidth="1"/>
    <col min="6" max="6" width="9.18181818181818"/>
    <col min="11" max="11" width="10.2727272727273"/>
    <col min="13" max="13" width="9.54545454545454"/>
    <col min="14" max="14" width="10.2727272727273"/>
  </cols>
  <sheetData>
    <row r="1" ht="2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5" spans="1:15">
      <c r="A2" s="38" t="s">
        <v>1</v>
      </c>
      <c r="B2" s="45" t="s">
        <v>2</v>
      </c>
      <c r="C2" s="38" t="s">
        <v>3</v>
      </c>
      <c r="D2" s="38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71" t="s">
        <v>11</v>
      </c>
      <c r="L2" s="71" t="s">
        <v>12</v>
      </c>
      <c r="M2" s="71" t="s">
        <v>13</v>
      </c>
      <c r="N2" s="71" t="s">
        <v>14</v>
      </c>
      <c r="O2" s="38" t="s">
        <v>15</v>
      </c>
    </row>
    <row r="3" spans="1:15">
      <c r="A3" s="62">
        <v>1</v>
      </c>
      <c r="B3" s="63" t="s">
        <v>16</v>
      </c>
      <c r="C3" s="7" t="s">
        <v>17</v>
      </c>
      <c r="D3" s="7">
        <v>2505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88</v>
      </c>
      <c r="M3" s="64">
        <v>30</v>
      </c>
      <c r="N3" s="64">
        <f>SUM(D3+K3+L3+M3)</f>
        <v>2623</v>
      </c>
      <c r="O3" s="72"/>
    </row>
    <row r="4" spans="1:15">
      <c r="A4" s="62">
        <v>2</v>
      </c>
      <c r="B4" s="63" t="s">
        <v>18</v>
      </c>
      <c r="C4" s="7" t="s">
        <v>17</v>
      </c>
      <c r="D4" s="7">
        <v>2505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88</v>
      </c>
      <c r="M4" s="64">
        <v>30</v>
      </c>
      <c r="N4" s="64">
        <f t="shared" ref="N4:N29" si="0">SUM(D4+K4+L4+M4)</f>
        <v>2623</v>
      </c>
      <c r="O4" s="72"/>
    </row>
    <row r="5" spans="1:15">
      <c r="A5" s="62">
        <v>3</v>
      </c>
      <c r="B5" s="65" t="s">
        <v>19</v>
      </c>
      <c r="C5" s="7" t="s">
        <v>17</v>
      </c>
      <c r="D5" s="7">
        <v>2705</v>
      </c>
      <c r="E5" s="64">
        <v>0</v>
      </c>
      <c r="F5" s="64">
        <v>0</v>
      </c>
      <c r="G5" s="64">
        <v>0</v>
      </c>
      <c r="H5" s="64">
        <v>0</v>
      </c>
      <c r="I5" s="64">
        <v>0</v>
      </c>
      <c r="J5" s="64">
        <v>0</v>
      </c>
      <c r="K5" s="64">
        <v>0</v>
      </c>
      <c r="L5" s="64">
        <v>88</v>
      </c>
      <c r="M5" s="64">
        <v>30</v>
      </c>
      <c r="N5" s="64">
        <f t="shared" si="0"/>
        <v>2823</v>
      </c>
      <c r="O5" s="72"/>
    </row>
    <row r="6" spans="1:15">
      <c r="A6" s="62">
        <v>4</v>
      </c>
      <c r="B6" s="49" t="s">
        <v>20</v>
      </c>
      <c r="C6" s="7" t="s">
        <v>17</v>
      </c>
      <c r="D6" s="7">
        <v>2505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88</v>
      </c>
      <c r="M6" s="64">
        <v>30</v>
      </c>
      <c r="N6" s="64">
        <f t="shared" si="0"/>
        <v>2623</v>
      </c>
      <c r="O6" s="72"/>
    </row>
    <row r="7" spans="1:15">
      <c r="A7" s="62">
        <v>5</v>
      </c>
      <c r="B7" s="49" t="s">
        <v>21</v>
      </c>
      <c r="C7" s="7" t="s">
        <v>17</v>
      </c>
      <c r="D7" s="7">
        <v>2505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88</v>
      </c>
      <c r="M7" s="64">
        <v>30</v>
      </c>
      <c r="N7" s="64">
        <f t="shared" si="0"/>
        <v>2623</v>
      </c>
      <c r="O7" s="72"/>
    </row>
    <row r="8" spans="1:15">
      <c r="A8" s="62">
        <v>6</v>
      </c>
      <c r="B8" s="52" t="s">
        <v>22</v>
      </c>
      <c r="C8" s="7" t="s">
        <v>17</v>
      </c>
      <c r="D8" s="7">
        <v>2505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88</v>
      </c>
      <c r="M8" s="64">
        <v>30</v>
      </c>
      <c r="N8" s="64">
        <f t="shared" si="0"/>
        <v>2623</v>
      </c>
      <c r="O8" s="72"/>
    </row>
    <row r="9" spans="1:15">
      <c r="A9" s="62">
        <v>7</v>
      </c>
      <c r="B9" s="53" t="s">
        <v>23</v>
      </c>
      <c r="C9" s="7" t="s">
        <v>17</v>
      </c>
      <c r="D9" s="7">
        <v>2705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88</v>
      </c>
      <c r="M9" s="64">
        <v>30</v>
      </c>
      <c r="N9" s="64">
        <f t="shared" si="0"/>
        <v>2823</v>
      </c>
      <c r="O9" s="72"/>
    </row>
    <row r="10" spans="1:15">
      <c r="A10" s="62">
        <v>8</v>
      </c>
      <c r="B10" s="53" t="s">
        <v>24</v>
      </c>
      <c r="C10" s="7" t="s">
        <v>17</v>
      </c>
      <c r="D10" s="7">
        <v>2555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88</v>
      </c>
      <c r="M10" s="64">
        <v>30</v>
      </c>
      <c r="N10" s="64">
        <f t="shared" si="0"/>
        <v>2673</v>
      </c>
      <c r="O10" s="72"/>
    </row>
    <row r="11" spans="1:15">
      <c r="A11" s="62">
        <v>9</v>
      </c>
      <c r="B11" s="7" t="s">
        <v>25</v>
      </c>
      <c r="C11" s="7" t="s">
        <v>17</v>
      </c>
      <c r="D11" s="7">
        <v>2672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88</v>
      </c>
      <c r="M11" s="64">
        <v>30</v>
      </c>
      <c r="N11" s="64">
        <f t="shared" si="0"/>
        <v>2790</v>
      </c>
      <c r="O11" s="72"/>
    </row>
    <row r="12" spans="1:15">
      <c r="A12" s="62">
        <v>10</v>
      </c>
      <c r="B12" s="7" t="s">
        <v>26</v>
      </c>
      <c r="C12" s="7" t="s">
        <v>17</v>
      </c>
      <c r="D12" s="7">
        <v>2505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88</v>
      </c>
      <c r="M12" s="64">
        <v>30</v>
      </c>
      <c r="N12" s="64">
        <f t="shared" si="0"/>
        <v>2623</v>
      </c>
      <c r="O12" s="72"/>
    </row>
    <row r="13" spans="1:15">
      <c r="A13" s="62">
        <v>11</v>
      </c>
      <c r="B13" s="53" t="s">
        <v>27</v>
      </c>
      <c r="C13" s="7" t="s">
        <v>17</v>
      </c>
      <c r="D13" s="7">
        <v>2605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88</v>
      </c>
      <c r="M13" s="64">
        <v>30</v>
      </c>
      <c r="N13" s="64">
        <f t="shared" si="0"/>
        <v>2723</v>
      </c>
      <c r="O13" s="72"/>
    </row>
    <row r="14" spans="1:15">
      <c r="A14" s="62">
        <v>12</v>
      </c>
      <c r="B14" s="53" t="s">
        <v>28</v>
      </c>
      <c r="C14" s="7" t="s">
        <v>17</v>
      </c>
      <c r="D14" s="7">
        <v>2555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88</v>
      </c>
      <c r="M14" s="64">
        <v>30</v>
      </c>
      <c r="N14" s="64">
        <f t="shared" si="0"/>
        <v>2673</v>
      </c>
      <c r="O14" s="72"/>
    </row>
    <row r="15" spans="1:15">
      <c r="A15" s="62">
        <v>13</v>
      </c>
      <c r="B15" s="7" t="s">
        <v>29</v>
      </c>
      <c r="C15" s="7" t="s">
        <v>17</v>
      </c>
      <c r="D15" s="7">
        <v>2505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88</v>
      </c>
      <c r="M15" s="64">
        <v>30</v>
      </c>
      <c r="N15" s="64">
        <f t="shared" si="0"/>
        <v>2623</v>
      </c>
      <c r="O15" s="72"/>
    </row>
    <row r="16" spans="1:15">
      <c r="A16" s="62">
        <v>14</v>
      </c>
      <c r="B16" s="53" t="s">
        <v>30</v>
      </c>
      <c r="C16" s="7" t="s">
        <v>17</v>
      </c>
      <c r="D16" s="7">
        <v>2505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88</v>
      </c>
      <c r="M16" s="64">
        <v>30</v>
      </c>
      <c r="N16" s="64">
        <f t="shared" si="0"/>
        <v>2623</v>
      </c>
      <c r="O16" s="72"/>
    </row>
    <row r="17" ht="17" customHeight="1" spans="1:15">
      <c r="A17" s="66" t="s">
        <v>31</v>
      </c>
      <c r="B17" s="67"/>
      <c r="C17" s="68"/>
      <c r="D17" s="64">
        <f>SUM(D3:D16)</f>
        <v>35837</v>
      </c>
      <c r="E17" s="64">
        <f t="shared" ref="E17:N17" si="1">SUM(E3:E16)</f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1232</v>
      </c>
      <c r="M17" s="64">
        <f t="shared" si="1"/>
        <v>420</v>
      </c>
      <c r="N17" s="64">
        <f t="shared" si="1"/>
        <v>37489</v>
      </c>
      <c r="O17" s="72"/>
    </row>
    <row r="18" ht="23" customHeight="1" spans="1:15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45" spans="1:15">
      <c r="A19" s="38" t="s">
        <v>1</v>
      </c>
      <c r="B19" s="45" t="s">
        <v>2</v>
      </c>
      <c r="C19" s="38" t="s">
        <v>3</v>
      </c>
      <c r="D19" s="38" t="s">
        <v>4</v>
      </c>
      <c r="E19" s="47" t="s">
        <v>5</v>
      </c>
      <c r="F19" s="47" t="s">
        <v>6</v>
      </c>
      <c r="G19" s="47" t="s">
        <v>7</v>
      </c>
      <c r="H19" s="47" t="s">
        <v>8</v>
      </c>
      <c r="I19" s="47" t="s">
        <v>9</v>
      </c>
      <c r="J19" s="47" t="s">
        <v>10</v>
      </c>
      <c r="K19" s="71" t="s">
        <v>11</v>
      </c>
      <c r="L19" s="71" t="s">
        <v>12</v>
      </c>
      <c r="M19" s="71" t="s">
        <v>13</v>
      </c>
      <c r="N19" s="71" t="s">
        <v>14</v>
      </c>
      <c r="O19" s="38" t="s">
        <v>15</v>
      </c>
    </row>
    <row r="20" spans="1:15">
      <c r="A20" s="7">
        <v>1</v>
      </c>
      <c r="B20" s="5" t="s">
        <v>33</v>
      </c>
      <c r="C20" s="7" t="s">
        <v>34</v>
      </c>
      <c r="D20" s="7">
        <v>3996</v>
      </c>
      <c r="E20" s="64">
        <v>4999</v>
      </c>
      <c r="F20" s="64">
        <v>799.84</v>
      </c>
      <c r="G20" s="64">
        <v>25</v>
      </c>
      <c r="H20" s="64">
        <v>64.99</v>
      </c>
      <c r="I20" s="64">
        <v>484.9</v>
      </c>
      <c r="J20" s="64">
        <v>5</v>
      </c>
      <c r="K20" s="64">
        <f>SUM(F20:J20)</f>
        <v>1379.73</v>
      </c>
      <c r="L20" s="64">
        <v>88</v>
      </c>
      <c r="M20" s="64">
        <v>30</v>
      </c>
      <c r="N20" s="64">
        <f>SUM(D20+K20+L20+M20)</f>
        <v>5493.73</v>
      </c>
      <c r="O20" s="72"/>
    </row>
    <row r="21" spans="1:15">
      <c r="A21" s="7">
        <v>2</v>
      </c>
      <c r="B21" s="5" t="s">
        <v>35</v>
      </c>
      <c r="C21" s="7" t="s">
        <v>34</v>
      </c>
      <c r="D21" s="7">
        <v>3029</v>
      </c>
      <c r="E21" s="64">
        <v>4999</v>
      </c>
      <c r="F21" s="64">
        <v>799.84</v>
      </c>
      <c r="G21" s="64">
        <v>25</v>
      </c>
      <c r="H21" s="64">
        <v>64.99</v>
      </c>
      <c r="I21" s="64">
        <v>484.9</v>
      </c>
      <c r="J21" s="64">
        <v>5</v>
      </c>
      <c r="K21" s="64">
        <f t="shared" ref="K21:K31" si="2">SUM(F21:J21)</f>
        <v>1379.73</v>
      </c>
      <c r="L21" s="64">
        <v>88</v>
      </c>
      <c r="M21" s="64">
        <v>30</v>
      </c>
      <c r="N21" s="64">
        <f>SUM(D21+K21+L21+M21)</f>
        <v>4526.73</v>
      </c>
      <c r="O21" s="72"/>
    </row>
    <row r="22" spans="1:15">
      <c r="A22" s="7">
        <v>3</v>
      </c>
      <c r="B22" s="5" t="s">
        <v>36</v>
      </c>
      <c r="C22" s="7" t="s">
        <v>34</v>
      </c>
      <c r="D22" s="57">
        <v>3911</v>
      </c>
      <c r="E22" s="64">
        <v>4999</v>
      </c>
      <c r="F22" s="64">
        <v>799.84</v>
      </c>
      <c r="G22" s="64">
        <v>25</v>
      </c>
      <c r="H22" s="64">
        <v>64.99</v>
      </c>
      <c r="I22" s="64">
        <v>484.9</v>
      </c>
      <c r="J22" s="64">
        <v>5</v>
      </c>
      <c r="K22" s="64">
        <f t="shared" si="2"/>
        <v>1379.73</v>
      </c>
      <c r="L22" s="64">
        <v>88</v>
      </c>
      <c r="M22" s="64">
        <v>30</v>
      </c>
      <c r="N22" s="64">
        <f>SUM(D22+K22+L22+M22)</f>
        <v>5408.73</v>
      </c>
      <c r="O22" s="72"/>
    </row>
    <row r="23" spans="1:15">
      <c r="A23" s="7">
        <v>4</v>
      </c>
      <c r="B23" s="7" t="s">
        <v>37</v>
      </c>
      <c r="C23" s="7" t="s">
        <v>34</v>
      </c>
      <c r="D23" s="57">
        <v>3185</v>
      </c>
      <c r="E23" s="64">
        <v>4999</v>
      </c>
      <c r="F23" s="64">
        <v>799.84</v>
      </c>
      <c r="G23" s="64">
        <v>25</v>
      </c>
      <c r="H23" s="64">
        <v>64.99</v>
      </c>
      <c r="I23" s="64">
        <v>484.9</v>
      </c>
      <c r="J23" s="64">
        <v>5</v>
      </c>
      <c r="K23" s="64">
        <f t="shared" si="2"/>
        <v>1379.73</v>
      </c>
      <c r="L23" s="64">
        <v>88</v>
      </c>
      <c r="M23" s="64">
        <v>30</v>
      </c>
      <c r="N23" s="64">
        <f>SUM(D23+K23+L23+M23)</f>
        <v>4682.73</v>
      </c>
      <c r="O23" s="72"/>
    </row>
    <row r="24" spans="1:15">
      <c r="A24" s="7">
        <v>5</v>
      </c>
      <c r="B24" s="7" t="s">
        <v>38</v>
      </c>
      <c r="C24" s="7" t="s">
        <v>34</v>
      </c>
      <c r="D24" s="7">
        <v>3428</v>
      </c>
      <c r="E24" s="64">
        <v>4999</v>
      </c>
      <c r="F24" s="64">
        <v>799.84</v>
      </c>
      <c r="G24" s="64">
        <v>25</v>
      </c>
      <c r="H24" s="64">
        <v>64.99</v>
      </c>
      <c r="I24" s="64">
        <v>484.9</v>
      </c>
      <c r="J24" s="64">
        <v>5</v>
      </c>
      <c r="K24" s="64">
        <f t="shared" si="2"/>
        <v>1379.73</v>
      </c>
      <c r="L24" s="64">
        <v>88</v>
      </c>
      <c r="M24" s="64">
        <v>30</v>
      </c>
      <c r="N24" s="64">
        <f>SUM(D24+K24+L24+M24)</f>
        <v>4925.73</v>
      </c>
      <c r="O24" s="72"/>
    </row>
    <row r="25" spans="1:15">
      <c r="A25" s="7">
        <v>6</v>
      </c>
      <c r="B25" s="5" t="s">
        <v>39</v>
      </c>
      <c r="C25" s="7" t="s">
        <v>34</v>
      </c>
      <c r="D25" s="7">
        <v>3949</v>
      </c>
      <c r="E25" s="64">
        <v>4999</v>
      </c>
      <c r="F25" s="64">
        <v>799.84</v>
      </c>
      <c r="G25" s="64">
        <v>25</v>
      </c>
      <c r="H25" s="64">
        <v>64.99</v>
      </c>
      <c r="I25" s="64">
        <v>484.9</v>
      </c>
      <c r="J25" s="64">
        <v>5</v>
      </c>
      <c r="K25" s="64">
        <f t="shared" si="2"/>
        <v>1379.73</v>
      </c>
      <c r="L25" s="64">
        <v>88</v>
      </c>
      <c r="M25" s="64">
        <v>30</v>
      </c>
      <c r="N25" s="64">
        <f>SUM(D25+K25+L25+M25)</f>
        <v>5446.73</v>
      </c>
      <c r="O25" s="72"/>
    </row>
    <row r="26" spans="1:15">
      <c r="A26" s="7">
        <v>7</v>
      </c>
      <c r="B26" s="5" t="s">
        <v>40</v>
      </c>
      <c r="C26" s="7" t="s">
        <v>34</v>
      </c>
      <c r="D26" s="7">
        <v>4328</v>
      </c>
      <c r="E26" s="64">
        <v>4999</v>
      </c>
      <c r="F26" s="64">
        <v>799.84</v>
      </c>
      <c r="G26" s="64">
        <v>25</v>
      </c>
      <c r="H26" s="64">
        <v>64.99</v>
      </c>
      <c r="I26" s="64">
        <v>484.9</v>
      </c>
      <c r="J26" s="64">
        <v>5</v>
      </c>
      <c r="K26" s="64">
        <f t="shared" si="2"/>
        <v>1379.73</v>
      </c>
      <c r="L26" s="64">
        <v>88</v>
      </c>
      <c r="M26" s="64">
        <v>30</v>
      </c>
      <c r="N26" s="64">
        <f>SUM(D26+K26+L26+M26)</f>
        <v>5825.73</v>
      </c>
      <c r="O26" s="72"/>
    </row>
    <row r="27" spans="1:15">
      <c r="A27" s="7">
        <v>8</v>
      </c>
      <c r="B27" s="7" t="s">
        <v>41</v>
      </c>
      <c r="C27" s="7" t="s">
        <v>34</v>
      </c>
      <c r="D27" s="7">
        <v>3494</v>
      </c>
      <c r="E27" s="64">
        <v>4999</v>
      </c>
      <c r="F27" s="64">
        <v>799.84</v>
      </c>
      <c r="G27" s="64">
        <v>25</v>
      </c>
      <c r="H27" s="64">
        <v>64.99</v>
      </c>
      <c r="I27" s="64">
        <v>484.9</v>
      </c>
      <c r="J27" s="64">
        <v>5</v>
      </c>
      <c r="K27" s="64">
        <f t="shared" si="2"/>
        <v>1379.73</v>
      </c>
      <c r="L27" s="64">
        <v>88</v>
      </c>
      <c r="M27" s="64">
        <v>30</v>
      </c>
      <c r="N27" s="64">
        <f>SUM(D27+K27+L27+M27)</f>
        <v>4991.73</v>
      </c>
      <c r="O27" s="72"/>
    </row>
    <row r="28" spans="1:15">
      <c r="A28" s="7">
        <v>9</v>
      </c>
      <c r="B28" s="5" t="s">
        <v>42</v>
      </c>
      <c r="C28" s="7" t="s">
        <v>34</v>
      </c>
      <c r="D28" s="7">
        <v>1634</v>
      </c>
      <c r="E28" s="64">
        <v>4999</v>
      </c>
      <c r="F28" s="64">
        <v>799.84</v>
      </c>
      <c r="G28" s="64">
        <v>25</v>
      </c>
      <c r="H28" s="64">
        <v>64.99</v>
      </c>
      <c r="I28" s="64">
        <v>484.9</v>
      </c>
      <c r="J28" s="64">
        <v>5</v>
      </c>
      <c r="K28" s="64">
        <f t="shared" si="2"/>
        <v>1379.73</v>
      </c>
      <c r="L28" s="64">
        <v>88</v>
      </c>
      <c r="M28" s="64">
        <v>30</v>
      </c>
      <c r="N28" s="64">
        <f>SUM(D28+K28+L28+M28)</f>
        <v>3131.73</v>
      </c>
      <c r="O28" s="72"/>
    </row>
    <row r="29" spans="1:15">
      <c r="A29" s="7">
        <v>10</v>
      </c>
      <c r="B29" s="7" t="s">
        <v>43</v>
      </c>
      <c r="C29" s="7" t="s">
        <v>34</v>
      </c>
      <c r="D29" s="7">
        <v>3179</v>
      </c>
      <c r="E29" s="64">
        <v>4999</v>
      </c>
      <c r="F29" s="64">
        <v>799.84</v>
      </c>
      <c r="G29" s="64">
        <v>25</v>
      </c>
      <c r="H29" s="64">
        <v>64.99</v>
      </c>
      <c r="I29" s="64">
        <v>484.9</v>
      </c>
      <c r="J29" s="64">
        <v>5</v>
      </c>
      <c r="K29" s="64">
        <f t="shared" si="2"/>
        <v>1379.73</v>
      </c>
      <c r="L29" s="64">
        <v>88</v>
      </c>
      <c r="M29" s="64">
        <v>30</v>
      </c>
      <c r="N29" s="64">
        <f>SUM(D29+K29+L29+M29)</f>
        <v>4676.73</v>
      </c>
      <c r="O29" s="72"/>
    </row>
    <row r="30" spans="1:15">
      <c r="A30" s="7">
        <v>11</v>
      </c>
      <c r="B30" s="7" t="s">
        <v>44</v>
      </c>
      <c r="C30" s="7" t="s">
        <v>34</v>
      </c>
      <c r="D30" s="7">
        <v>3095</v>
      </c>
      <c r="E30" s="64">
        <v>4999</v>
      </c>
      <c r="F30" s="64">
        <v>799.84</v>
      </c>
      <c r="G30" s="64">
        <v>25</v>
      </c>
      <c r="H30" s="64">
        <v>64.99</v>
      </c>
      <c r="I30" s="64">
        <v>484.9</v>
      </c>
      <c r="J30" s="64">
        <v>5</v>
      </c>
      <c r="K30" s="64">
        <f t="shared" si="2"/>
        <v>1379.73</v>
      </c>
      <c r="L30" s="64">
        <v>88</v>
      </c>
      <c r="M30" s="64">
        <v>30</v>
      </c>
      <c r="N30" s="64">
        <f>SUM(D30+K30+L30+M30)</f>
        <v>4592.73</v>
      </c>
      <c r="O30" s="72"/>
    </row>
    <row r="31" spans="1:15">
      <c r="A31" s="7">
        <v>12</v>
      </c>
      <c r="B31" s="7" t="s">
        <v>45</v>
      </c>
      <c r="C31" s="7" t="s">
        <v>34</v>
      </c>
      <c r="D31" s="7">
        <v>3045</v>
      </c>
      <c r="E31" s="64">
        <v>4999</v>
      </c>
      <c r="F31" s="64">
        <v>799.84</v>
      </c>
      <c r="G31" s="64">
        <v>25</v>
      </c>
      <c r="H31" s="64">
        <v>64.99</v>
      </c>
      <c r="I31" s="64">
        <v>484.9</v>
      </c>
      <c r="J31" s="64">
        <v>5</v>
      </c>
      <c r="K31" s="64">
        <f t="shared" si="2"/>
        <v>1379.73</v>
      </c>
      <c r="L31" s="64">
        <v>88</v>
      </c>
      <c r="M31" s="64">
        <v>30</v>
      </c>
      <c r="N31" s="64">
        <f>SUM(D31+K31+L31+M31)</f>
        <v>4542.73</v>
      </c>
      <c r="O31" s="72"/>
    </row>
    <row r="32" spans="1:15">
      <c r="A32" s="64" t="s">
        <v>31</v>
      </c>
      <c r="B32" s="64"/>
      <c r="C32" s="64"/>
      <c r="D32" s="64">
        <f>SUM(D20:D31)</f>
        <v>40273</v>
      </c>
      <c r="E32" s="64">
        <f t="shared" ref="E32:N32" si="3">SUM(E20:E31)</f>
        <v>59988</v>
      </c>
      <c r="F32" s="64">
        <f t="shared" si="3"/>
        <v>9598.08</v>
      </c>
      <c r="G32" s="64">
        <f t="shared" si="3"/>
        <v>300</v>
      </c>
      <c r="H32" s="64">
        <f t="shared" si="3"/>
        <v>779.88</v>
      </c>
      <c r="I32" s="64">
        <f t="shared" si="3"/>
        <v>5818.8</v>
      </c>
      <c r="J32" s="64">
        <f t="shared" si="3"/>
        <v>60</v>
      </c>
      <c r="K32" s="64">
        <f t="shared" si="3"/>
        <v>16556.76</v>
      </c>
      <c r="L32" s="64">
        <f t="shared" si="3"/>
        <v>1056</v>
      </c>
      <c r="M32" s="64">
        <f t="shared" si="3"/>
        <v>360</v>
      </c>
      <c r="N32" s="64">
        <f t="shared" si="3"/>
        <v>58245.76</v>
      </c>
      <c r="O32" s="72"/>
    </row>
    <row r="33" ht="19" customHeight="1" spans="1:15">
      <c r="A33" s="69" t="s">
        <v>46</v>
      </c>
      <c r="B33" s="70"/>
      <c r="C33" s="70"/>
      <c r="D33" s="70">
        <f>SUM(D17+D32)</f>
        <v>76110</v>
      </c>
      <c r="E33" s="70">
        <f t="shared" ref="E33:N33" si="4">SUM(E17+E32)</f>
        <v>59988</v>
      </c>
      <c r="F33" s="70">
        <f t="shared" si="4"/>
        <v>9598.08</v>
      </c>
      <c r="G33" s="70">
        <f t="shared" si="4"/>
        <v>300</v>
      </c>
      <c r="H33" s="70">
        <f t="shared" si="4"/>
        <v>779.88</v>
      </c>
      <c r="I33" s="70">
        <f t="shared" si="4"/>
        <v>5818.8</v>
      </c>
      <c r="J33" s="70">
        <f t="shared" si="4"/>
        <v>60</v>
      </c>
      <c r="K33" s="70">
        <f t="shared" si="4"/>
        <v>16556.76</v>
      </c>
      <c r="L33" s="70">
        <f t="shared" si="4"/>
        <v>2288</v>
      </c>
      <c r="M33" s="70">
        <f t="shared" si="4"/>
        <v>780</v>
      </c>
      <c r="N33" s="70">
        <f t="shared" si="4"/>
        <v>95734.76</v>
      </c>
      <c r="O33" s="72"/>
    </row>
  </sheetData>
  <mergeCells count="5">
    <mergeCell ref="A1:O1"/>
    <mergeCell ref="A17:C17"/>
    <mergeCell ref="A18:O18"/>
    <mergeCell ref="A32:C32"/>
    <mergeCell ref="A33:C33"/>
  </mergeCells>
  <pageMargins left="0.75" right="0.75" top="1" bottom="1" header="0.5" footer="0.5"/>
  <headerFooter/>
  <ignoredErrors>
    <ignoredError sqref="K20:K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K39" sqref="K39"/>
    </sheetView>
  </sheetViews>
  <sheetFormatPr defaultColWidth="8.72727272727273" defaultRowHeight="14"/>
  <cols>
    <col min="2" max="2" width="27.1818181818182" customWidth="1"/>
    <col min="6" max="6" width="9.18181818181818"/>
    <col min="8" max="8" width="9.18181818181818"/>
    <col min="11" max="11" width="9.18181818181818"/>
  </cols>
  <sheetData>
    <row r="1" ht="27" customHeight="1" spans="1:12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ht="45" spans="1:12">
      <c r="A2" s="23" t="s">
        <v>1</v>
      </c>
      <c r="B2" s="45" t="s">
        <v>2</v>
      </c>
      <c r="C2" s="23" t="s">
        <v>3</v>
      </c>
      <c r="D2" s="23" t="s">
        <v>4</v>
      </c>
      <c r="E2" s="46" t="s">
        <v>5</v>
      </c>
      <c r="F2" s="47" t="s">
        <v>48</v>
      </c>
      <c r="G2" s="47" t="s">
        <v>49</v>
      </c>
      <c r="H2" s="47" t="s">
        <v>50</v>
      </c>
      <c r="I2" s="47" t="s">
        <v>51</v>
      </c>
      <c r="J2" s="59" t="s">
        <v>52</v>
      </c>
      <c r="K2" s="59" t="s">
        <v>14</v>
      </c>
      <c r="L2" s="23" t="s">
        <v>15</v>
      </c>
    </row>
    <row r="3" spans="1:12">
      <c r="A3" s="48">
        <v>1</v>
      </c>
      <c r="B3" s="49" t="s">
        <v>16</v>
      </c>
      <c r="C3" s="50" t="s">
        <v>17</v>
      </c>
      <c r="D3" s="7">
        <v>2505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f t="shared" ref="K3:K16" si="0">SUM(D3-J3)</f>
        <v>2505</v>
      </c>
      <c r="L3" s="60"/>
    </row>
    <row r="4" spans="1:12">
      <c r="A4" s="48">
        <v>2</v>
      </c>
      <c r="B4" s="49" t="s">
        <v>18</v>
      </c>
      <c r="C4" s="50" t="s">
        <v>17</v>
      </c>
      <c r="D4" s="7">
        <v>2505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f t="shared" si="0"/>
        <v>2505</v>
      </c>
      <c r="L4" s="60"/>
    </row>
    <row r="5" spans="1:12">
      <c r="A5" s="48">
        <v>3</v>
      </c>
      <c r="B5" s="51" t="s">
        <v>53</v>
      </c>
      <c r="C5" s="50" t="s">
        <v>17</v>
      </c>
      <c r="D5" s="7">
        <v>2705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f t="shared" si="0"/>
        <v>2705</v>
      </c>
      <c r="L5" s="60"/>
    </row>
    <row r="6" spans="1:12">
      <c r="A6" s="48">
        <v>4</v>
      </c>
      <c r="B6" s="49" t="s">
        <v>20</v>
      </c>
      <c r="C6" s="50" t="s">
        <v>17</v>
      </c>
      <c r="D6" s="7">
        <v>2505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f t="shared" si="0"/>
        <v>2505</v>
      </c>
      <c r="L6" s="60"/>
    </row>
    <row r="7" ht="18" customHeight="1" spans="1:12">
      <c r="A7" s="48">
        <v>5</v>
      </c>
      <c r="B7" s="49" t="s">
        <v>54</v>
      </c>
      <c r="C7" s="50" t="s">
        <v>17</v>
      </c>
      <c r="D7" s="7">
        <v>2505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f t="shared" si="0"/>
        <v>2505</v>
      </c>
      <c r="L7" s="60"/>
    </row>
    <row r="8" spans="1:12">
      <c r="A8" s="48">
        <v>6</v>
      </c>
      <c r="B8" s="52" t="s">
        <v>22</v>
      </c>
      <c r="C8" s="50" t="s">
        <v>17</v>
      </c>
      <c r="D8" s="7">
        <v>2505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f t="shared" si="0"/>
        <v>2505</v>
      </c>
      <c r="L8" s="60"/>
    </row>
    <row r="9" spans="1:12">
      <c r="A9" s="48">
        <v>7</v>
      </c>
      <c r="B9" s="53" t="s">
        <v>23</v>
      </c>
      <c r="C9" s="50" t="s">
        <v>17</v>
      </c>
      <c r="D9" s="7">
        <v>2705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f t="shared" si="0"/>
        <v>2705</v>
      </c>
      <c r="L9" s="60"/>
    </row>
    <row r="10" spans="1:12">
      <c r="A10" s="48">
        <v>8</v>
      </c>
      <c r="B10" s="53" t="s">
        <v>24</v>
      </c>
      <c r="C10" s="50" t="s">
        <v>17</v>
      </c>
      <c r="D10" s="7">
        <v>2555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f t="shared" si="0"/>
        <v>2555</v>
      </c>
      <c r="L10" s="60"/>
    </row>
    <row r="11" spans="1:12">
      <c r="A11" s="48">
        <v>9</v>
      </c>
      <c r="B11" s="7" t="s">
        <v>25</v>
      </c>
      <c r="C11" s="50" t="s">
        <v>17</v>
      </c>
      <c r="D11" s="7">
        <v>2672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f t="shared" si="0"/>
        <v>2672</v>
      </c>
      <c r="L11" s="60"/>
    </row>
    <row r="12" spans="1:12">
      <c r="A12" s="48">
        <v>10</v>
      </c>
      <c r="B12" s="7" t="s">
        <v>26</v>
      </c>
      <c r="C12" s="50" t="s">
        <v>17</v>
      </c>
      <c r="D12" s="7">
        <v>2505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f t="shared" si="0"/>
        <v>2505</v>
      </c>
      <c r="L12" s="60"/>
    </row>
    <row r="13" spans="1:12">
      <c r="A13" s="48">
        <v>11</v>
      </c>
      <c r="B13" s="53" t="s">
        <v>27</v>
      </c>
      <c r="C13" s="50" t="s">
        <v>17</v>
      </c>
      <c r="D13" s="7">
        <v>2605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f t="shared" si="0"/>
        <v>2605</v>
      </c>
      <c r="L13" s="60"/>
    </row>
    <row r="14" spans="1:12">
      <c r="A14" s="48">
        <v>12</v>
      </c>
      <c r="B14" s="53" t="s">
        <v>28</v>
      </c>
      <c r="C14" s="50" t="s">
        <v>17</v>
      </c>
      <c r="D14" s="7">
        <v>2555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f t="shared" si="0"/>
        <v>2555</v>
      </c>
      <c r="L14" s="60"/>
    </row>
    <row r="15" spans="1:12">
      <c r="A15" s="48">
        <v>13</v>
      </c>
      <c r="B15" s="7" t="s">
        <v>29</v>
      </c>
      <c r="C15" s="50" t="s">
        <v>17</v>
      </c>
      <c r="D15" s="7">
        <v>2505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f t="shared" si="0"/>
        <v>2505</v>
      </c>
      <c r="L15" s="60"/>
    </row>
    <row r="16" spans="1:12">
      <c r="A16" s="48">
        <v>14</v>
      </c>
      <c r="B16" s="53" t="s">
        <v>30</v>
      </c>
      <c r="C16" s="50" t="s">
        <v>17</v>
      </c>
      <c r="D16" s="7">
        <v>2505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f t="shared" si="0"/>
        <v>2505</v>
      </c>
      <c r="L16" s="60"/>
    </row>
    <row r="17" ht="19" customHeight="1" spans="1:12">
      <c r="A17" s="54" t="s">
        <v>31</v>
      </c>
      <c r="B17" s="55"/>
      <c r="C17" s="56"/>
      <c r="D17" s="48">
        <f t="shared" ref="D17:K17" si="1">SUM(D3:D16)</f>
        <v>35837</v>
      </c>
      <c r="E17" s="48">
        <f t="shared" si="1"/>
        <v>0</v>
      </c>
      <c r="F17" s="48">
        <f t="shared" si="1"/>
        <v>0</v>
      </c>
      <c r="G17" s="48">
        <f t="shared" si="1"/>
        <v>0</v>
      </c>
      <c r="H17" s="48">
        <f t="shared" si="1"/>
        <v>0</v>
      </c>
      <c r="I17" s="48">
        <f t="shared" si="1"/>
        <v>0</v>
      </c>
      <c r="J17" s="48">
        <f t="shared" si="1"/>
        <v>0</v>
      </c>
      <c r="K17" s="48">
        <f t="shared" si="1"/>
        <v>35837</v>
      </c>
      <c r="L17" s="60"/>
    </row>
    <row r="18" s="44" customFormat="1" ht="31" customHeight="1" spans="1:12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="44" customFormat="1" ht="45" spans="1:12">
      <c r="A19" s="23" t="s">
        <v>1</v>
      </c>
      <c r="B19" s="45" t="s">
        <v>2</v>
      </c>
      <c r="C19" s="23" t="s">
        <v>3</v>
      </c>
      <c r="D19" s="23" t="s">
        <v>4</v>
      </c>
      <c r="E19" s="46" t="s">
        <v>5</v>
      </c>
      <c r="F19" s="47" t="s">
        <v>48</v>
      </c>
      <c r="G19" s="47" t="s">
        <v>49</v>
      </c>
      <c r="H19" s="47" t="s">
        <v>50</v>
      </c>
      <c r="I19" s="47" t="s">
        <v>51</v>
      </c>
      <c r="J19" s="61" t="s">
        <v>52</v>
      </c>
      <c r="K19" s="59" t="s">
        <v>14</v>
      </c>
      <c r="L19" s="23" t="s">
        <v>15</v>
      </c>
    </row>
    <row r="20" spans="1:12">
      <c r="A20" s="48">
        <v>1</v>
      </c>
      <c r="B20" s="5" t="s">
        <v>33</v>
      </c>
      <c r="C20" s="50" t="s">
        <v>34</v>
      </c>
      <c r="D20" s="7">
        <v>3996</v>
      </c>
      <c r="E20" s="48">
        <v>4999</v>
      </c>
      <c r="F20" s="48">
        <v>399.92</v>
      </c>
      <c r="G20" s="48">
        <v>25</v>
      </c>
      <c r="H20" s="48">
        <v>99.98</v>
      </c>
      <c r="I20" s="48">
        <v>25</v>
      </c>
      <c r="J20" s="48">
        <f t="shared" ref="J20:J31" si="2">SUM(F20:I20)</f>
        <v>549.9</v>
      </c>
      <c r="K20" s="48">
        <f t="shared" ref="K20:K31" si="3">SUM(D20-J20)</f>
        <v>3446.1</v>
      </c>
      <c r="L20" s="60"/>
    </row>
    <row r="21" spans="1:12">
      <c r="A21" s="48">
        <v>2</v>
      </c>
      <c r="B21" s="5" t="s">
        <v>35</v>
      </c>
      <c r="C21" s="50" t="s">
        <v>34</v>
      </c>
      <c r="D21" s="7">
        <v>3029</v>
      </c>
      <c r="E21" s="48">
        <v>4999</v>
      </c>
      <c r="F21" s="48">
        <v>399.92</v>
      </c>
      <c r="G21" s="48">
        <v>25</v>
      </c>
      <c r="H21" s="48">
        <v>99.98</v>
      </c>
      <c r="I21" s="48">
        <v>25</v>
      </c>
      <c r="J21" s="48">
        <f t="shared" si="2"/>
        <v>549.9</v>
      </c>
      <c r="K21" s="48">
        <f t="shared" si="3"/>
        <v>2479.1</v>
      </c>
      <c r="L21" s="60"/>
    </row>
    <row r="22" spans="1:12">
      <c r="A22" s="48">
        <v>3</v>
      </c>
      <c r="B22" s="5" t="s">
        <v>36</v>
      </c>
      <c r="C22" s="50" t="s">
        <v>34</v>
      </c>
      <c r="D22" s="57">
        <v>3911</v>
      </c>
      <c r="E22" s="48">
        <v>4999</v>
      </c>
      <c r="F22" s="48">
        <v>399.92</v>
      </c>
      <c r="G22" s="48">
        <v>25</v>
      </c>
      <c r="H22" s="48">
        <v>99.98</v>
      </c>
      <c r="I22" s="48">
        <v>25</v>
      </c>
      <c r="J22" s="48">
        <f t="shared" si="2"/>
        <v>549.9</v>
      </c>
      <c r="K22" s="48">
        <f t="shared" si="3"/>
        <v>3361.1</v>
      </c>
      <c r="L22" s="60"/>
    </row>
    <row r="23" spans="1:12">
      <c r="A23" s="48">
        <v>4</v>
      </c>
      <c r="B23" s="7" t="s">
        <v>37</v>
      </c>
      <c r="C23" s="50" t="s">
        <v>34</v>
      </c>
      <c r="D23" s="57">
        <v>3185</v>
      </c>
      <c r="E23" s="48">
        <v>4999</v>
      </c>
      <c r="F23" s="48">
        <v>399.92</v>
      </c>
      <c r="G23" s="48">
        <v>25</v>
      </c>
      <c r="H23" s="48">
        <v>99.98</v>
      </c>
      <c r="I23" s="48">
        <v>25</v>
      </c>
      <c r="J23" s="48">
        <f t="shared" si="2"/>
        <v>549.9</v>
      </c>
      <c r="K23" s="48">
        <f t="shared" si="3"/>
        <v>2635.1</v>
      </c>
      <c r="L23" s="60"/>
    </row>
    <row r="24" spans="1:12">
      <c r="A24" s="48">
        <v>5</v>
      </c>
      <c r="B24" s="7" t="s">
        <v>38</v>
      </c>
      <c r="C24" s="50" t="s">
        <v>34</v>
      </c>
      <c r="D24" s="7">
        <v>3428</v>
      </c>
      <c r="E24" s="48">
        <v>4999</v>
      </c>
      <c r="F24" s="48">
        <v>399.92</v>
      </c>
      <c r="G24" s="48">
        <v>25</v>
      </c>
      <c r="H24" s="48">
        <v>99.98</v>
      </c>
      <c r="I24" s="48">
        <v>25</v>
      </c>
      <c r="J24" s="48">
        <f t="shared" si="2"/>
        <v>549.9</v>
      </c>
      <c r="K24" s="48">
        <f t="shared" si="3"/>
        <v>2878.1</v>
      </c>
      <c r="L24" s="60"/>
    </row>
    <row r="25" spans="1:12">
      <c r="A25" s="48">
        <v>6</v>
      </c>
      <c r="B25" s="5" t="s">
        <v>39</v>
      </c>
      <c r="C25" s="50" t="s">
        <v>34</v>
      </c>
      <c r="D25" s="7">
        <v>3949</v>
      </c>
      <c r="E25" s="48">
        <v>4999</v>
      </c>
      <c r="F25" s="48">
        <v>399.92</v>
      </c>
      <c r="G25" s="48">
        <v>25</v>
      </c>
      <c r="H25" s="48">
        <v>99.98</v>
      </c>
      <c r="I25" s="48">
        <v>25</v>
      </c>
      <c r="J25" s="48">
        <f t="shared" si="2"/>
        <v>549.9</v>
      </c>
      <c r="K25" s="48">
        <f t="shared" si="3"/>
        <v>3399.1</v>
      </c>
      <c r="L25" s="60"/>
    </row>
    <row r="26" spans="1:12">
      <c r="A26" s="48">
        <v>7</v>
      </c>
      <c r="B26" s="5" t="s">
        <v>40</v>
      </c>
      <c r="C26" s="50" t="s">
        <v>34</v>
      </c>
      <c r="D26" s="7">
        <v>4328</v>
      </c>
      <c r="E26" s="48">
        <v>4999</v>
      </c>
      <c r="F26" s="48">
        <v>399.92</v>
      </c>
      <c r="G26" s="48">
        <v>25</v>
      </c>
      <c r="H26" s="48">
        <v>99.98</v>
      </c>
      <c r="I26" s="48">
        <v>25</v>
      </c>
      <c r="J26" s="48">
        <f t="shared" si="2"/>
        <v>549.9</v>
      </c>
      <c r="K26" s="48">
        <f t="shared" si="3"/>
        <v>3778.1</v>
      </c>
      <c r="L26" s="60"/>
    </row>
    <row r="27" spans="1:12">
      <c r="A27" s="48">
        <v>8</v>
      </c>
      <c r="B27" s="7" t="s">
        <v>41</v>
      </c>
      <c r="C27" s="50" t="s">
        <v>34</v>
      </c>
      <c r="D27" s="7">
        <v>3494</v>
      </c>
      <c r="E27" s="48">
        <v>4999</v>
      </c>
      <c r="F27" s="48">
        <v>399.92</v>
      </c>
      <c r="G27" s="48">
        <v>25</v>
      </c>
      <c r="H27" s="48">
        <v>99.98</v>
      </c>
      <c r="I27" s="48">
        <v>25</v>
      </c>
      <c r="J27" s="48">
        <f t="shared" si="2"/>
        <v>549.9</v>
      </c>
      <c r="K27" s="48">
        <f t="shared" si="3"/>
        <v>2944.1</v>
      </c>
      <c r="L27" s="60"/>
    </row>
    <row r="28" spans="1:12">
      <c r="A28" s="48">
        <v>9</v>
      </c>
      <c r="B28" s="5" t="s">
        <v>42</v>
      </c>
      <c r="C28" s="50" t="s">
        <v>34</v>
      </c>
      <c r="D28" s="7">
        <v>1634</v>
      </c>
      <c r="E28" s="48">
        <v>4999</v>
      </c>
      <c r="F28" s="48">
        <v>399.92</v>
      </c>
      <c r="G28" s="48">
        <v>25</v>
      </c>
      <c r="H28" s="48">
        <v>99.98</v>
      </c>
      <c r="I28" s="48">
        <v>25</v>
      </c>
      <c r="J28" s="48">
        <f t="shared" si="2"/>
        <v>549.9</v>
      </c>
      <c r="K28" s="48">
        <f t="shared" si="3"/>
        <v>1084.1</v>
      </c>
      <c r="L28" s="60"/>
    </row>
    <row r="29" spans="1:12">
      <c r="A29" s="48">
        <v>10</v>
      </c>
      <c r="B29" s="7" t="s">
        <v>43</v>
      </c>
      <c r="C29" s="50" t="s">
        <v>34</v>
      </c>
      <c r="D29" s="7">
        <v>3179</v>
      </c>
      <c r="E29" s="48">
        <v>4999</v>
      </c>
      <c r="F29" s="48">
        <v>399.92</v>
      </c>
      <c r="G29" s="48">
        <v>25</v>
      </c>
      <c r="H29" s="48">
        <v>99.98</v>
      </c>
      <c r="I29" s="48">
        <v>25</v>
      </c>
      <c r="J29" s="48">
        <f t="shared" si="2"/>
        <v>549.9</v>
      </c>
      <c r="K29" s="48">
        <f t="shared" si="3"/>
        <v>2629.1</v>
      </c>
      <c r="L29" s="60"/>
    </row>
    <row r="30" spans="1:12">
      <c r="A30" s="48">
        <v>11</v>
      </c>
      <c r="B30" s="7" t="s">
        <v>44</v>
      </c>
      <c r="C30" s="50" t="s">
        <v>34</v>
      </c>
      <c r="D30" s="7">
        <v>3095</v>
      </c>
      <c r="E30" s="48">
        <v>4999</v>
      </c>
      <c r="F30" s="48">
        <v>399.92</v>
      </c>
      <c r="G30" s="48">
        <v>25</v>
      </c>
      <c r="H30" s="48">
        <v>99.98</v>
      </c>
      <c r="I30" s="48">
        <v>25</v>
      </c>
      <c r="J30" s="48">
        <f t="shared" si="2"/>
        <v>549.9</v>
      </c>
      <c r="K30" s="48">
        <f t="shared" si="3"/>
        <v>2545.1</v>
      </c>
      <c r="L30" s="60"/>
    </row>
    <row r="31" ht="15" spans="1:12">
      <c r="A31" s="48">
        <v>12</v>
      </c>
      <c r="B31" s="40" t="s">
        <v>45</v>
      </c>
      <c r="C31" s="50" t="s">
        <v>34</v>
      </c>
      <c r="D31" s="7">
        <v>3045</v>
      </c>
      <c r="E31" s="48">
        <v>4999</v>
      </c>
      <c r="F31" s="48">
        <v>399.92</v>
      </c>
      <c r="G31" s="48">
        <v>25</v>
      </c>
      <c r="H31" s="48">
        <v>99.98</v>
      </c>
      <c r="I31" s="48">
        <v>25</v>
      </c>
      <c r="J31" s="48">
        <f t="shared" si="2"/>
        <v>549.9</v>
      </c>
      <c r="K31" s="48">
        <f t="shared" si="3"/>
        <v>2495.1</v>
      </c>
      <c r="L31" s="60"/>
    </row>
    <row r="32" spans="1:12">
      <c r="A32" s="48" t="s">
        <v>31</v>
      </c>
      <c r="B32" s="48"/>
      <c r="C32" s="48"/>
      <c r="D32" s="48">
        <f t="shared" ref="D32:K32" si="4">SUM(D20:D31)</f>
        <v>40273</v>
      </c>
      <c r="E32" s="48">
        <f t="shared" si="4"/>
        <v>59988</v>
      </c>
      <c r="F32" s="48">
        <f t="shared" si="4"/>
        <v>4799.04</v>
      </c>
      <c r="G32" s="48">
        <f t="shared" si="4"/>
        <v>300</v>
      </c>
      <c r="H32" s="48">
        <f t="shared" si="4"/>
        <v>1199.76</v>
      </c>
      <c r="I32" s="48">
        <f t="shared" si="4"/>
        <v>300</v>
      </c>
      <c r="J32" s="48">
        <f t="shared" si="4"/>
        <v>6598.8</v>
      </c>
      <c r="K32" s="48">
        <f t="shared" si="4"/>
        <v>33674.2</v>
      </c>
      <c r="L32" s="60"/>
    </row>
    <row r="33" ht="20" customHeight="1" spans="1:12">
      <c r="A33" s="58" t="s">
        <v>46</v>
      </c>
      <c r="B33" s="58"/>
      <c r="C33" s="58"/>
      <c r="D33" s="58">
        <f t="shared" ref="D33:K33" si="5">SUM(D17+D32)</f>
        <v>76110</v>
      </c>
      <c r="E33" s="58">
        <f t="shared" si="5"/>
        <v>59988</v>
      </c>
      <c r="F33" s="58">
        <f t="shared" si="5"/>
        <v>4799.04</v>
      </c>
      <c r="G33" s="58">
        <f t="shared" si="5"/>
        <v>300</v>
      </c>
      <c r="H33" s="58">
        <f t="shared" si="5"/>
        <v>1199.76</v>
      </c>
      <c r="I33" s="58">
        <f t="shared" si="5"/>
        <v>300</v>
      </c>
      <c r="J33" s="58">
        <f t="shared" si="5"/>
        <v>6598.8</v>
      </c>
      <c r="K33" s="58">
        <f t="shared" si="5"/>
        <v>69511.2</v>
      </c>
      <c r="L33" s="60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20:J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9" workbookViewId="0">
      <selection activeCell="D20" sqref="D20:D31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55</v>
      </c>
      <c r="B1" s="4"/>
      <c r="C1" s="4"/>
      <c r="D1" s="4"/>
      <c r="E1" s="4"/>
      <c r="F1" s="4"/>
      <c r="G1" s="4"/>
      <c r="H1" s="4"/>
      <c r="I1" s="4"/>
      <c r="J1" s="36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56</v>
      </c>
      <c r="F2" s="6" t="s">
        <v>57</v>
      </c>
      <c r="G2" s="5" t="s">
        <v>58</v>
      </c>
      <c r="H2" s="5" t="s">
        <v>59</v>
      </c>
      <c r="I2" s="5" t="s">
        <v>60</v>
      </c>
      <c r="J2" s="5" t="s">
        <v>15</v>
      </c>
    </row>
    <row r="3" s="1" customFormat="1" ht="15" spans="1:10">
      <c r="A3" s="7">
        <v>1</v>
      </c>
      <c r="B3" s="8" t="s">
        <v>16</v>
      </c>
      <c r="C3" s="7" t="s">
        <v>17</v>
      </c>
      <c r="D3" s="7">
        <f t="shared" ref="D3:D7" si="0">E3+F3</f>
        <v>2505</v>
      </c>
      <c r="E3" s="9">
        <v>2505</v>
      </c>
      <c r="F3" s="9">
        <v>0</v>
      </c>
      <c r="G3" s="10"/>
      <c r="H3" s="11"/>
      <c r="I3" s="7" t="s">
        <v>61</v>
      </c>
      <c r="J3" s="37"/>
    </row>
    <row r="4" s="1" customFormat="1" ht="15" spans="1:10">
      <c r="A4" s="7">
        <v>2</v>
      </c>
      <c r="B4" s="8" t="s">
        <v>18</v>
      </c>
      <c r="C4" s="7" t="s">
        <v>17</v>
      </c>
      <c r="D4" s="7">
        <f t="shared" si="0"/>
        <v>2505</v>
      </c>
      <c r="E4" s="9">
        <v>2505</v>
      </c>
      <c r="F4" s="9">
        <v>0</v>
      </c>
      <c r="G4" s="10"/>
      <c r="H4" s="11"/>
      <c r="I4" s="7" t="s">
        <v>61</v>
      </c>
      <c r="J4" s="37"/>
    </row>
    <row r="5" s="1" customFormat="1" ht="15" spans="1:10">
      <c r="A5" s="7">
        <v>3</v>
      </c>
      <c r="B5" s="12" t="s">
        <v>19</v>
      </c>
      <c r="C5" s="7" t="s">
        <v>17</v>
      </c>
      <c r="D5" s="7">
        <f t="shared" si="0"/>
        <v>2705</v>
      </c>
      <c r="E5" s="9">
        <v>2505</v>
      </c>
      <c r="F5" s="9">
        <v>200</v>
      </c>
      <c r="G5" s="10"/>
      <c r="H5" s="11"/>
      <c r="I5" s="7" t="s">
        <v>61</v>
      </c>
      <c r="J5" s="37"/>
    </row>
    <row r="6" s="1" customFormat="1" ht="15" spans="1:10">
      <c r="A6" s="7">
        <v>4</v>
      </c>
      <c r="B6" s="8" t="s">
        <v>20</v>
      </c>
      <c r="C6" s="7" t="s">
        <v>17</v>
      </c>
      <c r="D6" s="7">
        <f t="shared" si="0"/>
        <v>2505</v>
      </c>
      <c r="E6" s="9">
        <v>2505</v>
      </c>
      <c r="F6" s="9">
        <v>0</v>
      </c>
      <c r="G6" s="10"/>
      <c r="H6" s="11"/>
      <c r="I6" s="7" t="s">
        <v>61</v>
      </c>
      <c r="J6" s="37"/>
    </row>
    <row r="7" s="1" customFormat="1" ht="15" spans="1:10">
      <c r="A7" s="7">
        <v>5</v>
      </c>
      <c r="B7" s="8" t="s">
        <v>62</v>
      </c>
      <c r="C7" s="7" t="s">
        <v>17</v>
      </c>
      <c r="D7" s="7">
        <f t="shared" si="0"/>
        <v>2505</v>
      </c>
      <c r="E7" s="9">
        <v>2505</v>
      </c>
      <c r="F7" s="9">
        <v>0</v>
      </c>
      <c r="G7" s="10"/>
      <c r="H7" s="11"/>
      <c r="I7" s="7" t="s">
        <v>61</v>
      </c>
      <c r="J7" s="37"/>
    </row>
    <row r="8" s="1" customFormat="1" ht="15" spans="1:10">
      <c r="A8" s="7">
        <v>6</v>
      </c>
      <c r="B8" s="13" t="s">
        <v>63</v>
      </c>
      <c r="C8" s="7" t="s">
        <v>17</v>
      </c>
      <c r="D8" s="7">
        <f t="shared" ref="D8:D16" si="1">E8+F8+G8+H8</f>
        <v>2505</v>
      </c>
      <c r="E8" s="9">
        <v>2505</v>
      </c>
      <c r="F8" s="9">
        <v>0</v>
      </c>
      <c r="G8" s="10"/>
      <c r="H8" s="11"/>
      <c r="I8" s="7" t="s">
        <v>61</v>
      </c>
      <c r="J8" s="37"/>
    </row>
    <row r="9" s="1" customFormat="1" ht="15" spans="1:10">
      <c r="A9" s="7">
        <v>7</v>
      </c>
      <c r="B9" s="14" t="s">
        <v>23</v>
      </c>
      <c r="C9" s="7" t="s">
        <v>17</v>
      </c>
      <c r="D9" s="7">
        <f t="shared" si="1"/>
        <v>2705</v>
      </c>
      <c r="E9" s="9">
        <v>2505</v>
      </c>
      <c r="F9" s="15">
        <v>200</v>
      </c>
      <c r="G9" s="10"/>
      <c r="H9" s="11"/>
      <c r="I9" s="7" t="s">
        <v>61</v>
      </c>
      <c r="J9" s="37"/>
    </row>
    <row r="10" s="1" customFormat="1" ht="15" spans="1:10">
      <c r="A10" s="7">
        <v>8</v>
      </c>
      <c r="B10" s="14" t="s">
        <v>24</v>
      </c>
      <c r="C10" s="7" t="s">
        <v>17</v>
      </c>
      <c r="D10" s="7">
        <f t="shared" si="1"/>
        <v>2555</v>
      </c>
      <c r="E10" s="9">
        <v>2505</v>
      </c>
      <c r="F10" s="15">
        <v>50</v>
      </c>
      <c r="G10" s="10"/>
      <c r="H10" s="11"/>
      <c r="I10" s="7" t="s">
        <v>61</v>
      </c>
      <c r="J10" s="37"/>
    </row>
    <row r="11" s="1" customFormat="1" ht="15" spans="1:10">
      <c r="A11" s="7">
        <v>9</v>
      </c>
      <c r="B11" s="16" t="s">
        <v>25</v>
      </c>
      <c r="C11" s="7" t="s">
        <v>17</v>
      </c>
      <c r="D11" s="7">
        <f t="shared" si="1"/>
        <v>2672</v>
      </c>
      <c r="E11" s="9">
        <v>2672</v>
      </c>
      <c r="F11" s="17">
        <v>0</v>
      </c>
      <c r="G11" s="10"/>
      <c r="H11" s="11"/>
      <c r="I11" s="7" t="s">
        <v>61</v>
      </c>
      <c r="J11" s="37"/>
    </row>
    <row r="12" s="1" customFormat="1" ht="15" spans="1:10">
      <c r="A12" s="7">
        <v>10</v>
      </c>
      <c r="B12" s="16" t="s">
        <v>26</v>
      </c>
      <c r="C12" s="18" t="s">
        <v>17</v>
      </c>
      <c r="D12" s="7">
        <f t="shared" si="1"/>
        <v>2505</v>
      </c>
      <c r="E12" s="9">
        <v>2505</v>
      </c>
      <c r="F12" s="17">
        <v>0</v>
      </c>
      <c r="G12" s="19"/>
      <c r="H12" s="20"/>
      <c r="I12" s="7" t="s">
        <v>61</v>
      </c>
      <c r="J12" s="37"/>
    </row>
    <row r="13" s="1" customFormat="1" ht="15" spans="1:10">
      <c r="A13" s="7">
        <v>11</v>
      </c>
      <c r="B13" s="14" t="s">
        <v>27</v>
      </c>
      <c r="C13" s="7" t="s">
        <v>17</v>
      </c>
      <c r="D13" s="7">
        <f t="shared" si="1"/>
        <v>2605</v>
      </c>
      <c r="E13" s="9">
        <v>2505</v>
      </c>
      <c r="F13" s="17">
        <v>100</v>
      </c>
      <c r="G13" s="10"/>
      <c r="H13" s="7"/>
      <c r="I13" s="7" t="s">
        <v>61</v>
      </c>
      <c r="J13" s="37"/>
    </row>
    <row r="14" s="1" customFormat="1" ht="15" spans="1:10">
      <c r="A14" s="7">
        <v>12</v>
      </c>
      <c r="B14" s="14" t="s">
        <v>28</v>
      </c>
      <c r="C14" s="7" t="s">
        <v>17</v>
      </c>
      <c r="D14" s="7">
        <f t="shared" si="1"/>
        <v>2555</v>
      </c>
      <c r="E14" s="9">
        <v>2505</v>
      </c>
      <c r="F14" s="17">
        <v>50</v>
      </c>
      <c r="G14" s="10"/>
      <c r="H14" s="7"/>
      <c r="I14" s="7" t="s">
        <v>61</v>
      </c>
      <c r="J14" s="37"/>
    </row>
    <row r="15" s="1" customFormat="1" ht="15" spans="1:10">
      <c r="A15" s="7">
        <v>13</v>
      </c>
      <c r="B15" s="16" t="s">
        <v>29</v>
      </c>
      <c r="C15" s="7" t="s">
        <v>17</v>
      </c>
      <c r="D15" s="7">
        <f t="shared" si="1"/>
        <v>2505</v>
      </c>
      <c r="E15" s="9">
        <v>2505</v>
      </c>
      <c r="F15" s="17">
        <v>0</v>
      </c>
      <c r="G15" s="10"/>
      <c r="H15" s="7"/>
      <c r="I15" s="7" t="s">
        <v>61</v>
      </c>
      <c r="J15" s="37"/>
    </row>
    <row r="16" s="1" customFormat="1" ht="15" spans="1:10">
      <c r="A16" s="7">
        <v>14</v>
      </c>
      <c r="B16" s="14" t="s">
        <v>30</v>
      </c>
      <c r="C16" s="7" t="s">
        <v>17</v>
      </c>
      <c r="D16" s="7">
        <f t="shared" si="1"/>
        <v>2505</v>
      </c>
      <c r="E16" s="9">
        <v>2505</v>
      </c>
      <c r="F16" s="17">
        <v>0</v>
      </c>
      <c r="G16" s="10"/>
      <c r="H16" s="7"/>
      <c r="I16" s="7" t="s">
        <v>61</v>
      </c>
      <c r="J16" s="37"/>
    </row>
    <row r="17" s="1" customFormat="1" ht="30" customHeight="1" spans="1:10">
      <c r="A17" s="6" t="s">
        <v>64</v>
      </c>
      <c r="B17" s="21"/>
      <c r="C17" s="22"/>
      <c r="D17" s="23">
        <f>SUM(D3:D16)</f>
        <v>35837</v>
      </c>
      <c r="E17" s="23">
        <f t="shared" ref="D17:H17" si="2">SUM(E3:E16)</f>
        <v>35237</v>
      </c>
      <c r="F17" s="23">
        <f t="shared" si="2"/>
        <v>600</v>
      </c>
      <c r="G17" s="23">
        <f t="shared" si="2"/>
        <v>0</v>
      </c>
      <c r="H17" s="23">
        <f t="shared" si="2"/>
        <v>0</v>
      </c>
      <c r="I17" s="38"/>
      <c r="J17" s="39"/>
    </row>
    <row r="18" s="1" customFormat="1" ht="46" customHeight="1" spans="1:10">
      <c r="A18" s="4" t="s">
        <v>65</v>
      </c>
      <c r="B18" s="4"/>
      <c r="C18" s="4"/>
      <c r="D18" s="4"/>
      <c r="E18" s="4"/>
      <c r="F18" s="4"/>
      <c r="G18" s="4"/>
      <c r="H18" s="4"/>
      <c r="I18" s="4"/>
      <c r="J18" s="36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56</v>
      </c>
      <c r="F19" s="5" t="s">
        <v>57</v>
      </c>
      <c r="G19" s="5" t="s">
        <v>58</v>
      </c>
      <c r="H19" s="5" t="s">
        <v>59</v>
      </c>
      <c r="I19" s="5" t="s">
        <v>60</v>
      </c>
      <c r="J19" s="40" t="s">
        <v>15</v>
      </c>
    </row>
    <row r="20" s="1" customFormat="1" ht="15" spans="1:10">
      <c r="A20" s="7">
        <v>1</v>
      </c>
      <c r="B20" s="5" t="s">
        <v>33</v>
      </c>
      <c r="C20" s="7" t="s">
        <v>34</v>
      </c>
      <c r="D20" s="7">
        <f t="shared" ref="D20:D31" si="3">E20+F20+G20+H20</f>
        <v>3996</v>
      </c>
      <c r="E20" s="10">
        <v>3396</v>
      </c>
      <c r="F20" s="10">
        <v>400</v>
      </c>
      <c r="G20" s="7">
        <v>200</v>
      </c>
      <c r="H20" s="11"/>
      <c r="I20" s="7" t="s">
        <v>61</v>
      </c>
      <c r="J20" s="37"/>
    </row>
    <row r="21" s="1" customFormat="1" ht="15" spans="1:10">
      <c r="A21" s="7">
        <v>2</v>
      </c>
      <c r="B21" s="5" t="s">
        <v>35</v>
      </c>
      <c r="C21" s="7" t="s">
        <v>34</v>
      </c>
      <c r="D21" s="7">
        <f t="shared" si="3"/>
        <v>3029</v>
      </c>
      <c r="E21" s="10">
        <v>2879</v>
      </c>
      <c r="F21" s="10">
        <v>150</v>
      </c>
      <c r="G21" s="5"/>
      <c r="H21" s="24"/>
      <c r="I21" s="7" t="s">
        <v>61</v>
      </c>
      <c r="J21" s="37"/>
    </row>
    <row r="22" s="1" customFormat="1" ht="15" spans="1:10">
      <c r="A22" s="7">
        <v>3</v>
      </c>
      <c r="B22" s="5" t="s">
        <v>36</v>
      </c>
      <c r="C22" s="7" t="s">
        <v>34</v>
      </c>
      <c r="D22" s="25">
        <f t="shared" si="3"/>
        <v>3911</v>
      </c>
      <c r="E22" s="10">
        <v>3611</v>
      </c>
      <c r="F22" s="10">
        <v>300</v>
      </c>
      <c r="G22" s="7"/>
      <c r="H22" s="11"/>
      <c r="I22" s="7" t="s">
        <v>61</v>
      </c>
      <c r="J22" s="37"/>
    </row>
    <row r="23" s="1" customFormat="1" ht="15" spans="1:10">
      <c r="A23" s="7">
        <v>4</v>
      </c>
      <c r="B23" s="7" t="s">
        <v>37</v>
      </c>
      <c r="C23" s="7" t="s">
        <v>34</v>
      </c>
      <c r="D23" s="25">
        <f t="shared" si="3"/>
        <v>3185</v>
      </c>
      <c r="E23" s="10">
        <v>3045</v>
      </c>
      <c r="F23" s="26">
        <v>140</v>
      </c>
      <c r="G23" s="7"/>
      <c r="H23" s="11"/>
      <c r="I23" s="7" t="s">
        <v>66</v>
      </c>
      <c r="J23" s="37"/>
    </row>
    <row r="24" s="1" customFormat="1" ht="15" spans="1:10">
      <c r="A24" s="7">
        <v>5</v>
      </c>
      <c r="B24" s="7" t="s">
        <v>38</v>
      </c>
      <c r="C24" s="7" t="s">
        <v>34</v>
      </c>
      <c r="D24" s="7">
        <f t="shared" si="3"/>
        <v>3428</v>
      </c>
      <c r="E24" s="10">
        <v>3128</v>
      </c>
      <c r="F24" s="10">
        <v>300</v>
      </c>
      <c r="G24" s="5"/>
      <c r="H24" s="24"/>
      <c r="I24" s="7" t="s">
        <v>61</v>
      </c>
      <c r="J24" s="37"/>
    </row>
    <row r="25" s="1" customFormat="1" ht="15" spans="1:10">
      <c r="A25" s="7">
        <v>6</v>
      </c>
      <c r="B25" s="5" t="s">
        <v>39</v>
      </c>
      <c r="C25" s="7" t="s">
        <v>34</v>
      </c>
      <c r="D25" s="7">
        <f t="shared" si="3"/>
        <v>3949</v>
      </c>
      <c r="E25" s="10">
        <v>3709</v>
      </c>
      <c r="F25" s="26">
        <v>240</v>
      </c>
      <c r="G25" s="5"/>
      <c r="H25" s="11"/>
      <c r="I25" s="7" t="s">
        <v>66</v>
      </c>
      <c r="J25" s="37"/>
    </row>
    <row r="26" s="1" customFormat="1" ht="15" spans="1:10">
      <c r="A26" s="7">
        <v>7</v>
      </c>
      <c r="B26" s="5" t="s">
        <v>40</v>
      </c>
      <c r="C26" s="7" t="s">
        <v>34</v>
      </c>
      <c r="D26" s="7">
        <f t="shared" si="3"/>
        <v>4328</v>
      </c>
      <c r="E26" s="10">
        <v>4078</v>
      </c>
      <c r="F26" s="10">
        <v>250</v>
      </c>
      <c r="G26" s="5"/>
      <c r="H26" s="11"/>
      <c r="I26" s="7" t="s">
        <v>61</v>
      </c>
      <c r="J26" s="37"/>
    </row>
    <row r="27" s="1" customFormat="1" ht="15" spans="1:10">
      <c r="A27" s="7">
        <v>8</v>
      </c>
      <c r="B27" s="7" t="s">
        <v>41</v>
      </c>
      <c r="C27" s="7" t="s">
        <v>34</v>
      </c>
      <c r="D27" s="7">
        <f t="shared" si="3"/>
        <v>3494</v>
      </c>
      <c r="E27" s="10">
        <v>3294</v>
      </c>
      <c r="F27" s="10">
        <v>200</v>
      </c>
      <c r="G27" s="5"/>
      <c r="H27" s="24"/>
      <c r="I27" s="7" t="s">
        <v>61</v>
      </c>
      <c r="J27" s="37"/>
    </row>
    <row r="28" s="1" customFormat="1" ht="15" spans="1:10">
      <c r="A28" s="7">
        <v>9</v>
      </c>
      <c r="B28" s="5" t="s">
        <v>42</v>
      </c>
      <c r="C28" s="7" t="s">
        <v>34</v>
      </c>
      <c r="D28" s="7">
        <f t="shared" si="3"/>
        <v>1634</v>
      </c>
      <c r="E28" s="10">
        <v>1634</v>
      </c>
      <c r="F28" s="26">
        <v>0</v>
      </c>
      <c r="G28" s="5"/>
      <c r="H28" s="11"/>
      <c r="I28" s="7" t="s">
        <v>66</v>
      </c>
      <c r="J28" s="37"/>
    </row>
    <row r="29" s="1" customFormat="1" ht="15" spans="1:10">
      <c r="A29" s="7">
        <v>10</v>
      </c>
      <c r="B29" s="7" t="s">
        <v>43</v>
      </c>
      <c r="C29" s="7" t="s">
        <v>34</v>
      </c>
      <c r="D29" s="7">
        <f t="shared" si="3"/>
        <v>3179</v>
      </c>
      <c r="E29" s="10">
        <v>2879</v>
      </c>
      <c r="F29" s="10">
        <v>300</v>
      </c>
      <c r="G29" s="5"/>
      <c r="H29" s="24"/>
      <c r="I29" s="7" t="s">
        <v>61</v>
      </c>
      <c r="J29" s="37"/>
    </row>
    <row r="30" s="1" customFormat="1" ht="15" spans="1:10">
      <c r="A30" s="7">
        <v>11</v>
      </c>
      <c r="B30" s="27" t="s">
        <v>44</v>
      </c>
      <c r="C30" s="7" t="s">
        <v>34</v>
      </c>
      <c r="D30" s="7">
        <f t="shared" si="3"/>
        <v>3095</v>
      </c>
      <c r="E30" s="10">
        <v>3095</v>
      </c>
      <c r="F30" s="10">
        <v>0</v>
      </c>
      <c r="G30" s="5"/>
      <c r="H30" s="24"/>
      <c r="I30" s="7" t="s">
        <v>61</v>
      </c>
      <c r="J30" s="37"/>
    </row>
    <row r="31" s="1" customFormat="1" ht="15" spans="1:10">
      <c r="A31" s="28">
        <v>12</v>
      </c>
      <c r="B31" s="29" t="s">
        <v>45</v>
      </c>
      <c r="C31" s="7" t="s">
        <v>34</v>
      </c>
      <c r="D31" s="7">
        <f t="shared" si="3"/>
        <v>3045</v>
      </c>
      <c r="E31" s="10">
        <v>2995</v>
      </c>
      <c r="F31" s="10">
        <v>50</v>
      </c>
      <c r="G31" s="5"/>
      <c r="H31" s="24"/>
      <c r="I31" s="7" t="s">
        <v>61</v>
      </c>
      <c r="J31" s="37"/>
    </row>
    <row r="32" s="1" customFormat="1" ht="25" customHeight="1" spans="1:10">
      <c r="A32" s="28" t="s">
        <v>64</v>
      </c>
      <c r="B32" s="27"/>
      <c r="C32" s="30"/>
      <c r="D32" s="31">
        <f t="shared" ref="D32:H32" si="4">SUM(D20:D31)</f>
        <v>40273</v>
      </c>
      <c r="E32" s="5">
        <f t="shared" si="4"/>
        <v>37743</v>
      </c>
      <c r="F32" s="5">
        <f t="shared" si="4"/>
        <v>2330</v>
      </c>
      <c r="G32" s="5">
        <f t="shared" si="4"/>
        <v>200</v>
      </c>
      <c r="H32" s="5">
        <f t="shared" si="4"/>
        <v>0</v>
      </c>
      <c r="I32" s="5"/>
      <c r="J32" s="41"/>
    </row>
    <row r="33" s="1" customFormat="1" ht="25" customHeight="1" spans="1:10">
      <c r="A33" s="32" t="s">
        <v>46</v>
      </c>
      <c r="B33" s="33"/>
      <c r="C33" s="34"/>
      <c r="D33" s="35">
        <f t="shared" ref="D33:G33" si="5">D17+D32</f>
        <v>76110</v>
      </c>
      <c r="E33" s="35">
        <f t="shared" si="5"/>
        <v>72980</v>
      </c>
      <c r="F33" s="35">
        <f t="shared" si="5"/>
        <v>2930</v>
      </c>
      <c r="G33" s="35">
        <f t="shared" si="5"/>
        <v>200</v>
      </c>
      <c r="H33" s="35">
        <f>SUM(H17+H32)</f>
        <v>0</v>
      </c>
      <c r="I33" s="42"/>
      <c r="J33" s="43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9月费用结算表</vt:lpstr>
      <vt:lpstr>9月费用发放表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2025-09-30T12:52:52Z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D2AB66756CE740299E3939506E4049F1_12</vt:lpwstr>
  </property>
  <property fmtid="{D5CDD505-2E9C-101B-9397-08002B2CF9AE}" pid="4" name="KSOReadingLayout">
    <vt:bool>true</vt:bool>
  </property>
</Properties>
</file>