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definedNames>
    <definedName name="_xlnm._FilterDatabase" localSheetId="0" hidden="1">Sheet1!$A$2:$N$10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0D7D299A5F94DC3A837B66CABDAB6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34300" y="1789430"/>
          <a:ext cx="723900" cy="12395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D7CB4D4322A346B2875BE4445694B5E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66355" y="4589780"/>
          <a:ext cx="829310" cy="1353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0672EBBBC7934FF0A61CA15EB69804C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707630" y="6136005"/>
          <a:ext cx="798195" cy="1289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653EE4265093415AA258A8A56C98439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715250" y="7577455"/>
          <a:ext cx="758825" cy="1258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A87AA0AAA1E744E7BEDB1F303478BDE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86040" y="8895080"/>
          <a:ext cx="797560" cy="1122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08D1F59C0A24FEB94C0234D3739AA9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702040" y="6138545"/>
          <a:ext cx="1530350" cy="1259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2AA376AC113342A899A338859BBAA5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79690" y="3092450"/>
          <a:ext cx="828040" cy="1140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B5B805277A014DC2B4D123ACC7CB35D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620125" y="6885940"/>
          <a:ext cx="631825" cy="12236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3061C7D0F5C64D248A4EACE84E7AC8F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34935" y="9312275"/>
          <a:ext cx="711200" cy="1212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7616F54FF1644642B7B45C1E1771C94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637905" y="9300210"/>
          <a:ext cx="645795" cy="1260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C0FA51E9D19E4BDAA0B06A2D7AA7669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416415" y="9333865"/>
          <a:ext cx="702310" cy="11798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68E992737DA84F3486F97B64BE97F49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234295" y="9347200"/>
          <a:ext cx="703580" cy="11747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<sst xmlns="http://schemas.openxmlformats.org/spreadsheetml/2006/main" count="85" uniqueCount="41">
  <si>
    <t>中高垫付报销明细</t>
  </si>
  <si>
    <t>序号</t>
  </si>
  <si>
    <t>日期</t>
  </si>
  <si>
    <t>费用类型</t>
  </si>
  <si>
    <t>事由</t>
  </si>
  <si>
    <t>金额
（公里数*油耗/实际发生金额）</t>
  </si>
  <si>
    <t>是否有发票</t>
  </si>
  <si>
    <t>图片1</t>
  </si>
  <si>
    <t>图片2</t>
  </si>
  <si>
    <t>图片3</t>
  </si>
  <si>
    <t>图片4</t>
  </si>
  <si>
    <t>图片5</t>
  </si>
  <si>
    <t>图片6</t>
  </si>
  <si>
    <t>备注</t>
  </si>
  <si>
    <t>成本划分</t>
  </si>
  <si>
    <t>2025.11.7</t>
  </si>
  <si>
    <t>项目使用</t>
  </si>
  <si>
    <t>大学门把手套顺丰快递</t>
  </si>
  <si>
    <t>顺丰发票</t>
  </si>
  <si>
    <t>/</t>
  </si>
  <si>
    <t>新疆公司总部-石河子大学</t>
  </si>
  <si>
    <t>石河子大学</t>
  </si>
  <si>
    <t>2025.11.13</t>
  </si>
  <si>
    <t>办公室</t>
  </si>
  <si>
    <t>陕A停车费</t>
  </si>
  <si>
    <t>加油票冲抵</t>
  </si>
  <si>
    <t>新疆总部</t>
  </si>
  <si>
    <t>2025.11.16</t>
  </si>
  <si>
    <t>简总发新疆公司总部装修用开关+插座</t>
  </si>
  <si>
    <t>云南总部-新疆公司总部</t>
  </si>
  <si>
    <t>石河子大学定制纸杯</t>
  </si>
  <si>
    <t>乌鲁木齐-石河子物流部</t>
  </si>
  <si>
    <t>2025.11.17</t>
  </si>
  <si>
    <t>石河子物流部-石河子大学</t>
  </si>
  <si>
    <t>昌吉州一中护手霜</t>
  </si>
  <si>
    <t>新疆公司总部-昌吉州一中</t>
  </si>
  <si>
    <t>昌吉州一中</t>
  </si>
  <si>
    <t>2025.11.19</t>
  </si>
  <si>
    <t>新大保洁撤场物资发石河子大学</t>
  </si>
  <si>
    <t>新大-石河子大学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</si>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</sst>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N12" sqref="N12"/>
    </sheetView>
  </sheetViews>
  <sheetFormatPr defaultColWidth="9" defaultRowHeight="12"/>
  <cols>
    <col min="1" max="1" width="4.625" style="1" customWidth="1"/>
    <col min="2" max="2" width="10.125" style="1" customWidth="1"/>
    <col min="3" max="3" width="7.875" style="1" customWidth="1"/>
    <col min="4" max="4" width="30.25" style="1" customWidth="1"/>
    <col min="5" max="5" width="15.375" style="1" customWidth="1"/>
    <col min="6" max="6" width="9.5" style="1" customWidth="1"/>
    <col min="7" max="7" width="11.2583333333333" style="1" customWidth="1"/>
    <col min="8" max="8" width="8.85" style="1" customWidth="1"/>
    <col min="9" max="9" width="9.59166666666667" style="1" customWidth="1"/>
    <col min="10" max="10" width="9.60833333333333" style="1" customWidth="1"/>
    <col min="11" max="12" width="5.5" style="1" customWidth="1"/>
    <col min="13" max="13" width="21.25" style="1" customWidth="1"/>
    <col min="14" max="14" width="8.75" style="3" customWidth="1"/>
    <col min="15" max="16384" width="9" style="1"/>
  </cols>
  <sheetData>
    <row r="1" ht="18.7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4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</row>
    <row r="3" s="1" customFormat="1" ht="99.85" spans="1:14">
      <c r="A3" s="5">
        <v>1</v>
      </c>
      <c r="B3" s="5" t="s">
        <v>15</v>
      </c>
      <c r="C3" s="5" t="s">
        <v>16</v>
      </c>
      <c r="D3" s="5" t="s">
        <v>17</v>
      </c>
      <c r="E3" s="5">
        <v>48</v>
      </c>
      <c r="F3" s="5" t="s">
        <v>18</v>
      </c>
      <c r="G3" s="5" t="str">
        <f>_xlfn.DISPIMG("ID_40D7D299A5F94DC3A837B66CABDAB698",1)</f>
        <v>=DISPIMG("ID_40D7D299A5F94DC3A837B66CABDAB698",1)</v>
      </c>
      <c r="H3" s="5" t="s">
        <v>19</v>
      </c>
      <c r="I3" s="5" t="s">
        <v>19</v>
      </c>
      <c r="J3" s="5" t="s">
        <v>19</v>
      </c>
      <c r="K3" s="5" t="s">
        <v>19</v>
      </c>
      <c r="L3" s="5" t="s">
        <v>19</v>
      </c>
      <c r="M3" s="5" t="s">
        <v>20</v>
      </c>
      <c r="N3" s="6" t="s">
        <v>21</v>
      </c>
    </row>
    <row r="4" s="1" customFormat="1" ht="92.05" spans="1:14">
      <c r="A4" s="5">
        <v>2</v>
      </c>
      <c r="B4" s="5" t="s">
        <v>22</v>
      </c>
      <c r="C4" s="5" t="s">
        <v>23</v>
      </c>
      <c r="D4" s="5" t="s">
        <v>24</v>
      </c>
      <c r="E4" s="5">
        <v>20</v>
      </c>
      <c r="F4" s="5" t="s">
        <v>25</v>
      </c>
      <c r="G4" s="5" t="str">
        <f>_xlfn.DISPIMG("ID_2AA376AC113342A899A338859BBAA564",1)</f>
        <v>=DISPIMG("ID_2AA376AC113342A899A338859BBAA564",1)</v>
      </c>
      <c r="H4" s="5" t="s">
        <v>19</v>
      </c>
      <c r="I4" s="5" t="s">
        <v>19</v>
      </c>
      <c r="J4" s="5" t="s">
        <v>19</v>
      </c>
      <c r="K4" s="5" t="s">
        <v>19</v>
      </c>
      <c r="L4" s="5" t="s">
        <v>19</v>
      </c>
      <c r="M4" s="5"/>
      <c r="N4" s="6" t="s">
        <v>26</v>
      </c>
    </row>
    <row r="5" s="1" customFormat="1" ht="108.85" spans="1:14">
      <c r="A5" s="5">
        <v>3</v>
      </c>
      <c r="B5" s="5" t="s">
        <v>27</v>
      </c>
      <c r="C5" s="5" t="s">
        <v>23</v>
      </c>
      <c r="D5" s="5" t="s">
        <v>28</v>
      </c>
      <c r="E5" s="5">
        <v>203</v>
      </c>
      <c r="F5" s="5" t="s">
        <v>18</v>
      </c>
      <c r="G5" s="5" t="str">
        <f>_xlfn.DISPIMG("ID_D7CB4D4322A346B2875BE4445694B5E9",1)</f>
        <v>=DISPIMG("ID_D7CB4D4322A346B2875BE4445694B5E9",1)</v>
      </c>
      <c r="H5" s="5" t="s">
        <v>19</v>
      </c>
      <c r="I5" s="5" t="s">
        <v>19</v>
      </c>
      <c r="J5" s="5" t="s">
        <v>19</v>
      </c>
      <c r="K5" s="5" t="s">
        <v>19</v>
      </c>
      <c r="L5" s="5" t="s">
        <v>19</v>
      </c>
      <c r="M5" s="5" t="s">
        <v>29</v>
      </c>
      <c r="N5" s="6" t="s">
        <v>26</v>
      </c>
    </row>
    <row r="6" s="1" customFormat="1" ht="103.75" spans="1:14">
      <c r="A6" s="5">
        <v>4</v>
      </c>
      <c r="B6" s="5" t="s">
        <v>27</v>
      </c>
      <c r="C6" s="5" t="s">
        <v>16</v>
      </c>
      <c r="D6" s="5" t="s">
        <v>30</v>
      </c>
      <c r="E6" s="5">
        <v>20</v>
      </c>
      <c r="F6" s="5" t="s">
        <v>25</v>
      </c>
      <c r="G6" s="5" t="str">
        <f>_xlfn.DISPIMG("ID_0672EBBBC7934FF0A61CA15EB69804C3",1)</f>
        <v>=DISPIMG("ID_0672EBBBC7934FF0A61CA15EB69804C3",1)</v>
      </c>
      <c r="H6" s="7" t="str">
        <f>_xlfn.DISPIMG("ID_F08D1F59C0A24FEB94C0234D3739AA9D",1)</f>
        <v>=DISPIMG("ID_F08D1F59C0A24FEB94C0234D3739AA9D",1)</v>
      </c>
      <c r="I6" s="8"/>
      <c r="J6" s="9"/>
      <c r="K6" s="5" t="s">
        <v>19</v>
      </c>
      <c r="L6" s="5" t="s">
        <v>19</v>
      </c>
      <c r="M6" s="5" t="s">
        <v>31</v>
      </c>
      <c r="N6" s="6" t="s">
        <v>21</v>
      </c>
    </row>
    <row r="7" s="2" customFormat="1" ht="101.35" spans="1:14">
      <c r="A7" s="5">
        <v>5</v>
      </c>
      <c r="B7" s="5" t="s">
        <v>32</v>
      </c>
      <c r="C7" s="5" t="s">
        <v>16</v>
      </c>
      <c r="D7" s="5" t="s">
        <v>30</v>
      </c>
      <c r="E7" s="5">
        <v>10</v>
      </c>
      <c r="F7" s="5" t="s">
        <v>25</v>
      </c>
      <c r="G7" s="5" t="str">
        <f>_xlfn.DISPIMG("ID_653EE4265093415AA258A8A56C984395",1)</f>
        <v>=DISPIMG("ID_653EE4265093415AA258A8A56C984395",1)</v>
      </c>
      <c r="H7" s="5" t="str">
        <f>_xlfn.DISPIMG("ID_B5B805277A014DC2B4D123ACC7CB35D4",1)</f>
        <v>=DISPIMG("ID_B5B805277A014DC2B4D123ACC7CB35D4",1)</v>
      </c>
      <c r="I7" s="5" t="s">
        <v>19</v>
      </c>
      <c r="J7" s="5" t="s">
        <v>19</v>
      </c>
      <c r="K7" s="5" t="s">
        <v>19</v>
      </c>
      <c r="L7" s="5" t="s">
        <v>19</v>
      </c>
      <c r="M7" s="5" t="s">
        <v>33</v>
      </c>
      <c r="N7" s="6" t="s">
        <v>21</v>
      </c>
    </row>
    <row r="8" s="2" customFormat="1" ht="90.6" spans="1:14">
      <c r="A8" s="5">
        <v>6</v>
      </c>
      <c r="B8" s="5" t="s">
        <v>32</v>
      </c>
      <c r="C8" s="5" t="s">
        <v>16</v>
      </c>
      <c r="D8" s="5" t="s">
        <v>34</v>
      </c>
      <c r="E8" s="5">
        <v>24</v>
      </c>
      <c r="F8" s="5" t="s">
        <v>18</v>
      </c>
      <c r="G8" s="5" t="str">
        <f>_xlfn.DISPIMG("ID_A87AA0AAA1E744E7BEDB1F303478BDE7",1)</f>
        <v>=DISPIMG("ID_A87AA0AAA1E744E7BEDB1F303478BDE7",1)</v>
      </c>
      <c r="H8" s="5" t="s">
        <v>19</v>
      </c>
      <c r="I8" s="5" t="s">
        <v>19</v>
      </c>
      <c r="J8" s="5" t="s">
        <v>19</v>
      </c>
      <c r="K8" s="5" t="s">
        <v>19</v>
      </c>
      <c r="L8" s="5" t="s">
        <v>19</v>
      </c>
      <c r="M8" s="5" t="s">
        <v>35</v>
      </c>
      <c r="N8" s="6" t="s">
        <v>36</v>
      </c>
    </row>
    <row r="9" s="2" customFormat="1" ht="120.8" spans="1:14">
      <c r="A9" s="5">
        <v>7</v>
      </c>
      <c r="B9" s="5" t="s">
        <v>37</v>
      </c>
      <c r="C9" s="5" t="s">
        <v>16</v>
      </c>
      <c r="D9" s="5" t="s">
        <v>38</v>
      </c>
      <c r="E9" s="5">
        <v>1070</v>
      </c>
      <c r="F9" s="5" t="s">
        <v>25</v>
      </c>
      <c r="G9" s="5" t="str">
        <f>_xlfn.DISPIMG("ID_3061C7D0F5C64D248A4EACE84E7AC8FE",1)</f>
        <v>=DISPIMG("ID_3061C7D0F5C64D248A4EACE84E7AC8FE",1)</v>
      </c>
      <c r="H9" s="5" t="str">
        <f>_xlfn.DISPIMG("ID_7616F54FF1644642B7B45C1E1771C94A",1)</f>
        <v>=DISPIMG("ID_7616F54FF1644642B7B45C1E1771C94A",1)</v>
      </c>
      <c r="I9" s="5" t="str">
        <f>_xlfn.DISPIMG("ID_C0FA51E9D19E4BDAA0B06A2D7AA76696",1)</f>
        <v>=DISPIMG("ID_C0FA51E9D19E4BDAA0B06A2D7AA76696",1)</v>
      </c>
      <c r="J9" s="5" t="str">
        <f>_xlfn.DISPIMG("ID_68E992737DA84F3486F97B64BE97F495",1)</f>
        <v>=DISPIMG("ID_68E992737DA84F3486F97B64BE97F495",1)</v>
      </c>
      <c r="K9" s="5" t="s">
        <v>19</v>
      </c>
      <c r="L9" s="5" t="s">
        <v>19</v>
      </c>
      <c r="M9" s="5" t="s">
        <v>39</v>
      </c>
      <c r="N9" s="6" t="s">
        <v>21</v>
      </c>
    </row>
    <row r="10" s="1" customFormat="1" spans="1:14">
      <c r="A10" s="5" t="s">
        <v>40</v>
      </c>
      <c r="B10" s="5"/>
      <c r="C10" s="5"/>
      <c r="D10" s="5"/>
      <c r="E10" s="5">
        <f>SUM(E3:E9)</f>
        <v>1395</v>
      </c>
      <c r="F10" s="5"/>
      <c r="G10" s="5"/>
      <c r="H10" s="5"/>
      <c r="I10" s="5"/>
      <c r="J10" s="5"/>
      <c r="K10" s="5"/>
      <c r="L10" s="5"/>
      <c r="M10" s="5"/>
      <c r="N10" s="6"/>
    </row>
  </sheetData>
  <autoFilter xmlns:etc="http://www.wps.cn/officeDocument/2017/etCustomData" ref="A2:N10" etc:filterBottomFollowUsedRange="0">
    <extLst/>
  </autoFilter>
  <mergeCells count="2">
    <mergeCell ref="A1:M1"/>
    <mergeCell ref="H6:J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再，也不见</cp:lastModifiedBy>
  <dcterms:created xsi:type="dcterms:W3CDTF">2023-05-12T11:15:00Z</dcterms:created>
  <dcterms:modified xsi:type="dcterms:W3CDTF">2025-11-19T11:36:09Z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CBC49D1AFDF74D0A90CE97CBC90784EB_13</vt:lpwstr>
  </property>
</Properties>
</file>