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A">'[1]14、应急厅'!#REF!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<sst xmlns="http://schemas.openxmlformats.org/spreadsheetml/2006/main" count="271" uniqueCount="200">
  <si>
    <t>技工学院项目服务中心2025年11月工资表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</si>
  <si>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</si>
  <si>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</si>
  <si>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</si>
  <si>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</si>
  <si>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</si>
  <si>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</si>
  <si>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</si>
  <si>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</si>
  <si>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</si>
  <si>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</si>
  <si>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</si>
  <si>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</si>
  <si>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</si>
  <si>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</si>
  <si>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</si>
  <si>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</si>
  <si>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</si>
  <si>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</si>
  <si>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</si>
  <si>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</si>
  <si>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</si>
  <si>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</si>
  <si>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</si>
  <si>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</si>
  <si>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</si>
  <si>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</si>
  <si>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</si>
  <si>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</si>
  <si>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</si>
  <si>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</si>
  <si>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</si>
  <si>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</si>
  <si>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</si>
  <si>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</si>
  <si>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</si>
  <si>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</si>
  <si>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</si>
  <si>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</si>
  <si>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</si>
  <si>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</si>
  <si>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</si>
  <si>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</si>
  <si>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</si>
  <si>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</si>
  <si>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</si>
  <si>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</si>
  <si>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</si>
  <si>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</si>
  <si>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</si>
  <si>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</si>
  <si>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</si>
  <si>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</si>
  <si>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</si>
  <si>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</si>
  <si>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</si>
  <si>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</si>
  <si>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</si>
  <si>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</si>
  <si>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</si>
  <si>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</si>
  <si>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</si>
  <si>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</si>
  <si>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</si>
  <si>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</si>
  <si>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</si>
  <si>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</si>
  <si>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</si>
  <si>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</si>
  <si>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</si>
  <si>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</si>
  <si>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罗召</t>
  </si>
  <si>
    <t>绿化员</t>
  </si>
  <si>
    <t>转正</t>
  </si>
  <si>
    <t>否</t>
  </si>
  <si>
    <t>11月4、5日支援陆院2个班，加绩效2分，11月12、14日支援师大附中2个班，加绩效2分，共计加绩效4分。</t>
  </si>
  <si>
    <t>2800</t>
  </si>
  <si>
    <t>王开虎</t>
  </si>
  <si>
    <t>月度汇总 统计日期：2025-11-01 至 2025-11-30</t>
  </si>
  <si>
    <t xml:space="preserve">    报表生成时间：2025-12-01 14:11</t>
  </si>
  <si>
    <t>考勤组</t>
  </si>
  <si>
    <t>部门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</si>
  <si>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</si>
  <si>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</si>
  <si>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</si>
  <si>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</si>
  <si>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</si>
  <si>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</si>
  <si>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</si>
  <si>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</si>
  <si>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</si>
  <si>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旷工迟到次数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</si>
  <si>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</si>
  <si>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</si>
  <si>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</si>
  <si>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</si>
  <si>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</si>
  <si>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</si>
  <si>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</si>
  <si>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</si>
  <si>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加班-审批单统计</t>
  </si>
  <si>
    <t>加班时长-按加班规则计算</t>
  </si>
  <si>
    <t>考勤结果</t>
  </si>
  <si>
    <t>事假(小时)</t>
  </si>
  <si>
    <t>病假(小时)</t>
  </si>
  <si>
    <t>调休(小时)</t>
  </si>
  <si>
    <t>产假(天)</t>
  </si>
  <si>
    <t>陪产假(天)</t>
  </si>
  <si>
    <t>婚假(天)</t>
  </si>
  <si>
    <t>哺乳假(小时)</t>
  </si>
  <si>
    <t>假期休假(天)</t>
  </si>
  <si>
    <t>丧假(小时)</t>
  </si>
  <si>
    <t>疫情隔离假(小时)</t>
  </si>
  <si>
    <t>工伤假(小时)</t>
  </si>
  <si>
    <t>产检假(天)</t>
  </si>
  <si>
    <t>工作日加班</t>
  </si>
  <si>
    <t>休息日加班</t>
  </si>
  <si>
    <t>节假日加班</t>
  </si>
  <si>
    <t>六</t>
  </si>
  <si>
    <t>日</t>
  </si>
  <si>
    <t>3</t>
  </si>
  <si>
    <t>4</t>
  </si>
  <si>
    <t>5</t>
  </si>
  <si>
    <t>6</t>
  </si>
  <si>
    <t>7</t>
  </si>
  <si>
    <t>10</t>
  </si>
  <si>
    <t>11</t>
  </si>
  <si>
    <t>12</t>
  </si>
  <si>
    <t>13</t>
  </si>
  <si>
    <t>14</t>
  </si>
  <si>
    <t>17</t>
  </si>
  <si>
    <t>18</t>
  </si>
  <si>
    <t>19</t>
  </si>
  <si>
    <t>20</t>
  </si>
  <si>
    <t>21</t>
  </si>
  <si>
    <t>24</t>
  </si>
  <si>
    <t>25</t>
  </si>
  <si>
    <t>26</t>
  </si>
  <si>
    <t>27</t>
  </si>
  <si>
    <t>28</t>
  </si>
  <si>
    <t>冶金技工绿化</t>
  </si>
  <si>
    <t>云南公司-运营管理部-南片区-冶金技工学校-技工学院</t>
  </si>
  <si>
    <t>17516102088865652</t>
  </si>
  <si>
    <t>2</t>
  </si>
  <si>
    <t>11684</t>
  </si>
  <si>
    <t>正常
(06:35,11:03,12:16,17:02)</t>
  </si>
  <si>
    <t>正常
(06:42,11:00,12:52,17:06)</t>
  </si>
  <si>
    <t>正常
(06:50,11:02,12:46,17:02)</t>
  </si>
  <si>
    <t>休息并打卡
(06:43,18:04)</t>
  </si>
  <si>
    <t>下班1缺卡,上班2缺卡
(06:46,-,-,17:45)</t>
  </si>
  <si>
    <t>正常
(06:42,11:18,12:28,17:01)</t>
  </si>
  <si>
    <t>正常
(06:45,11:00,12:41,17:01)</t>
  </si>
  <si>
    <t>正常
(06:39,11:00,12:31,17:03)</t>
  </si>
  <si>
    <t>上班2缺卡
(06:41,11:01,-,17:00)</t>
  </si>
  <si>
    <t>上班2缺卡
(06:42,11:53,-,17:02)</t>
  </si>
  <si>
    <t>休息并打卡
(06:41,17:07)</t>
  </si>
  <si>
    <t>未排班并打卡
(06:43,17:07)</t>
  </si>
  <si>
    <t>正常
(06:39,11:05,12:48,17:00)</t>
  </si>
  <si>
    <t>下班1缺卡,上班2缺卡
(06:42,-,-,17:13)</t>
  </si>
  <si>
    <t>正常
(06:32,11:01,12:43,17:01)</t>
  </si>
  <si>
    <t>正常
(06:46,11:00,12:33,17:02)</t>
  </si>
  <si>
    <t>正常
(06:42,11:02,12:47,17:10)</t>
  </si>
  <si>
    <t>正常
(06:44,11:03,12:28,17:06)</t>
  </si>
  <si>
    <t>未排班
(-)</t>
  </si>
  <si>
    <t>正常
(06:44,11:04,12:43,17:03)</t>
  </si>
  <si>
    <t>正常
(06:37,11:07,12:49,17:00)</t>
  </si>
  <si>
    <t>正常
(06:44,11:03,12:52,17:01)</t>
  </si>
  <si>
    <t>正常
(06:43,11:02,12:49,17:00)</t>
  </si>
  <si>
    <t>正常
(06:49,11:18,12:38,17:02)</t>
  </si>
  <si>
    <t>正常
(06:46,11:04,12:29,17:03)</t>
  </si>
  <si>
    <t>下班2缺卡
(06:45,11:04,12:40,-)</t>
  </si>
  <si>
    <t>17528165918171500</t>
  </si>
  <si>
    <t>1</t>
  </si>
  <si>
    <t>12108</t>
  </si>
  <si>
    <t>正常
(06:35,11:02,12:43,17:02)</t>
  </si>
  <si>
    <t>正常
(06:44,11:01,12:52,17:04)</t>
  </si>
  <si>
    <t>正常
(06:51,11:01,12:41,17:03)</t>
  </si>
  <si>
    <t>正常
(06:43,11:02,12:41,17:01)</t>
  </si>
  <si>
    <t>正常
(06:43,11:02,12:43,17:02)</t>
  </si>
  <si>
    <t>休息
(-)</t>
  </si>
  <si>
    <t>正常
(06:46,11:01,12:40,17:04)</t>
  </si>
  <si>
    <t>正常
(06:44,11:02,12:38,17:01)</t>
  </si>
  <si>
    <t>正常
(06:34,11:03,12:32,17:04)</t>
  </si>
  <si>
    <t>正常
(06:39,11:02,12:42,17:08)</t>
  </si>
  <si>
    <t>未排班并打卡
(06:45,17:08)</t>
  </si>
  <si>
    <t>下班1缺卡,上班2缺卡
(06:40,-,-,17:37)</t>
  </si>
  <si>
    <t>正常
(06:45,11:02,12:37,17:03)</t>
  </si>
  <si>
    <t>正常
(06:40,11:01,12:26,17:03)</t>
  </si>
  <si>
    <t>正常
(06:46,11:02,12:40,17:10)</t>
  </si>
  <si>
    <t>正常
(06:43,11:02,12:28,17:08)</t>
  </si>
  <si>
    <t>正常
(06:49,11:01,12:39,17:02)</t>
  </si>
  <si>
    <t>正常
(06:53,11:03,12:44,17:05)</t>
  </si>
  <si>
    <t>正常
(06:34,11:06,12:35,17:02)</t>
  </si>
  <si>
    <t>正常
(06:51,11:02,12:46,17:03)</t>
  </si>
  <si>
    <t>正常
(06:44,11:01,12:42,17:05)</t>
  </si>
  <si>
    <t>正常
(06:47,11:02,12:44,17:03)</t>
  </si>
  <si>
    <t>未排班并打卡
(17:03,17:03)</t>
  </si>
  <si>
    <t>正常
(06:37,11:05,12:48,17:02)</t>
  </si>
  <si>
    <t>正常
(06:47,11:02,12:39,17:05)</t>
  </si>
  <si>
    <t>正常
(06:52,11:03,12:44,17:08)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</si>
</sst>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/m/d;@"/>
    <numFmt numFmtId="179" formatCode="0_ "/>
    <numFmt numFmtId="180" formatCode="yyyy&quot;年&quot;m&quot;月&quot;d&quot;日&quot;;@"/>
  </numFmts>
  <fonts count="43">
    <font>
      <sz val="12"/>
      <name val="宋体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1"/>
      <name val="微软雅黑"/>
      <charset val="134"/>
    </font>
    <font>
      <sz val="11"/>
      <color indexed="8"/>
      <name val="宋体"/>
      <charset val="134"/>
      <scheme val="minor"/>
    </font>
    <font>
      <sz val="16"/>
      <color indexed="8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8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11"/>
      <color theme="1"/>
      <name val="宋体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sz val="12"/>
      <color indexed="8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5" borderId="19" applyNumberFormat="0" applyAlignment="0" applyProtection="0">
      <alignment vertical="center"/>
    </xf>
    <xf numFmtId="0" fontId="34" fillId="16" borderId="20" applyNumberFormat="0" applyAlignment="0" applyProtection="0">
      <alignment vertical="center"/>
    </xf>
    <xf numFmtId="0" fontId="35" fillId="16" borderId="19" applyNumberFormat="0" applyAlignment="0" applyProtection="0">
      <alignment vertical="center"/>
    </xf>
    <xf numFmtId="0" fontId="36" fillId="1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9" fillId="4" borderId="4" xfId="0" applyNumberFormat="1" applyFont="1" applyFill="1" applyBorder="1" applyAlignment="1" applyProtection="1">
      <alignment horizontal="center" vertical="center"/>
      <protection locked="0"/>
    </xf>
    <xf numFmtId="176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4" borderId="4" xfId="0" applyNumberFormat="1" applyFont="1" applyFill="1" applyBorder="1" applyAlignment="1" applyProtection="1">
      <alignment horizontal="center" vertical="center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4" xfId="0" applyNumberFormat="1" applyFont="1" applyFill="1" applyBorder="1" applyAlignment="1" applyProtection="1">
      <alignment horizontal="center" vertical="center" wrapText="1"/>
    </xf>
    <xf numFmtId="180" fontId="11" fillId="3" borderId="4" xfId="0" applyNumberFormat="1" applyFont="1" applyFill="1" applyBorder="1" applyAlignment="1" applyProtection="1">
      <alignment horizontal="center" vertical="center" wrapText="1"/>
    </xf>
    <xf numFmtId="176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5" xfId="0" applyNumberFormat="1" applyFont="1" applyFill="1" applyBorder="1" applyAlignment="1" applyProtection="1">
      <alignment horizontal="center" vertical="center" wrapText="1"/>
    </xf>
    <xf numFmtId="176" fontId="11" fillId="3" borderId="6" xfId="0" applyNumberFormat="1" applyFont="1" applyFill="1" applyBorder="1" applyAlignment="1" applyProtection="1">
      <alignment horizontal="center" vertical="center" wrapText="1"/>
    </xf>
    <xf numFmtId="176" fontId="12" fillId="3" borderId="5" xfId="0" applyNumberFormat="1" applyFont="1" applyFill="1" applyBorder="1" applyAlignment="1" applyProtection="1">
      <alignment horizontal="center" vertical="center" wrapText="1"/>
    </xf>
    <xf numFmtId="176" fontId="11" fillId="2" borderId="5" xfId="0" applyNumberFormat="1" applyFont="1" applyFill="1" applyBorder="1" applyAlignment="1" applyProtection="1">
      <alignment horizontal="center" vertical="center" wrapText="1"/>
    </xf>
    <xf numFmtId="176" fontId="13" fillId="3" borderId="7" xfId="0" applyNumberFormat="1" applyFont="1" applyFill="1" applyBorder="1" applyAlignment="1" applyProtection="1">
      <alignment horizontal="center" vertical="center" wrapText="1"/>
    </xf>
    <xf numFmtId="49" fontId="9" fillId="5" borderId="8" xfId="0" applyNumberFormat="1" applyFont="1" applyFill="1" applyBorder="1" applyAlignment="1" applyProtection="1">
      <alignment horizontal="center" vertical="center" wrapText="1"/>
    </xf>
    <xf numFmtId="176" fontId="11" fillId="6" borderId="7" xfId="0" applyNumberFormat="1" applyFont="1" applyFill="1" applyBorder="1" applyAlignment="1" applyProtection="1">
      <alignment horizontal="center" vertical="center" wrapText="1"/>
    </xf>
    <xf numFmtId="176" fontId="11" fillId="2" borderId="8" xfId="0" applyNumberFormat="1" applyFont="1" applyFill="1" applyBorder="1" applyAlignment="1" applyProtection="1">
      <alignment horizontal="center" vertical="center" wrapText="1"/>
    </xf>
    <xf numFmtId="176" fontId="11" fillId="5" borderId="8" xfId="0" applyNumberFormat="1" applyFont="1" applyFill="1" applyBorder="1" applyAlignment="1" applyProtection="1">
      <alignment horizontal="center" vertical="center" wrapText="1"/>
    </xf>
    <xf numFmtId="176" fontId="9" fillId="7" borderId="9" xfId="0" applyNumberFormat="1" applyFont="1" applyFill="1" applyBorder="1" applyAlignment="1" applyProtection="1">
      <alignment horizontal="center" vertical="center" wrapText="1"/>
    </xf>
    <xf numFmtId="176" fontId="9" fillId="5" borderId="9" xfId="0" applyNumberFormat="1" applyFont="1" applyFill="1" applyBorder="1" applyAlignment="1" applyProtection="1">
      <alignment horizontal="center" vertical="center" wrapText="1"/>
    </xf>
    <xf numFmtId="176" fontId="11" fillId="2" borderId="9" xfId="0" applyNumberFormat="1" applyFont="1" applyFill="1" applyBorder="1" applyAlignment="1" applyProtection="1">
      <alignment horizontal="center" vertical="center" wrapText="1"/>
    </xf>
    <xf numFmtId="176" fontId="9" fillId="2" borderId="9" xfId="0" applyNumberFormat="1" applyFont="1" applyFill="1" applyBorder="1" applyAlignment="1" applyProtection="1">
      <alignment horizontal="center" vertical="center" wrapText="1"/>
    </xf>
    <xf numFmtId="176" fontId="9" fillId="4" borderId="9" xfId="0" applyNumberFormat="1" applyFont="1" applyFill="1" applyBorder="1" applyAlignment="1" applyProtection="1">
      <alignment horizontal="center" vertical="center" wrapText="1"/>
    </xf>
    <xf numFmtId="176" fontId="9" fillId="0" borderId="9" xfId="0" applyNumberFormat="1" applyFont="1" applyFill="1" applyBorder="1" applyAlignment="1" applyProtection="1">
      <alignment horizontal="center" vertical="center" wrapText="1"/>
    </xf>
    <xf numFmtId="176" fontId="9" fillId="3" borderId="9" xfId="0" applyNumberFormat="1" applyFont="1" applyFill="1" applyBorder="1" applyAlignment="1" applyProtection="1">
      <alignment horizontal="center" vertical="center" wrapText="1"/>
    </xf>
    <xf numFmtId="179" fontId="3" fillId="2" borderId="1" xfId="50" applyNumberFormat="1" applyFont="1" applyFill="1" applyBorder="1" applyAlignment="1" applyProtection="1">
      <alignment horizontal="center" vertical="center" wrapText="1"/>
    </xf>
    <xf numFmtId="176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178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10" xfId="0" applyNumberFormat="1" applyFont="1" applyFill="1" applyBorder="1" applyAlignment="1" applyProtection="1">
      <alignment horizontal="center" vertical="center"/>
      <protection locked="0"/>
    </xf>
    <xf numFmtId="177" fontId="15" fillId="2" borderId="10" xfId="0" applyNumberFormat="1" applyFont="1" applyFill="1" applyBorder="1" applyAlignment="1" applyProtection="1">
      <alignment horizontal="center" vertical="center" wrapText="1"/>
    </xf>
    <xf numFmtId="177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43" fontId="15" fillId="2" borderId="10" xfId="0" applyNumberFormat="1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49" fontId="3" fillId="5" borderId="4" xfId="49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49" applyNumberFormat="1" applyFont="1" applyFill="1" applyBorder="1" applyAlignment="1" applyProtection="1">
      <alignment horizontal="center" vertical="center" wrapText="1"/>
      <protection locked="0"/>
    </xf>
    <xf numFmtId="17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7" fillId="2" borderId="4" xfId="0" applyNumberFormat="1" applyFont="1" applyFill="1" applyBorder="1" applyAlignment="1" applyProtection="1">
      <alignment horizontal="center" vertical="center" wrapText="1"/>
    </xf>
    <xf numFmtId="43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7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7" fillId="3" borderId="4" xfId="0" applyNumberFormat="1" applyFont="1" applyFill="1" applyBorder="1" applyAlignment="1" applyProtection="1">
      <alignment horizontal="center" vertical="center"/>
    </xf>
    <xf numFmtId="43" fontId="17" fillId="3" borderId="4" xfId="0" applyNumberFormat="1" applyFont="1" applyFill="1" applyBorder="1" applyAlignment="1" applyProtection="1">
      <alignment horizontal="center" vertical="center" wrapText="1"/>
    </xf>
    <xf numFmtId="43" fontId="3" fillId="3" borderId="4" xfId="51" applyNumberFormat="1" applyFont="1" applyFill="1" applyBorder="1" applyAlignment="1" applyProtection="1">
      <alignment horizontal="center" vertical="center" wrapText="1"/>
      <protection locked="0"/>
    </xf>
    <xf numFmtId="43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17" fillId="2" borderId="4" xfId="0" applyNumberFormat="1" applyFont="1" applyFill="1" applyBorder="1" applyAlignment="1" applyProtection="1">
      <alignment horizontal="center" vertical="center" wrapText="1"/>
    </xf>
    <xf numFmtId="179" fontId="4" fillId="8" borderId="1" xfId="50" applyNumberFormat="1" applyFont="1" applyFill="1" applyBorder="1" applyAlignment="1" applyProtection="1">
      <alignment horizontal="center" vertical="center" wrapText="1"/>
    </xf>
    <xf numFmtId="176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10" xfId="0" applyNumberFormat="1" applyFont="1" applyFill="1" applyBorder="1" applyAlignment="1" applyProtection="1">
      <alignment horizontal="center" vertical="center" wrapText="1"/>
      <protection locked="0"/>
    </xf>
    <xf numFmtId="178" fontId="18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19" fillId="3" borderId="10" xfId="0" applyNumberFormat="1" applyFont="1" applyFill="1" applyBorder="1" applyAlignment="1" applyProtection="1">
      <alignment horizontal="center" vertical="center"/>
      <protection locked="0"/>
    </xf>
    <xf numFmtId="177" fontId="18" fillId="8" borderId="10" xfId="0" applyNumberFormat="1" applyFont="1" applyFill="1" applyBorder="1" applyAlignment="1" applyProtection="1">
      <alignment horizontal="center" vertical="center" wrapText="1"/>
    </xf>
    <xf numFmtId="177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8" fillId="3" borderId="10" xfId="0" applyNumberFormat="1" applyFont="1" applyFill="1" applyBorder="1" applyAlignment="1" applyProtection="1">
      <alignment horizontal="center" vertical="center" wrapText="1"/>
      <protection locked="0"/>
    </xf>
    <xf numFmtId="43" fontId="18" fillId="8" borderId="10" xfId="0" applyNumberFormat="1" applyFont="1" applyFill="1" applyBorder="1" applyAlignment="1" applyProtection="1">
      <alignment horizontal="center" vertical="center" wrapText="1"/>
    </xf>
    <xf numFmtId="49" fontId="4" fillId="9" borderId="4" xfId="49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176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20" fillId="8" borderId="4" xfId="0" applyNumberFormat="1" applyFont="1" applyFill="1" applyBorder="1" applyAlignment="1" applyProtection="1">
      <alignment horizontal="center" vertical="center" wrapText="1"/>
    </xf>
    <xf numFmtId="43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20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20" fillId="8" borderId="4" xfId="0" applyNumberFormat="1" applyFont="1" applyFill="1" applyBorder="1" applyAlignment="1" applyProtection="1">
      <alignment horizontal="center" vertical="center"/>
    </xf>
    <xf numFmtId="43" fontId="4" fillId="0" borderId="4" xfId="51" applyNumberFormat="1" applyFont="1" applyFill="1" applyBorder="1" applyAlignment="1" applyProtection="1">
      <alignment horizontal="center" vertical="center" wrapText="1"/>
      <protection locked="0"/>
    </xf>
    <xf numFmtId="43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176" fontId="20" fillId="8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left"/>
    </xf>
    <xf numFmtId="0" fontId="5" fillId="0" borderId="13" xfId="0" applyNumberFormat="1" applyFont="1" applyFill="1" applyBorder="1" applyAlignment="1">
      <alignment horizontal="left"/>
    </xf>
    <xf numFmtId="0" fontId="22" fillId="10" borderId="4" xfId="0" applyFont="1" applyFill="1" applyBorder="1" applyAlignment="1">
      <alignment vertical="center" wrapText="1"/>
    </xf>
    <xf numFmtId="0" fontId="5" fillId="0" borderId="12" xfId="0" applyNumberFormat="1" applyFont="1" applyFill="1" applyBorder="1" applyAlignment="1"/>
    <xf numFmtId="0" fontId="5" fillId="0" borderId="13" xfId="0" applyNumberFormat="1" applyFont="1" applyFill="1" applyBorder="1" applyAlignment="1"/>
    <xf numFmtId="0" fontId="23" fillId="11" borderId="4" xfId="0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/>
    <xf numFmtId="0" fontId="24" fillId="12" borderId="4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18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B0F0"/>
      <color rgb="0000B050"/>
      <color rgb="00FADADE"/>
      <color rgb="00FCE4D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1"/>
  <sheetViews>
    <sheetView tabSelected="1" workbookViewId="0">
      <selection activeCell="BL18" sqref="BL18"/>
    </sheetView>
  </sheetViews>
  <sheetFormatPr defaultColWidth="9" defaultRowHeight="14.25"/>
  <cols>
    <col min="3" max="3" width="12.5" customWidth="1"/>
    <col min="4" max="4" width="12.375" customWidth="1"/>
    <col min="6" max="6" width="10" customWidth="1"/>
    <col min="8" max="8" width="7" customWidth="1"/>
    <col min="20" max="20" width="32" customWidth="1"/>
    <col min="22" max="22" width="9.125"/>
    <col min="47" max="47" width="10.125"/>
    <col min="53" max="53" width="10.125"/>
  </cols>
  <sheetData>
    <row r="1" s="1" customFormat="1" ht="38" customHeight="1" spans="1:67">
      <c r="A1" s="7" t="s">
        <v>0</v>
      </c>
      <c r="B1" s="8"/>
      <c r="C1" s="8"/>
      <c r="D1" s="8"/>
      <c r="E1" s="8"/>
      <c r="F1" s="9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10"/>
      <c r="U1" s="11"/>
      <c r="V1" s="8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13"/>
      <c r="BC1" s="14"/>
      <c r="BD1" s="8"/>
    </row>
    <row r="2" s="2" customFormat="1" ht="33" customHeight="1" spans="1:67">
      <c r="A2" s="15" t="s">
        <v>1</v>
      </c>
      <c r="B2" s="16" t="s">
        <v>2</v>
      </c>
      <c r="C2" s="17">
        <v>45991</v>
      </c>
      <c r="D2" s="18" t="s">
        <v>3</v>
      </c>
      <c r="E2" s="19">
        <v>30</v>
      </c>
      <c r="F2" s="15" t="s">
        <v>1</v>
      </c>
      <c r="G2" s="18" t="s">
        <v>4</v>
      </c>
      <c r="H2" s="18" t="s">
        <v>4</v>
      </c>
      <c r="I2" s="18" t="s">
        <v>4</v>
      </c>
      <c r="J2" s="18" t="s">
        <v>4</v>
      </c>
      <c r="K2" s="18" t="s">
        <v>4</v>
      </c>
      <c r="L2" s="18" t="s">
        <v>4</v>
      </c>
      <c r="M2" s="18" t="s">
        <v>4</v>
      </c>
      <c r="N2" s="18" t="s">
        <v>4</v>
      </c>
      <c r="O2" s="18" t="s">
        <v>4</v>
      </c>
      <c r="P2" s="18" t="s">
        <v>4</v>
      </c>
      <c r="Q2" s="18" t="s">
        <v>4</v>
      </c>
      <c r="R2" s="18" t="s">
        <v>4</v>
      </c>
      <c r="S2" s="15" t="s">
        <v>1</v>
      </c>
      <c r="T2" s="18" t="s">
        <v>5</v>
      </c>
      <c r="U2" s="20" t="s">
        <v>6</v>
      </c>
      <c r="V2" s="18" t="s">
        <v>7</v>
      </c>
      <c r="W2" s="18" t="s">
        <v>7</v>
      </c>
      <c r="X2" s="18" t="s">
        <v>7</v>
      </c>
      <c r="Y2" s="18" t="s">
        <v>7</v>
      </c>
      <c r="Z2" s="18" t="s">
        <v>7</v>
      </c>
      <c r="AA2" s="18" t="s">
        <v>7</v>
      </c>
      <c r="AB2" s="18" t="s">
        <v>7</v>
      </c>
      <c r="AC2" s="15" t="s">
        <v>8</v>
      </c>
      <c r="AD2" s="18" t="s">
        <v>7</v>
      </c>
      <c r="AE2" s="18" t="s">
        <v>7</v>
      </c>
      <c r="AF2" s="18" t="s">
        <v>7</v>
      </c>
      <c r="AG2" s="18" t="s">
        <v>7</v>
      </c>
      <c r="AH2" s="18" t="s">
        <v>7</v>
      </c>
      <c r="AI2" s="18" t="s">
        <v>7</v>
      </c>
      <c r="AJ2" s="18" t="s">
        <v>7</v>
      </c>
      <c r="AK2" s="18" t="s">
        <v>7</v>
      </c>
      <c r="AL2" s="18" t="s">
        <v>7</v>
      </c>
      <c r="AM2" s="18" t="s">
        <v>7</v>
      </c>
      <c r="AN2" s="18" t="s">
        <v>7</v>
      </c>
      <c r="AO2" s="18" t="s">
        <v>7</v>
      </c>
      <c r="AP2" s="18" t="s">
        <v>7</v>
      </c>
      <c r="AQ2" s="18" t="s">
        <v>9</v>
      </c>
      <c r="AR2" s="18" t="s">
        <v>9</v>
      </c>
      <c r="AS2" s="15" t="s">
        <v>10</v>
      </c>
      <c r="AT2" s="15" t="s">
        <v>10</v>
      </c>
      <c r="AU2" s="15" t="s">
        <v>11</v>
      </c>
      <c r="AV2" s="18" t="s">
        <v>12</v>
      </c>
      <c r="AW2" s="18" t="s">
        <v>12</v>
      </c>
      <c r="AX2" s="18" t="s">
        <v>12</v>
      </c>
      <c r="AY2" s="18" t="s">
        <v>13</v>
      </c>
      <c r="AZ2" s="18" t="s">
        <v>13</v>
      </c>
      <c r="BA2" s="15" t="s">
        <v>14</v>
      </c>
      <c r="BB2" s="18"/>
      <c r="BC2" s="21"/>
      <c r="BD2" s="15" t="s">
        <v>15</v>
      </c>
    </row>
    <row r="3" s="3" customFormat="1" ht="62" customHeight="1" spans="1:67">
      <c r="A3" s="22" t="s">
        <v>16</v>
      </c>
      <c r="B3" s="23" t="s">
        <v>17</v>
      </c>
      <c r="C3" s="23" t="s">
        <v>18</v>
      </c>
      <c r="D3" s="24" t="s">
        <v>19</v>
      </c>
      <c r="E3" s="23" t="s">
        <v>20</v>
      </c>
      <c r="F3" s="25" t="s">
        <v>21</v>
      </c>
      <c r="G3" s="26" t="s">
        <v>22</v>
      </c>
      <c r="H3" s="27" t="s">
        <v>23</v>
      </c>
      <c r="I3" s="26" t="s">
        <v>24</v>
      </c>
      <c r="J3" s="28" t="s">
        <v>25</v>
      </c>
      <c r="K3" s="26" t="s">
        <v>26</v>
      </c>
      <c r="L3" s="26" t="s">
        <v>27</v>
      </c>
      <c r="M3" s="26" t="s">
        <v>28</v>
      </c>
      <c r="N3" s="26" t="s">
        <v>29</v>
      </c>
      <c r="O3" s="26" t="s">
        <v>30</v>
      </c>
      <c r="P3" s="26" t="s">
        <v>31</v>
      </c>
      <c r="Q3" s="26" t="s">
        <v>32</v>
      </c>
      <c r="R3" s="26" t="s">
        <v>33</v>
      </c>
      <c r="S3" s="29" t="s">
        <v>34</v>
      </c>
      <c r="T3" s="30"/>
      <c r="U3" s="31" t="s">
        <v>35</v>
      </c>
      <c r="V3" s="32" t="s">
        <v>36</v>
      </c>
      <c r="W3" s="32" t="s">
        <v>37</v>
      </c>
      <c r="X3" s="32" t="s">
        <v>38</v>
      </c>
      <c r="Y3" s="32" t="s">
        <v>39</v>
      </c>
      <c r="Z3" s="32" t="s">
        <v>40</v>
      </c>
      <c r="AA3" s="32" t="s">
        <v>41</v>
      </c>
      <c r="AB3" s="32" t="s">
        <v>42</v>
      </c>
      <c r="AC3" s="33" t="s">
        <v>43</v>
      </c>
      <c r="AD3" s="34" t="s">
        <v>44</v>
      </c>
      <c r="AE3" s="34" t="s">
        <v>45</v>
      </c>
      <c r="AF3" s="34" t="s">
        <v>46</v>
      </c>
      <c r="AG3" s="34" t="s">
        <v>47</v>
      </c>
      <c r="AH3" s="34" t="s">
        <v>48</v>
      </c>
      <c r="AI3" s="34" t="s">
        <v>49</v>
      </c>
      <c r="AJ3" s="34" t="s">
        <v>50</v>
      </c>
      <c r="AK3" s="35" t="s">
        <v>51</v>
      </c>
      <c r="AL3" s="35" t="s">
        <v>52</v>
      </c>
      <c r="AM3" s="35" t="s">
        <v>53</v>
      </c>
      <c r="AN3" s="35" t="s">
        <v>54</v>
      </c>
      <c r="AO3" s="35" t="s">
        <v>55</v>
      </c>
      <c r="AP3" s="35" t="s">
        <v>56</v>
      </c>
      <c r="AQ3" s="36" t="s">
        <v>57</v>
      </c>
      <c r="AR3" s="36" t="s">
        <v>58</v>
      </c>
      <c r="AS3" s="37" t="s">
        <v>59</v>
      </c>
      <c r="AT3" s="37" t="s">
        <v>60</v>
      </c>
      <c r="AU3" s="38" t="s">
        <v>61</v>
      </c>
      <c r="AV3" s="39" t="s">
        <v>62</v>
      </c>
      <c r="AW3" s="39" t="s">
        <v>63</v>
      </c>
      <c r="AX3" s="39" t="s">
        <v>64</v>
      </c>
      <c r="AY3" s="40" t="s">
        <v>65</v>
      </c>
      <c r="AZ3" s="40" t="s">
        <v>66</v>
      </c>
      <c r="BA3" s="38" t="s">
        <v>67</v>
      </c>
      <c r="BB3" s="41" t="s">
        <v>68</v>
      </c>
      <c r="BC3" s="41" t="s">
        <v>69</v>
      </c>
      <c r="BD3" s="38" t="s">
        <v>70</v>
      </c>
    </row>
    <row r="4" s="4" customFormat="1" ht="48" customHeight="1" spans="1:67">
      <c r="A4" s="42">
        <v>1</v>
      </c>
      <c r="B4" s="43" t="s">
        <v>71</v>
      </c>
      <c r="C4" s="44" t="s">
        <v>72</v>
      </c>
      <c r="D4" s="45">
        <v>45840</v>
      </c>
      <c r="E4" s="46" t="s">
        <v>73</v>
      </c>
      <c r="F4" s="47">
        <f>IF($C$2-D4+1&lt;$E$2,$C$2-D4+1,$E$2)</f>
        <v>30</v>
      </c>
      <c r="G4" s="48" t="s">
        <v>74</v>
      </c>
      <c r="H4" s="49">
        <v>0</v>
      </c>
      <c r="I4" s="50">
        <v>0</v>
      </c>
      <c r="J4" s="50">
        <v>0</v>
      </c>
      <c r="K4" s="50">
        <v>0</v>
      </c>
      <c r="L4" s="50"/>
      <c r="M4" s="49">
        <v>0</v>
      </c>
      <c r="N4" s="49">
        <v>0</v>
      </c>
      <c r="O4" s="49">
        <v>0</v>
      </c>
      <c r="P4" s="49"/>
      <c r="Q4" s="49">
        <v>0</v>
      </c>
      <c r="R4" s="49"/>
      <c r="S4" s="51">
        <f>P4+Q4-R4</f>
        <v>0</v>
      </c>
      <c r="T4" s="52" t="s">
        <v>75</v>
      </c>
      <c r="U4" s="53" t="s">
        <v>76</v>
      </c>
      <c r="V4" s="54">
        <v>2000</v>
      </c>
      <c r="W4" s="55">
        <v>200</v>
      </c>
      <c r="X4" s="55">
        <v>200</v>
      </c>
      <c r="Y4" s="55">
        <v>100</v>
      </c>
      <c r="Z4" s="55">
        <v>100</v>
      </c>
      <c r="AA4" s="55">
        <v>100</v>
      </c>
      <c r="AB4" s="55">
        <v>100</v>
      </c>
      <c r="AC4" s="56">
        <f>IF(G4="是",30,0)</f>
        <v>0</v>
      </c>
      <c r="AD4" s="57">
        <v>0</v>
      </c>
      <c r="AE4" s="57">
        <v>0</v>
      </c>
      <c r="AF4" s="57">
        <v>0</v>
      </c>
      <c r="AG4" s="57">
        <v>0</v>
      </c>
      <c r="AH4" s="57">
        <v>0</v>
      </c>
      <c r="AI4" s="58">
        <v>0</v>
      </c>
      <c r="AJ4" s="58">
        <v>40</v>
      </c>
      <c r="AK4" s="58"/>
      <c r="AL4" s="58"/>
      <c r="AM4" s="58"/>
      <c r="AN4" s="57"/>
      <c r="AO4" s="58"/>
      <c r="AP4" s="58"/>
      <c r="AQ4" s="58"/>
      <c r="AR4" s="58"/>
      <c r="AS4" s="59">
        <f>IFERROR(U4/$E$2*2*H4+I4*2,0)</f>
        <v>0</v>
      </c>
      <c r="AT4" s="60">
        <f>IFERROR(U4/$E$2*(J4+K4*0.2+L4+M4*0.5),0)</f>
        <v>0</v>
      </c>
      <c r="AU4" s="60">
        <f>ROUND(SUM(V4:AP4)-SUM(AQ4:AT4),2)</f>
        <v>2840</v>
      </c>
      <c r="AV4" s="61"/>
      <c r="AW4" s="62"/>
      <c r="AX4" s="62"/>
      <c r="AY4" s="62"/>
      <c r="AZ4" s="62"/>
      <c r="BA4" s="60">
        <f>ROUND(AU4-SUM(AV4:AZ4),2)</f>
        <v>2840</v>
      </c>
      <c r="BB4" s="62"/>
      <c r="BC4" s="52"/>
      <c r="BD4" s="63" t="str">
        <f>IF(U4-SUM(V4:AB4)=0,"正确","错误")</f>
        <v>正确</v>
      </c>
    </row>
    <row r="5" s="5" customFormat="1" ht="38" customHeight="1" spans="1:67">
      <c r="A5" s="64">
        <f>ROW()-4</f>
        <v>1</v>
      </c>
      <c r="B5" s="65" t="s">
        <v>77</v>
      </c>
      <c r="C5" s="66" t="s">
        <v>72</v>
      </c>
      <c r="D5" s="67">
        <v>45856</v>
      </c>
      <c r="E5" s="68" t="s">
        <v>73</v>
      </c>
      <c r="F5" s="69">
        <f>IF($C$2-D5+1&lt;$E$2,$C$2-D5+1,$E$2)</f>
        <v>30</v>
      </c>
      <c r="G5" s="70" t="s">
        <v>74</v>
      </c>
      <c r="H5" s="71">
        <v>0</v>
      </c>
      <c r="I5" s="72">
        <v>0</v>
      </c>
      <c r="J5" s="72">
        <v>0</v>
      </c>
      <c r="K5" s="72">
        <v>0</v>
      </c>
      <c r="L5" s="72">
        <v>0</v>
      </c>
      <c r="M5" s="71">
        <v>0</v>
      </c>
      <c r="N5" s="71">
        <v>0</v>
      </c>
      <c r="O5" s="71">
        <v>0</v>
      </c>
      <c r="P5" s="71">
        <v>0</v>
      </c>
      <c r="Q5" s="71">
        <v>0</v>
      </c>
      <c r="R5" s="71">
        <v>0</v>
      </c>
      <c r="S5" s="73">
        <f>P5+Q5-R5</f>
        <v>0</v>
      </c>
      <c r="T5" s="52"/>
      <c r="U5" s="74" t="s">
        <v>76</v>
      </c>
      <c r="V5" s="75">
        <v>2000</v>
      </c>
      <c r="W5" s="76">
        <v>200</v>
      </c>
      <c r="X5" s="76">
        <v>200</v>
      </c>
      <c r="Y5" s="76">
        <v>100</v>
      </c>
      <c r="Z5" s="76">
        <v>100</v>
      </c>
      <c r="AA5" s="76">
        <v>100</v>
      </c>
      <c r="AB5" s="76">
        <v>100</v>
      </c>
      <c r="AC5" s="77">
        <f>IF(G5="是",30,0)</f>
        <v>0</v>
      </c>
      <c r="AD5" s="78">
        <v>0</v>
      </c>
      <c r="AE5" s="78">
        <v>0</v>
      </c>
      <c r="AF5" s="78">
        <v>0</v>
      </c>
      <c r="AG5" s="78">
        <v>0</v>
      </c>
      <c r="AH5" s="78">
        <v>0</v>
      </c>
      <c r="AI5" s="79">
        <v>0</v>
      </c>
      <c r="AJ5" s="79">
        <v>0</v>
      </c>
      <c r="AK5" s="79"/>
      <c r="AL5" s="79"/>
      <c r="AM5" s="78"/>
      <c r="AN5" s="78"/>
      <c r="AO5" s="78"/>
      <c r="AP5" s="78"/>
      <c r="AQ5" s="78"/>
      <c r="AR5" s="78"/>
      <c r="AS5" s="80">
        <f>IFERROR(U5/$E$2*2*H5+I5*2,0)</f>
        <v>0</v>
      </c>
      <c r="AT5" s="77">
        <f>IFERROR(U5/$E$2*(J5+K5*0.2+L5+M5*0.5),0)</f>
        <v>0</v>
      </c>
      <c r="AU5" s="77">
        <f>ROUND(SUM(V5:AP5)-SUM(AQ5:AT5),2)</f>
        <v>2800</v>
      </c>
      <c r="AV5" s="81"/>
      <c r="AW5" s="82"/>
      <c r="AX5" s="82"/>
      <c r="AY5" s="82"/>
      <c r="AZ5" s="82"/>
      <c r="BA5" s="77">
        <f>ROUND(AU5-SUM(AV5:AZ5),2)</f>
        <v>2800</v>
      </c>
      <c r="BB5" s="83"/>
      <c r="BC5" s="84"/>
      <c r="BD5" s="85" t="str">
        <f>IF(U5-SUM(V5:AB5)=0,"正确","错误")</f>
        <v>正确</v>
      </c>
    </row>
    <row r="6" s="6" customFormat="1" ht="44" customHeight="1" spans="1:67">
      <c r="A6" s="86" t="s">
        <v>78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8"/>
    </row>
    <row r="7" s="6" customFormat="1" ht="39" customHeight="1" spans="1:67">
      <c r="A7" s="89" t="s">
        <v>79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1"/>
    </row>
    <row r="8" s="6" customFormat="1" ht="34" customHeight="1" spans="1:67">
      <c r="A8" s="92" t="s">
        <v>17</v>
      </c>
      <c r="B8" s="92" t="s">
        <v>80</v>
      </c>
      <c r="C8" s="92" t="s">
        <v>81</v>
      </c>
      <c r="D8" s="92" t="s">
        <v>82</v>
      </c>
      <c r="E8" s="92" t="s">
        <v>18</v>
      </c>
      <c r="F8" s="92" t="s">
        <v>83</v>
      </c>
      <c r="G8" s="92" t="s">
        <v>84</v>
      </c>
      <c r="H8" s="92" t="s">
        <v>85</v>
      </c>
      <c r="I8" s="92" t="s">
        <v>86</v>
      </c>
      <c r="J8" s="92" t="s">
        <v>87</v>
      </c>
      <c r="K8" s="92" t="s">
        <v>88</v>
      </c>
      <c r="L8" s="92" t="s">
        <v>89</v>
      </c>
      <c r="M8" s="92" t="s">
        <v>90</v>
      </c>
      <c r="N8" s="92" t="s">
        <v>91</v>
      </c>
      <c r="O8" s="92" t="s">
        <v>92</v>
      </c>
      <c r="P8" s="92" t="s">
        <v>93</v>
      </c>
      <c r="Q8" s="92" t="s">
        <v>94</v>
      </c>
      <c r="R8" s="92" t="s">
        <v>95</v>
      </c>
      <c r="S8" s="92" t="s">
        <v>96</v>
      </c>
      <c r="T8" s="92" t="s">
        <v>97</v>
      </c>
      <c r="U8" s="92" t="s">
        <v>98</v>
      </c>
      <c r="V8" s="92" t="s">
        <v>99</v>
      </c>
      <c r="W8" s="90"/>
      <c r="X8" s="90"/>
      <c r="Y8" s="90"/>
      <c r="Z8" s="90"/>
      <c r="AA8" s="90"/>
      <c r="AB8" s="90"/>
      <c r="AC8" s="90"/>
      <c r="AD8" s="90"/>
      <c r="AE8" s="90"/>
      <c r="AF8" s="90"/>
      <c r="AG8" s="91"/>
      <c r="AH8" s="92" t="s">
        <v>100</v>
      </c>
      <c r="AI8" s="92" t="s">
        <v>101</v>
      </c>
      <c r="AJ8" s="90"/>
      <c r="AK8" s="91"/>
      <c r="AL8" s="92" t="s">
        <v>102</v>
      </c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1"/>
    </row>
    <row r="9" s="6" customFormat="1" ht="18" customHeight="1" spans="1:67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2" t="s">
        <v>103</v>
      </c>
      <c r="W9" s="92" t="s">
        <v>104</v>
      </c>
      <c r="X9" s="92" t="s">
        <v>105</v>
      </c>
      <c r="Y9" s="92" t="s">
        <v>106</v>
      </c>
      <c r="Z9" s="92" t="s">
        <v>107</v>
      </c>
      <c r="AA9" s="92" t="s">
        <v>108</v>
      </c>
      <c r="AB9" s="92" t="s">
        <v>109</v>
      </c>
      <c r="AC9" s="92" t="s">
        <v>110</v>
      </c>
      <c r="AD9" s="92" t="s">
        <v>111</v>
      </c>
      <c r="AE9" s="92" t="s">
        <v>112</v>
      </c>
      <c r="AF9" s="92" t="s">
        <v>113</v>
      </c>
      <c r="AG9" s="92" t="s">
        <v>114</v>
      </c>
      <c r="AH9" s="93"/>
      <c r="AI9" s="92" t="s">
        <v>115</v>
      </c>
      <c r="AJ9" s="92" t="s">
        <v>116</v>
      </c>
      <c r="AK9" s="92" t="s">
        <v>117</v>
      </c>
      <c r="AL9" s="92" t="s">
        <v>118</v>
      </c>
      <c r="AM9" s="92" t="s">
        <v>119</v>
      </c>
      <c r="AN9" s="92" t="s">
        <v>120</v>
      </c>
      <c r="AO9" s="92" t="s">
        <v>121</v>
      </c>
      <c r="AP9" s="92" t="s">
        <v>122</v>
      </c>
      <c r="AQ9" s="92" t="s">
        <v>123</v>
      </c>
      <c r="AR9" s="92" t="s">
        <v>124</v>
      </c>
      <c r="AS9" s="92" t="s">
        <v>118</v>
      </c>
      <c r="AT9" s="92" t="s">
        <v>119</v>
      </c>
      <c r="AU9" s="92" t="s">
        <v>125</v>
      </c>
      <c r="AV9" s="92" t="s">
        <v>126</v>
      </c>
      <c r="AW9" s="92" t="s">
        <v>127</v>
      </c>
      <c r="AX9" s="92" t="s">
        <v>128</v>
      </c>
      <c r="AY9" s="92" t="s">
        <v>129</v>
      </c>
      <c r="AZ9" s="92" t="s">
        <v>118</v>
      </c>
      <c r="BA9" s="92" t="s">
        <v>119</v>
      </c>
      <c r="BB9" s="92" t="s">
        <v>130</v>
      </c>
      <c r="BC9" s="92" t="s">
        <v>131</v>
      </c>
      <c r="BD9" s="92" t="s">
        <v>132</v>
      </c>
      <c r="BE9" s="92" t="s">
        <v>133</v>
      </c>
      <c r="BF9" s="92" t="s">
        <v>134</v>
      </c>
      <c r="BG9" s="92" t="s">
        <v>118</v>
      </c>
      <c r="BH9" s="92" t="s">
        <v>119</v>
      </c>
      <c r="BI9" s="92" t="s">
        <v>135</v>
      </c>
      <c r="BJ9" s="92" t="s">
        <v>136</v>
      </c>
      <c r="BK9" s="92" t="s">
        <v>137</v>
      </c>
      <c r="BL9" s="92" t="s">
        <v>138</v>
      </c>
      <c r="BM9" s="92" t="s">
        <v>139</v>
      </c>
      <c r="BN9" s="92" t="s">
        <v>118</v>
      </c>
      <c r="BO9" s="92" t="s">
        <v>119</v>
      </c>
    </row>
    <row r="10" s="6" customFormat="1" ht="43" customHeight="1" spans="1:67">
      <c r="A10" s="94" t="s">
        <v>71</v>
      </c>
      <c r="B10" s="94" t="s">
        <v>140</v>
      </c>
      <c r="C10" s="94" t="s">
        <v>141</v>
      </c>
      <c r="D10" s="94"/>
      <c r="E10" s="94" t="s">
        <v>72</v>
      </c>
      <c r="F10" s="94" t="s">
        <v>142</v>
      </c>
      <c r="G10" s="94" t="s">
        <v>136</v>
      </c>
      <c r="H10" s="94" t="s">
        <v>143</v>
      </c>
      <c r="I10" s="94" t="s">
        <v>144</v>
      </c>
      <c r="J10" s="94"/>
      <c r="K10" s="94"/>
      <c r="L10" s="94"/>
      <c r="M10" s="94"/>
      <c r="N10" s="94"/>
      <c r="O10" s="94"/>
      <c r="P10" s="94"/>
      <c r="Q10" s="94" t="s">
        <v>121</v>
      </c>
      <c r="R10" s="94" t="s">
        <v>120</v>
      </c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 t="s">
        <v>145</v>
      </c>
      <c r="AM10" s="94" t="s">
        <v>146</v>
      </c>
      <c r="AN10" s="94" t="s">
        <v>147</v>
      </c>
      <c r="AO10" s="94" t="s">
        <v>148</v>
      </c>
      <c r="AP10" s="95" t="s">
        <v>149</v>
      </c>
      <c r="AQ10" s="94" t="s">
        <v>150</v>
      </c>
      <c r="AR10" s="94" t="s">
        <v>151</v>
      </c>
      <c r="AS10" s="94" t="s">
        <v>152</v>
      </c>
      <c r="AT10" s="95" t="s">
        <v>153</v>
      </c>
      <c r="AU10" s="95" t="s">
        <v>154</v>
      </c>
      <c r="AV10" s="94" t="s">
        <v>155</v>
      </c>
      <c r="AW10" s="94" t="s">
        <v>156</v>
      </c>
      <c r="AX10" s="94" t="s">
        <v>157</v>
      </c>
      <c r="AY10" s="95" t="s">
        <v>158</v>
      </c>
      <c r="AZ10" s="94" t="s">
        <v>159</v>
      </c>
      <c r="BA10" s="94" t="s">
        <v>160</v>
      </c>
      <c r="BB10" s="94" t="s">
        <v>161</v>
      </c>
      <c r="BC10" s="94" t="s">
        <v>162</v>
      </c>
      <c r="BD10" s="94" t="s">
        <v>163</v>
      </c>
      <c r="BE10" s="94" t="s">
        <v>163</v>
      </c>
      <c r="BF10" s="94" t="s">
        <v>164</v>
      </c>
      <c r="BG10" s="94" t="s">
        <v>165</v>
      </c>
      <c r="BH10" s="94" t="s">
        <v>166</v>
      </c>
      <c r="BI10" s="94" t="s">
        <v>167</v>
      </c>
      <c r="BJ10" s="94" t="s">
        <v>168</v>
      </c>
      <c r="BK10" s="94" t="s">
        <v>169</v>
      </c>
      <c r="BL10" s="94" t="s">
        <v>163</v>
      </c>
      <c r="BM10" s="94" t="s">
        <v>163</v>
      </c>
      <c r="BN10" s="95" t="s">
        <v>170</v>
      </c>
      <c r="BO10" s="94" t="s">
        <v>163</v>
      </c>
    </row>
    <row r="11" s="6" customFormat="1" ht="37" customHeight="1" spans="1:67">
      <c r="A11" s="94" t="s">
        <v>77</v>
      </c>
      <c r="B11" s="94" t="s">
        <v>140</v>
      </c>
      <c r="C11" s="94" t="s">
        <v>141</v>
      </c>
      <c r="D11" s="94"/>
      <c r="E11" s="94" t="s">
        <v>72</v>
      </c>
      <c r="F11" s="94" t="s">
        <v>171</v>
      </c>
      <c r="G11" s="94" t="s">
        <v>137</v>
      </c>
      <c r="H11" s="94" t="s">
        <v>172</v>
      </c>
      <c r="I11" s="94" t="s">
        <v>173</v>
      </c>
      <c r="J11" s="94"/>
      <c r="K11" s="94"/>
      <c r="L11" s="94"/>
      <c r="M11" s="94"/>
      <c r="N11" s="94"/>
      <c r="O11" s="94"/>
      <c r="P11" s="94"/>
      <c r="Q11" s="94" t="s">
        <v>143</v>
      </c>
      <c r="R11" s="94" t="s">
        <v>143</v>
      </c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 t="s">
        <v>174</v>
      </c>
      <c r="AM11" s="94" t="s">
        <v>175</v>
      </c>
      <c r="AN11" s="94" t="s">
        <v>176</v>
      </c>
      <c r="AO11" s="94" t="s">
        <v>177</v>
      </c>
      <c r="AP11" s="95" t="s">
        <v>149</v>
      </c>
      <c r="AQ11" s="94" t="s">
        <v>178</v>
      </c>
      <c r="AR11" s="94" t="s">
        <v>179</v>
      </c>
      <c r="AS11" s="94" t="s">
        <v>180</v>
      </c>
      <c r="AT11" s="94" t="s">
        <v>181</v>
      </c>
      <c r="AU11" s="94" t="s">
        <v>182</v>
      </c>
      <c r="AV11" s="94" t="s">
        <v>183</v>
      </c>
      <c r="AW11" s="94" t="s">
        <v>184</v>
      </c>
      <c r="AX11" s="95" t="s">
        <v>185</v>
      </c>
      <c r="AY11" s="94" t="s">
        <v>163</v>
      </c>
      <c r="AZ11" s="94" t="s">
        <v>186</v>
      </c>
      <c r="BA11" s="94" t="s">
        <v>187</v>
      </c>
      <c r="BB11" s="94" t="s">
        <v>188</v>
      </c>
      <c r="BC11" s="94" t="s">
        <v>189</v>
      </c>
      <c r="BD11" s="94" t="s">
        <v>190</v>
      </c>
      <c r="BE11" s="94" t="s">
        <v>191</v>
      </c>
      <c r="BF11" s="94" t="s">
        <v>163</v>
      </c>
      <c r="BG11" s="94" t="s">
        <v>192</v>
      </c>
      <c r="BH11" s="94" t="s">
        <v>193</v>
      </c>
      <c r="BI11" s="94" t="s">
        <v>194</v>
      </c>
      <c r="BJ11" s="94" t="s">
        <v>195</v>
      </c>
      <c r="BK11" s="94" t="s">
        <v>196</v>
      </c>
      <c r="BL11" s="94" t="s">
        <v>197</v>
      </c>
      <c r="BM11" s="94" t="s">
        <v>198</v>
      </c>
      <c r="BN11" s="94" t="s">
        <v>199</v>
      </c>
      <c r="BO11" s="94" t="s">
        <v>163</v>
      </c>
    </row>
  </sheetData>
  <mergeCells count="28">
    <mergeCell ref="A1:BB1"/>
    <mergeCell ref="A6:BO6"/>
    <mergeCell ref="A7:BO7"/>
    <mergeCell ref="V8:AG8"/>
    <mergeCell ref="AI8:AK8"/>
    <mergeCell ref="AL8:BO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AH8:AH9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B5:B9">
    <cfRule type="duplicateValues" dxfId="1" priority="2"/>
  </conditionalFormatting>
  <conditionalFormatting sqref="C5:C9">
    <cfRule type="duplicateValues" dxfId="1" priority="1"/>
  </conditionalFormatting>
  <dataValidations count="2">
    <dataValidation type="list" allowBlank="1" showInputMessage="1" showErrorMessage="1" sqref="G1 G4">
      <formula1>"是,否"</formula1>
    </dataValidation>
    <dataValidation type="list" allowBlank="1" showInputMessage="1" showErrorMessage="1" sqref="G5">
      <formula1>"是,否"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lan.bo</cp:lastModifiedBy>
  <dcterms:created xsi:type="dcterms:W3CDTF">2016-12-02T08:54:00Z</dcterms:created>
  <dcterms:modified xsi:type="dcterms:W3CDTF">2025-12-01T07:06:40Z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C715B3CD13224729A0AC754767A823AC_13</vt:lpwstr>
  </property>
</Properties>
</file>