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2025年10月费用结算表" sheetId="4" r:id="rId1"/>
    <sheet name="2025年10月费用发放表" sheetId="5" r:id="rId2"/>
    <sheet name="2025年10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<sst xmlns="http://schemas.openxmlformats.org/spreadsheetml/2006/main" count="66" uniqueCount="42">
  <si>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主校区后勤综合服务中心2025年10月劳务派遣费用结算表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</si>
  <si>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</si>
  <si>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</si>
  <si>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</si>
  <si>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</si>
  <si>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</si>
  <si>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</si>
  <si>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</si>
  <si>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</si>
  <si>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</si>
  <si>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</si>
  <si>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</si>
  <si>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</si>
  <si>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单位社保补费月数</t>
  </si>
  <si>
    <t>单位社保补费合计金额</t>
  </si>
  <si>
    <t>结算合计金额</t>
  </si>
  <si>
    <t>备注</t>
  </si>
  <si>
    <t>阿迪拉·吐拉洪</t>
  </si>
  <si>
    <t>保  洁</t>
  </si>
  <si>
    <t>贾绍辉</t>
  </si>
  <si>
    <t>衡小丽</t>
  </si>
  <si>
    <t>门 卫</t>
  </si>
  <si>
    <t>1-9月</t>
  </si>
  <si>
    <t>合计</t>
  </si>
  <si>
    <t>主校区后勤综合服务中心2025年10月劳务派遣人员费用发放表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</si>
  <si>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</si>
  <si>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</si>
  <si>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</si>
  <si>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</si>
  <si>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</si>
  <si>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个人社保补费月数</t>
  </si>
  <si>
    <t>个人社保补费合计金额</t>
  </si>
  <si>
    <t>2025年10月份天山实验室劳务派遣用工费用明细表</t>
  </si>
  <si>
    <t>岗  位</t>
  </si>
  <si>
    <t>费用标准（元）/月）</t>
  </si>
  <si>
    <t>出勤天数</t>
  </si>
  <si>
    <t>班长津贴（元）</t>
  </si>
  <si>
    <t>兼职（元）</t>
  </si>
  <si>
    <t>扣发（元）</t>
  </si>
  <si>
    <t>补发（元）</t>
  </si>
  <si>
    <t>应付费用（元）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</si>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</sst>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3" borderId="0" xfId="52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4" fillId="4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3" borderId="4" xfId="52" applyFont="1" applyFill="1" applyBorder="1" applyAlignment="1">
      <alignment horizontal="center" vertical="center"/>
    </xf>
    <xf numFmtId="0" fontId="11" fillId="3" borderId="1" xfId="52" applyFont="1" applyFill="1" applyBorder="1" applyAlignment="1">
      <alignment horizontal="center" vertical="center"/>
    </xf>
    <xf numFmtId="0" fontId="11" fillId="3" borderId="5" xfId="52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6" xfId="5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0" fontId="14" fillId="5" borderId="6" xfId="52" applyFont="1" applyFill="1" applyBorder="1" applyAlignment="1">
      <alignment horizontal="center" vertical="center" wrapText="1"/>
    </xf>
    <xf numFmtId="0" fontId="14" fillId="0" borderId="6" xfId="52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5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10" fillId="3" borderId="1" xfId="52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D10" sqref="D10"/>
    </sheetView>
  </sheetViews>
  <sheetFormatPr defaultColWidth="8.72727272727273" defaultRowHeight="14" outlineLevelRow="5"/>
  <cols>
    <col min="1" max="1" width="4.87272727272727" customWidth="1"/>
    <col min="2" max="2" width="25.1545454545455" customWidth="1"/>
    <col min="3" max="3" width="9.62727272727273" customWidth="1"/>
  </cols>
  <sheetData>
    <row r="1" ht="21" spans="1:16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38"/>
      <c r="N1" s="20"/>
      <c r="O1" s="20"/>
      <c r="P1" s="20"/>
    </row>
    <row r="2" ht="60" spans="1:16">
      <c r="A2" s="22" t="s">
        <v>1</v>
      </c>
      <c r="B2" s="39" t="s">
        <v>2</v>
      </c>
      <c r="C2" s="22" t="s">
        <v>3</v>
      </c>
      <c r="D2" s="22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1" t="s">
        <v>11</v>
      </c>
      <c r="L2" s="41" t="s">
        <v>12</v>
      </c>
      <c r="M2" s="42" t="s">
        <v>13</v>
      </c>
      <c r="N2" s="41" t="s">
        <v>14</v>
      </c>
      <c r="O2" s="41" t="s">
        <v>15</v>
      </c>
      <c r="P2" s="22" t="s">
        <v>16</v>
      </c>
    </row>
    <row r="3" ht="16" customHeight="1" spans="1:16">
      <c r="A3" s="7">
        <v>1</v>
      </c>
      <c r="B3" s="29" t="s">
        <v>17</v>
      </c>
      <c r="C3" s="7" t="s">
        <v>18</v>
      </c>
      <c r="D3" s="30">
        <v>653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f>SUM(D3+K3+L3+N3)</f>
        <v>653</v>
      </c>
      <c r="P3" s="33"/>
    </row>
    <row r="4" ht="16" customHeight="1" spans="1:16">
      <c r="A4" s="7">
        <v>2</v>
      </c>
      <c r="B4" s="9" t="s">
        <v>19</v>
      </c>
      <c r="C4" s="7" t="s">
        <v>18</v>
      </c>
      <c r="D4" s="30">
        <v>3933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88</v>
      </c>
      <c r="M4" s="31">
        <v>0</v>
      </c>
      <c r="N4" s="31">
        <v>0</v>
      </c>
      <c r="O4" s="31">
        <f>SUM(D4+K4+L4+N4)</f>
        <v>4021</v>
      </c>
      <c r="P4" s="33"/>
    </row>
    <row r="5" ht="18" customHeight="1" spans="1:16">
      <c r="A5" s="7">
        <v>3</v>
      </c>
      <c r="B5" s="10" t="s">
        <v>20</v>
      </c>
      <c r="C5" s="11" t="s">
        <v>21</v>
      </c>
      <c r="D5" s="30">
        <v>3500</v>
      </c>
      <c r="E5" s="32">
        <v>5069</v>
      </c>
      <c r="F5" s="32">
        <v>811.04</v>
      </c>
      <c r="G5" s="32">
        <v>25.35</v>
      </c>
      <c r="H5" s="32">
        <v>65.9</v>
      </c>
      <c r="I5" s="32">
        <v>491.69</v>
      </c>
      <c r="J5" s="32">
        <v>5.07</v>
      </c>
      <c r="K5" s="32">
        <f>SUM(F5:J5)</f>
        <v>1399.05</v>
      </c>
      <c r="L5" s="32">
        <v>88</v>
      </c>
      <c r="M5" s="34" t="s">
        <v>22</v>
      </c>
      <c r="N5" s="32">
        <v>112.14</v>
      </c>
      <c r="O5" s="31">
        <f>SUM(D5+K5+L5+N5)</f>
        <v>5099.19</v>
      </c>
      <c r="P5" s="33"/>
    </row>
    <row r="6" ht="19" customHeight="1" spans="1:16">
      <c r="A6" s="43" t="s">
        <v>23</v>
      </c>
      <c r="B6" s="44"/>
      <c r="C6" s="44"/>
      <c r="D6" s="35">
        <f>SUM(D3:D5)</f>
        <v>8086</v>
      </c>
      <c r="E6" s="35">
        <f t="shared" ref="E6:O6" si="0">SUM(E3:E5)</f>
        <v>5069</v>
      </c>
      <c r="F6" s="35">
        <f t="shared" si="0"/>
        <v>811.04</v>
      </c>
      <c r="G6" s="35">
        <f t="shared" si="0"/>
        <v>25.35</v>
      </c>
      <c r="H6" s="35">
        <f t="shared" si="0"/>
        <v>65.9</v>
      </c>
      <c r="I6" s="35">
        <f t="shared" si="0"/>
        <v>491.69</v>
      </c>
      <c r="J6" s="35">
        <f t="shared" si="0"/>
        <v>5.07</v>
      </c>
      <c r="K6" s="35">
        <f t="shared" si="0"/>
        <v>1399.05</v>
      </c>
      <c r="L6" s="35">
        <f t="shared" si="0"/>
        <v>176</v>
      </c>
      <c r="M6" s="35">
        <f t="shared" si="0"/>
        <v>0</v>
      </c>
      <c r="N6" s="35">
        <f t="shared" si="0"/>
        <v>112.14</v>
      </c>
      <c r="O6" s="35">
        <f t="shared" si="0"/>
        <v>9773.19</v>
      </c>
      <c r="P6" s="45"/>
    </row>
  </sheetData>
  <mergeCells count="2">
    <mergeCell ref="A1:P1"/>
    <mergeCell ref="A6:C6"/>
  </mergeCells>
  <pageMargins left="0.75" right="0.75" top="1" bottom="1" header="0.5" footer="0.5"/>
  <headerFooter/>
  <ignoredErrors>
    <ignoredError sqref="K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I12" sqref="I12"/>
    </sheetView>
  </sheetViews>
  <sheetFormatPr defaultColWidth="8.72727272727273" defaultRowHeight="14" outlineLevelRow="5"/>
  <cols>
    <col min="1" max="1" width="4.87272727272727" customWidth="1"/>
    <col min="2" max="2" width="25.1545454545455" customWidth="1"/>
    <col min="3" max="3" width="9.62727272727273" customWidth="1"/>
  </cols>
  <sheetData>
    <row r="1" s="17" customFormat="1" ht="36" customHeight="1" spans="1:14">
      <c r="B1" s="19" t="s">
        <v>24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="18" customFormat="1" ht="59" customHeight="1" spans="1:14">
      <c r="A2" s="22" t="s">
        <v>1</v>
      </c>
      <c r="B2" s="23" t="s">
        <v>2</v>
      </c>
      <c r="C2" s="22" t="s">
        <v>3</v>
      </c>
      <c r="D2" s="24" t="s">
        <v>4</v>
      </c>
      <c r="E2" s="25" t="s">
        <v>5</v>
      </c>
      <c r="F2" s="26" t="s">
        <v>25</v>
      </c>
      <c r="G2" s="26" t="s">
        <v>26</v>
      </c>
      <c r="H2" s="26" t="s">
        <v>27</v>
      </c>
      <c r="I2" s="26" t="s">
        <v>28</v>
      </c>
      <c r="J2" s="27" t="s">
        <v>29</v>
      </c>
      <c r="K2" s="27" t="s">
        <v>30</v>
      </c>
      <c r="L2" s="27" t="s">
        <v>31</v>
      </c>
      <c r="M2" s="27" t="s">
        <v>15</v>
      </c>
      <c r="N2" s="28" t="s">
        <v>16</v>
      </c>
    </row>
    <row r="3" spans="1:14">
      <c r="A3" s="7">
        <v>1</v>
      </c>
      <c r="B3" s="29" t="s">
        <v>17</v>
      </c>
      <c r="C3" s="7" t="s">
        <v>18</v>
      </c>
      <c r="D3" s="30">
        <v>653</v>
      </c>
      <c r="E3" s="31">
        <v>0</v>
      </c>
      <c r="F3" s="31">
        <v>0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2">
        <f>SUM(D3-J3-L3)</f>
        <v>653</v>
      </c>
      <c r="N3" s="33"/>
    </row>
    <row r="4" spans="1:14">
      <c r="A4" s="7">
        <v>2</v>
      </c>
      <c r="B4" s="9" t="s">
        <v>19</v>
      </c>
      <c r="C4" s="7" t="s">
        <v>18</v>
      </c>
      <c r="D4" s="30">
        <v>3933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2">
        <f>SUM(D4-J4-L4)</f>
        <v>3933</v>
      </c>
      <c r="N4" s="33"/>
    </row>
    <row r="5" ht="15" spans="1:14">
      <c r="A5" s="7">
        <v>3</v>
      </c>
      <c r="B5" s="10" t="s">
        <v>20</v>
      </c>
      <c r="C5" s="11" t="s">
        <v>21</v>
      </c>
      <c r="D5" s="30">
        <v>3500</v>
      </c>
      <c r="E5" s="32">
        <v>5069</v>
      </c>
      <c r="F5" s="32">
        <v>405.52</v>
      </c>
      <c r="G5" s="32">
        <v>25.35</v>
      </c>
      <c r="H5" s="32">
        <v>101.38</v>
      </c>
      <c r="I5" s="32">
        <v>25.35</v>
      </c>
      <c r="J5" s="32">
        <f>SUM(F5:I5)</f>
        <v>557.6</v>
      </c>
      <c r="K5" s="34" t="s">
        <v>22</v>
      </c>
      <c r="L5" s="32">
        <v>53.55</v>
      </c>
      <c r="M5" s="32">
        <f>SUM(D5-J5-L5)</f>
        <v>2888.85</v>
      </c>
      <c r="N5" s="33"/>
    </row>
    <row r="6" spans="1:14">
      <c r="A6" s="35" t="s">
        <v>23</v>
      </c>
      <c r="B6" s="35"/>
      <c r="C6" s="35"/>
      <c r="D6" s="36">
        <f>SUM(D3:D5)</f>
        <v>8086</v>
      </c>
      <c r="E6" s="36">
        <f t="shared" ref="E6:M6" si="0">SUM(E3:E5)</f>
        <v>5069</v>
      </c>
      <c r="F6" s="36">
        <f t="shared" si="0"/>
        <v>405.52</v>
      </c>
      <c r="G6" s="36">
        <f t="shared" si="0"/>
        <v>25.35</v>
      </c>
      <c r="H6" s="36">
        <f t="shared" si="0"/>
        <v>101.38</v>
      </c>
      <c r="I6" s="36">
        <f t="shared" si="0"/>
        <v>25.35</v>
      </c>
      <c r="J6" s="36">
        <f t="shared" si="0"/>
        <v>557.6</v>
      </c>
      <c r="K6" s="36">
        <f t="shared" si="0"/>
        <v>0</v>
      </c>
      <c r="L6" s="36">
        <f t="shared" si="0"/>
        <v>53.55</v>
      </c>
      <c r="M6" s="36">
        <f t="shared" si="0"/>
        <v>7474.85</v>
      </c>
      <c r="N6" s="37"/>
    </row>
  </sheetData>
  <mergeCells count="2">
    <mergeCell ref="B1:N1"/>
    <mergeCell ref="A6:C6"/>
  </mergeCells>
  <pageMargins left="0.75" right="0.75" top="1" bottom="1" header="0.5" footer="0.5"/>
  <headerFooter/>
  <ignoredErrors>
    <ignoredError sqref="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view="pageBreakPreview" zoomScale="74" zoomScaleNormal="100" workbookViewId="0">
      <selection activeCell="J3" sqref="J3:J5"/>
    </sheetView>
  </sheetViews>
  <sheetFormatPr defaultColWidth="9" defaultRowHeight="14" outlineLevelRow="5"/>
  <cols>
    <col min="1" max="1" width="4.87272727272727" customWidth="1"/>
    <col min="2" max="2" width="25.1545454545455" style="3" customWidth="1"/>
    <col min="3" max="3" width="9.62727272727273" customWidth="1"/>
    <col min="4" max="5" width="23.4818181818182" customWidth="1"/>
    <col min="6" max="6" width="21.6181818181818" customWidth="1"/>
    <col min="7" max="7" width="15.3727272727273" customWidth="1"/>
    <col min="8" max="8" width="13.5181818181818" customWidth="1"/>
    <col min="9" max="9" width="16.0454545454545" customWidth="1"/>
    <col min="10" max="10" width="19.7545454545455" customWidth="1"/>
  </cols>
  <sheetData>
    <row r="1" ht="44" customHeight="1" spans="1:10">
      <c r="A1" s="4" t="s">
        <v>32</v>
      </c>
      <c r="B1" s="5"/>
      <c r="C1" s="4"/>
      <c r="D1" s="4"/>
      <c r="E1" s="4"/>
      <c r="F1" s="4"/>
      <c r="G1" s="4"/>
      <c r="H1" s="4"/>
      <c r="I1" s="4"/>
      <c r="J1" s="4"/>
    </row>
    <row r="2" ht="45" customHeight="1" spans="1:10">
      <c r="A2" s="6" t="s">
        <v>1</v>
      </c>
      <c r="B2" s="6" t="s">
        <v>2</v>
      </c>
      <c r="C2" s="6" t="s">
        <v>33</v>
      </c>
      <c r="D2" s="6" t="s">
        <v>34</v>
      </c>
      <c r="E2" s="6" t="s">
        <v>35</v>
      </c>
      <c r="F2" s="6" t="s">
        <v>36</v>
      </c>
      <c r="G2" s="6" t="s">
        <v>37</v>
      </c>
      <c r="H2" s="6" t="s">
        <v>38</v>
      </c>
      <c r="I2" s="6" t="s">
        <v>39</v>
      </c>
      <c r="J2" s="6" t="s">
        <v>40</v>
      </c>
    </row>
    <row r="3" s="1" customFormat="1" ht="22" customHeight="1" spans="1:10">
      <c r="A3" s="7">
        <v>1</v>
      </c>
      <c r="B3" s="8" t="s">
        <v>17</v>
      </c>
      <c r="C3" s="7" t="s">
        <v>18</v>
      </c>
      <c r="D3" s="7">
        <v>2800</v>
      </c>
      <c r="E3" s="7">
        <v>7</v>
      </c>
      <c r="G3" s="7"/>
      <c r="H3" s="7">
        <f>D3-653</f>
        <v>2147</v>
      </c>
      <c r="I3" s="7"/>
      <c r="J3" s="7">
        <f>D3+G3-H3</f>
        <v>653</v>
      </c>
    </row>
    <row r="4" s="1" customFormat="1" ht="22" customHeight="1" spans="1:10">
      <c r="A4" s="7">
        <v>2</v>
      </c>
      <c r="B4" s="9" t="s">
        <v>19</v>
      </c>
      <c r="C4" s="7" t="s">
        <v>18</v>
      </c>
      <c r="D4" s="7">
        <v>2800</v>
      </c>
      <c r="E4" s="7">
        <v>24</v>
      </c>
      <c r="F4" s="7">
        <v>200</v>
      </c>
      <c r="G4" s="7"/>
      <c r="H4" s="7"/>
      <c r="I4" s="7">
        <v>933</v>
      </c>
      <c r="J4" s="7">
        <f>D4+F4+G4-H4+I4</f>
        <v>3933</v>
      </c>
    </row>
    <row r="5" s="2" customFormat="1" ht="22" customHeight="1" spans="1:10">
      <c r="A5" s="7">
        <v>3</v>
      </c>
      <c r="B5" s="10" t="s">
        <v>20</v>
      </c>
      <c r="C5" s="11" t="s">
        <v>21</v>
      </c>
      <c r="D5" s="11">
        <v>2800</v>
      </c>
      <c r="E5" s="11">
        <v>31</v>
      </c>
      <c r="F5" s="12"/>
      <c r="G5" s="11">
        <v>700</v>
      </c>
      <c r="H5" s="11"/>
      <c r="I5" s="13"/>
      <c r="J5" s="11">
        <f>D5+G5</f>
        <v>3500</v>
      </c>
    </row>
    <row r="6" s="1" customFormat="1" ht="22" customHeight="1" spans="1:10">
      <c r="A6" s="14" t="s">
        <v>41</v>
      </c>
      <c r="B6" s="15"/>
      <c r="C6" s="15"/>
      <c r="D6" s="16">
        <f>SUM(D3:D5)</f>
        <v>8400</v>
      </c>
      <c r="E6" s="16"/>
      <c r="F6" s="16">
        <f>SUM(F4:F4)</f>
        <v>200</v>
      </c>
      <c r="G6" s="16">
        <v>700</v>
      </c>
      <c r="H6" s="16">
        <f>SUM(H3:H4)</f>
        <v>2147</v>
      </c>
      <c r="I6" s="16">
        <f>SUM(I3:I4)</f>
        <v>933</v>
      </c>
      <c r="J6" s="16">
        <f>SUM(J3:J5)</f>
        <v>8086</v>
      </c>
    </row>
  </sheetData>
  <mergeCells count="2">
    <mergeCell ref="A1:J1"/>
    <mergeCell ref="A6:C6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2025年10月费用结算表</vt:lpstr>
      <vt:lpstr>2025年10月费用发放表</vt:lpstr>
      <vt:lpstr>2025年10月原始工资表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2025-11-18T09:39:26Z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</Properties>
</file>