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590"/>
  </bookViews>
  <sheets>
    <sheet name="7.18" sheetId="1" r:id="rId1"/>
    <sheet name="退货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F90B245AF43B4FFCB8AC922D2E7D626E" descr="9b68b8d168ed9380bf21a402921cb6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75400" y="3397250"/>
          <a:ext cx="4549775" cy="10058400"/>
        </a:xfrm>
        <a:prstGeom prst="rect">
          <a:avLst/>
        </a:prstGeom>
      </xdr:spPr>
    </xdr:pic>
  </etc:cellImage>
  <etc:cellImage>
    <xdr:pic>
      <xdr:nvPicPr>
        <xdr:cNvPr id="3" name="ID_286B2B9C2FB54D339735749B1743DD5F" descr="94bc672d5847db1bc74fe429cede740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432550" y="9785350"/>
          <a:ext cx="4549775" cy="10058400"/>
        </a:xfrm>
        <a:prstGeom prst="rect">
          <a:avLst/>
        </a:prstGeom>
      </xdr:spPr>
    </xdr:pic>
  </etc:cellImage>
  <etc:cellImage>
    <xdr:pic>
      <xdr:nvPicPr>
        <xdr:cNvPr id="4" name="ID_A903CBA75A5A46B7A334AF4BC4B7C5B6" descr="214d526a92f9254184f5eaa2457fd49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69050" y="13379450"/>
          <a:ext cx="4549775" cy="10058400"/>
        </a:xfrm>
        <a:prstGeom prst="rect">
          <a:avLst/>
        </a:prstGeom>
      </xdr:spPr>
    </xdr:pic>
  </etc:cellImage>
  <etc:cellImage>
    <xdr:pic>
      <xdr:nvPicPr>
        <xdr:cNvPr id="5" name="ID_93F993754AED4FF38887DE72DB5A8F6E" descr="598fe4c543f1ce597454f6057dc1014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407150" y="16478250"/>
          <a:ext cx="4549775" cy="10058400"/>
        </a:xfrm>
        <a:prstGeom prst="rect">
          <a:avLst/>
        </a:prstGeom>
      </xdr:spPr>
    </xdr:pic>
  </etc:cellImage>
  <etc:cellImage>
    <xdr:pic>
      <xdr:nvPicPr>
        <xdr:cNvPr id="6" name="ID_FAF5B84F6E1C4268BFCBFEAC70CD6B74" descr="34628ec4ab8ed321f13bee4785fddff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356350" y="18129250"/>
          <a:ext cx="4549775" cy="10058400"/>
        </a:xfrm>
        <a:prstGeom prst="rect">
          <a:avLst/>
        </a:prstGeom>
      </xdr:spPr>
    </xdr:pic>
  </etc:cellImage>
  <etc:cellImage>
    <xdr:pic>
      <xdr:nvPicPr>
        <xdr:cNvPr id="7" name="ID_97B59113078A483385A2FC6F60B8ADA2" descr="0cf90456a24cae56259eaa2fe91454a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388100" y="23374350"/>
          <a:ext cx="4549775" cy="10058400"/>
        </a:xfrm>
        <a:prstGeom prst="rect">
          <a:avLst/>
        </a:prstGeom>
      </xdr:spPr>
    </xdr:pic>
  </etc:cellImage>
  <etc:cellImage>
    <xdr:pic>
      <xdr:nvPicPr>
        <xdr:cNvPr id="8" name="ID_5491EA08B3204ADFBA9578EA296D421E" descr="46bce874f2d4e8ba8399ac5b32b4097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362700" y="26784300"/>
          <a:ext cx="4549775" cy="10058400"/>
        </a:xfrm>
        <a:prstGeom prst="rect">
          <a:avLst/>
        </a:prstGeom>
      </xdr:spPr>
    </xdr:pic>
  </etc:cellImage>
  <etc:cellImage>
    <xdr:pic>
      <xdr:nvPicPr>
        <xdr:cNvPr id="9" name="ID_3FD8A69152274907819A8614CD117FA1" descr="7a0d495220f93c6a76f9fc9c2e261895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388100" y="28638500"/>
          <a:ext cx="4549775" cy="10058400"/>
        </a:xfrm>
        <a:prstGeom prst="rect">
          <a:avLst/>
        </a:prstGeom>
      </xdr:spPr>
    </xdr:pic>
  </etc:cellImage>
  <etc:cellImage>
    <xdr:pic>
      <xdr:nvPicPr>
        <xdr:cNvPr id="10" name="ID_66DBEEFEC60347F8AD5C9C8691F47AF1" descr="56e19368d3a11480768efd84e90142ec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413500" y="30632400"/>
          <a:ext cx="4549775" cy="10058400"/>
        </a:xfrm>
        <a:prstGeom prst="rect">
          <a:avLst/>
        </a:prstGeom>
      </xdr:spPr>
    </xdr:pic>
  </etc:cellImage>
  <etc:cellImage>
    <xdr:pic>
      <xdr:nvPicPr>
        <xdr:cNvPr id="11" name="ID_89E04CBB9A3C47E7BE99F2026B1BB765" descr="5b149935980457f3d823b76044d9eaf4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6369050" y="33191450"/>
          <a:ext cx="4549775" cy="1005840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<sst xmlns="http://schemas.openxmlformats.org/spreadsheetml/2006/main" count="476" uniqueCount="159">
  <si>
    <t>序号</t>
  </si>
  <si>
    <t>商品全名</t>
  </si>
  <si>
    <t>商品规格</t>
  </si>
  <si>
    <t>单据日期</t>
  </si>
  <si>
    <t>单据类型</t>
  </si>
  <si>
    <t>数量</t>
  </si>
  <si>
    <t>单价</t>
  </si>
  <si>
    <t>成交金额</t>
  </si>
  <si>
    <t>149</t>
  </si>
  <si>
    <t>小灌花</t>
  </si>
  <si>
    <t>2025-07-18</t>
  </si>
  <si>
    <t>销售单</t>
  </si>
  <si>
    <t>150</t>
  </si>
  <si>
    <t>混播草种</t>
  </si>
  <si>
    <t>151</t>
  </si>
  <si>
    <t>HDPE75*63直接</t>
  </si>
  <si>
    <t>152</t>
  </si>
  <si>
    <t>HDPE25直接</t>
  </si>
  <si>
    <t>153</t>
  </si>
  <si>
    <t>土耙子</t>
  </si>
  <si>
    <t>154</t>
  </si>
  <si>
    <t>播种耙</t>
  </si>
  <si>
    <t>155</t>
  </si>
  <si>
    <t>HDPE50管</t>
  </si>
  <si>
    <t>2025-07-21</t>
  </si>
  <si>
    <t>156</t>
  </si>
  <si>
    <t>157</t>
  </si>
  <si>
    <t>小红帽滴头</t>
  </si>
  <si>
    <t>158</t>
  </si>
  <si>
    <t>遮阴网6*60</t>
  </si>
  <si>
    <t>159</t>
  </si>
  <si>
    <t>运费</t>
  </si>
  <si>
    <t>1</t>
  </si>
  <si>
    <t>草坪机曲轴</t>
  </si>
  <si>
    <t>2025-07-29</t>
  </si>
  <si>
    <t>2</t>
  </si>
  <si>
    <t>2T火花塞</t>
  </si>
  <si>
    <t>3</t>
  </si>
  <si>
    <t>G草坪机空滤芯</t>
  </si>
  <si>
    <t>4</t>
  </si>
  <si>
    <t>维邦21寸大耳刀</t>
  </si>
  <si>
    <t>5</t>
  </si>
  <si>
    <t>4T机油</t>
  </si>
  <si>
    <t>HDPE50直接</t>
  </si>
  <si>
    <t>2025-08-01</t>
  </si>
  <si>
    <t>承插20旁通</t>
  </si>
  <si>
    <t>6</t>
  </si>
  <si>
    <t>20旁通垫子</t>
  </si>
  <si>
    <t>7</t>
  </si>
  <si>
    <t>承插20直接</t>
  </si>
  <si>
    <t>8</t>
  </si>
  <si>
    <t>名牌刀片</t>
  </si>
  <si>
    <t>9</t>
  </si>
  <si>
    <t>割灌机28-9T工作头</t>
  </si>
  <si>
    <t>10</t>
  </si>
  <si>
    <t>胡斯华纳333缸体总成</t>
  </si>
  <si>
    <t>11</t>
  </si>
  <si>
    <t>G45 4310割灌机缸体总成</t>
  </si>
  <si>
    <t>12</t>
  </si>
  <si>
    <t>6010绿篱机刀片</t>
  </si>
  <si>
    <t>13</t>
  </si>
  <si>
    <t>20油锯链条</t>
  </si>
  <si>
    <t>14</t>
  </si>
  <si>
    <t>G油锯离合甩块</t>
  </si>
  <si>
    <t>15</t>
  </si>
  <si>
    <t>G油锯刹车总成</t>
  </si>
  <si>
    <t>16</t>
  </si>
  <si>
    <t>秋泽割灌机</t>
  </si>
  <si>
    <t>2025-08-06</t>
  </si>
  <si>
    <t>32透明管</t>
  </si>
  <si>
    <t>17</t>
  </si>
  <si>
    <t>雨鞋</t>
  </si>
  <si>
    <t>2025-08-12</t>
  </si>
  <si>
    <t>18</t>
  </si>
  <si>
    <t>白蜡杆</t>
  </si>
  <si>
    <t>19</t>
  </si>
  <si>
    <t>黄油</t>
  </si>
  <si>
    <t>20</t>
  </si>
  <si>
    <t>32软管</t>
  </si>
  <si>
    <t>21</t>
  </si>
  <si>
    <t>HDPE50球阀</t>
  </si>
  <si>
    <t>22</t>
  </si>
  <si>
    <t>23</t>
  </si>
  <si>
    <t>背带</t>
  </si>
  <si>
    <t>24</t>
  </si>
  <si>
    <t>165启动簧</t>
  </si>
  <si>
    <t>25</t>
  </si>
  <si>
    <t>2025-08-19</t>
  </si>
  <si>
    <t>26</t>
  </si>
  <si>
    <t>毛管</t>
  </si>
  <si>
    <t>27</t>
  </si>
  <si>
    <t>承插16直接</t>
  </si>
  <si>
    <t>28</t>
  </si>
  <si>
    <t>29</t>
  </si>
  <si>
    <t>3*4电缆线</t>
  </si>
  <si>
    <t>30</t>
  </si>
  <si>
    <t>（5米）微喷头</t>
  </si>
  <si>
    <t>2025-08-23</t>
  </si>
  <si>
    <t>31</t>
  </si>
  <si>
    <t>山支架</t>
  </si>
  <si>
    <t>32</t>
  </si>
  <si>
    <t>20承插直接</t>
  </si>
  <si>
    <t>33</t>
  </si>
  <si>
    <t>4分塑可调喷头</t>
  </si>
  <si>
    <t>300个/件</t>
  </si>
  <si>
    <t>34</t>
  </si>
  <si>
    <t>HDPE75弯头</t>
  </si>
  <si>
    <t>35</t>
  </si>
  <si>
    <t>HDPE75阀</t>
  </si>
  <si>
    <t>2025-08-30</t>
  </si>
  <si>
    <t>36</t>
  </si>
  <si>
    <t>HDPE75直接</t>
  </si>
  <si>
    <t>37</t>
  </si>
  <si>
    <t>38</t>
  </si>
  <si>
    <t>HDPE63阀</t>
  </si>
  <si>
    <t>39</t>
  </si>
  <si>
    <t>HDPE63管箍</t>
  </si>
  <si>
    <t>40</t>
  </si>
  <si>
    <t>HDPE63三通</t>
  </si>
  <si>
    <t>41</t>
  </si>
  <si>
    <t>HDPE25阀门</t>
  </si>
  <si>
    <t>42</t>
  </si>
  <si>
    <t>离合甩块</t>
  </si>
  <si>
    <t>2025-09-03</t>
  </si>
  <si>
    <t>2T机油</t>
  </si>
  <si>
    <t>12寸导板</t>
  </si>
  <si>
    <t>小松高枝油锯12寸链条</t>
  </si>
  <si>
    <t>12寸44节</t>
  </si>
  <si>
    <t>2025-09-09</t>
  </si>
  <si>
    <t>扎丝捆</t>
  </si>
  <si>
    <t>2025-09-15</t>
  </si>
  <si>
    <t>微喷立杆</t>
  </si>
  <si>
    <t>HDPE25管</t>
  </si>
  <si>
    <t>HDPE20球阀</t>
  </si>
  <si>
    <t>2025-09-24</t>
  </si>
  <si>
    <t>HDPE63直接</t>
  </si>
  <si>
    <t>树木涂白</t>
  </si>
  <si>
    <t>20kg</t>
  </si>
  <si>
    <t>2025-09-28</t>
  </si>
  <si>
    <t>2025-10-10</t>
  </si>
  <si>
    <t>小锄头</t>
  </si>
  <si>
    <t>2025-10-20</t>
  </si>
  <si>
    <t>空滤架总成</t>
  </si>
  <si>
    <t>G绿篱机化油器</t>
  </si>
  <si>
    <t>G油锯缸体</t>
  </si>
  <si>
    <t>名称</t>
  </si>
  <si>
    <t>价格</t>
  </si>
  <si>
    <t>合计</t>
  </si>
  <si>
    <t>HDPE 25直接</t>
  </si>
  <si>
    <t>HDPE 32直接</t>
  </si>
  <si>
    <t>HDPE 32三通</t>
  </si>
  <si>
    <t>HDPE 32弯头</t>
  </si>
  <si>
    <t>HDPE 25内丝</t>
  </si>
  <si>
    <t>HDPE20直接</t>
  </si>
  <si>
    <t>16滴灌带直接</t>
  </si>
  <si>
    <t>20滴灌带直接</t>
  </si>
  <si>
    <t>32微喷带</t>
  </si>
  <si>
    <t>打草绳</t>
  </si>
  <si>
    <t>防水胶带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</si>
</sst>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indexed="6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indexed="63"/>
      </top>
      <bottom style="thin">
        <color auto="1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0" applyNumberFormat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Fill="1">
      <alignment vertical="center"/>
    </xf>
    <xf numFmtId="0" fontId="1" fillId="0" borderId="2" xfId="0" applyNumberFormat="1" applyFont="1" applyFill="1" applyBorder="1" applyAlignment="1" applyProtection="1">
      <alignment horizontal="left" vertical="top" wrapText="1"/>
    </xf>
    <xf numFmtId="0" fontId="2" fillId="0" borderId="3" xfId="0" applyNumberFormat="1" applyFont="1" applyFill="1" applyBorder="1" applyAlignment="1" applyProtection="1">
      <alignment horizontal="left" vertical="top" wrapText="1"/>
    </xf>
    <xf numFmtId="0" fontId="1" fillId="0" borderId="3" xfId="0" applyNumberFormat="1" applyFont="1" applyFill="1" applyBorder="1" applyAlignment="1" applyProtection="1">
      <alignment horizontal="left" vertical="top" wrapText="1"/>
    </xf>
    <xf numFmtId="0" fontId="1" fillId="0" borderId="2" xfId="0" applyNumberFormat="1" applyFont="1" applyFill="1" applyBorder="1" applyAlignment="1" applyProtection="1">
      <alignment horizontal="right" vertical="top" wrapText="1"/>
    </xf>
    <xf numFmtId="0" fontId="1" fillId="0" borderId="4" xfId="0" applyNumberFormat="1" applyFont="1" applyFill="1" applyBorder="1" applyAlignment="1" applyProtection="1">
      <alignment horizontal="left" vertical="top" wrapText="1"/>
    </xf>
    <xf numFmtId="0" fontId="1" fillId="0" borderId="4" xfId="0" applyNumberFormat="1" applyFont="1" applyFill="1" applyBorder="1" applyAlignment="1" applyProtection="1">
      <alignment horizontal="right" vertical="top" wrapText="1"/>
    </xf>
    <xf numFmtId="0" fontId="1" fillId="0" borderId="1" xfId="0" applyNumberFormat="1" applyFont="1" applyFill="1" applyBorder="1" applyAlignment="1" applyProtection="1">
      <alignment horizontal="left" vertical="top" wrapText="1"/>
    </xf>
    <xf numFmtId="0" fontId="1" fillId="0" borderId="1" xfId="0" applyNumberFormat="1" applyFont="1" applyFill="1" applyBorder="1" applyAlignment="1" applyProtection="1">
      <alignment horizontal="right" vertical="top" wrapText="1"/>
    </xf>
    <xf numFmtId="0" fontId="0" fillId="0" borderId="1" xfId="0" applyBorder="1">
      <alignment vertical="center"/>
    </xf>
    <xf numFmtId="0" fontId="1" fillId="0" borderId="5" xfId="0" applyNumberFormat="1" applyFont="1" applyFill="1" applyBorder="1" applyAlignment="1" applyProtection="1">
      <alignment horizontal="left" vertical="top" wrapText="1"/>
    </xf>
    <xf numFmtId="0" fontId="1" fillId="0" borderId="6" xfId="0" applyNumberFormat="1" applyFont="1" applyFill="1" applyBorder="1" applyAlignment="1" applyProtection="1">
      <alignment horizontal="left" vertical="top" wrapText="1"/>
    </xf>
    <xf numFmtId="0" fontId="1" fillId="0" borderId="0" xfId="0" applyNumberFormat="1" applyFont="1" applyFill="1" applyAlignment="1" applyProtection="1">
      <alignment horizontal="left" vertical="top" wrapText="1"/>
    </xf>
    <xf numFmtId="0" fontId="1" fillId="0" borderId="0" xfId="0" applyNumberFormat="1" applyFont="1" applyFill="1" applyAlignment="1" applyProtection="1">
      <alignment horizontal="righ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jpeg"/><Relationship Id="rId8" Type="http://schemas.openxmlformats.org/officeDocument/2006/relationships/image" Target="media/image8.jpeg"/><Relationship Id="rId7" Type="http://schemas.openxmlformats.org/officeDocument/2006/relationships/image" Target="media/image7.jpeg"/><Relationship Id="rId6" Type="http://schemas.openxmlformats.org/officeDocument/2006/relationships/image" Target="media/image6.jpeg"/><Relationship Id="rId5" Type="http://schemas.openxmlformats.org/officeDocument/2006/relationships/image" Target="media/image5.jpeg"/><Relationship Id="rId4" Type="http://schemas.openxmlformats.org/officeDocument/2006/relationships/image" Target="media/image4.jpeg"/><Relationship Id="rId3" Type="http://schemas.openxmlformats.org/officeDocument/2006/relationships/image" Target="media/image3.jpeg"/><Relationship Id="rId2" Type="http://schemas.openxmlformats.org/officeDocument/2006/relationships/image" Target="media/image2.jpeg"/><Relationship Id="rId10" Type="http://schemas.openxmlformats.org/officeDocument/2006/relationships/image" Target="media/image10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K147"/>
  <sheetViews>
    <sheetView tabSelected="1" topLeftCell="B129" workbookViewId="0">
      <selection activeCell="K137" sqref="K137"/>
    </sheetView>
  </sheetViews>
  <sheetFormatPr defaultColWidth="9" defaultRowHeight="14"/>
  <sheetData>
    <row r="4" spans="1:9">
      <c r="A4" s="3" t="s">
        <v>0</v>
      </c>
      <c r="B4" s="3" t="s">
        <v>1</v>
      </c>
      <c r="C4" s="4"/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</row>
    <row r="5" spans="1:9">
      <c r="A5" s="3" t="s">
        <v>8</v>
      </c>
      <c r="B5" s="3" t="s">
        <v>9</v>
      </c>
      <c r="C5" s="5"/>
      <c r="D5" s="3"/>
      <c r="E5" s="3" t="s">
        <v>10</v>
      </c>
      <c r="F5" s="3" t="s">
        <v>11</v>
      </c>
      <c r="G5" s="6">
        <v>25</v>
      </c>
      <c r="H5" s="6">
        <v>120</v>
      </c>
      <c r="I5" s="6">
        <v>3000</v>
      </c>
    </row>
    <row r="6" spans="1:9">
      <c r="A6" s="3" t="s">
        <v>12</v>
      </c>
      <c r="B6" s="3" t="s">
        <v>13</v>
      </c>
      <c r="C6" s="5"/>
      <c r="D6" s="3"/>
      <c r="E6" s="3" t="s">
        <v>10</v>
      </c>
      <c r="F6" s="3" t="s">
        <v>11</v>
      </c>
      <c r="G6" s="6">
        <v>25</v>
      </c>
      <c r="H6" s="6">
        <v>23</v>
      </c>
      <c r="I6" s="6">
        <v>575</v>
      </c>
    </row>
    <row r="7" ht="24" spans="1:9">
      <c r="A7" s="3" t="s">
        <v>14</v>
      </c>
      <c r="B7" s="3" t="s">
        <v>15</v>
      </c>
      <c r="C7" s="5"/>
      <c r="D7" s="3"/>
      <c r="E7" s="3" t="s">
        <v>10</v>
      </c>
      <c r="F7" s="3" t="s">
        <v>11</v>
      </c>
      <c r="G7" s="6">
        <v>10</v>
      </c>
      <c r="H7" s="6">
        <v>5</v>
      </c>
      <c r="I7" s="6">
        <v>50</v>
      </c>
    </row>
    <row r="8" spans="1:9">
      <c r="A8" s="3" t="s">
        <v>16</v>
      </c>
      <c r="B8" s="3" t="s">
        <v>17</v>
      </c>
      <c r="C8" s="5"/>
      <c r="D8" s="3"/>
      <c r="E8" s="3" t="s">
        <v>10</v>
      </c>
      <c r="F8" s="3" t="s">
        <v>11</v>
      </c>
      <c r="G8" s="6">
        <v>100</v>
      </c>
      <c r="H8" s="6">
        <v>0.4</v>
      </c>
      <c r="I8" s="6">
        <v>40</v>
      </c>
    </row>
    <row r="9" spans="1:9">
      <c r="A9" s="3" t="s">
        <v>18</v>
      </c>
      <c r="B9" s="3" t="s">
        <v>19</v>
      </c>
      <c r="C9" s="5"/>
      <c r="D9" s="3"/>
      <c r="E9" s="3" t="s">
        <v>10</v>
      </c>
      <c r="F9" s="3" t="s">
        <v>11</v>
      </c>
      <c r="G9" s="6">
        <v>3</v>
      </c>
      <c r="H9" s="6">
        <v>25</v>
      </c>
      <c r="I9" s="6">
        <v>75</v>
      </c>
    </row>
    <row r="10" spans="1:9">
      <c r="A10" s="3" t="s">
        <v>20</v>
      </c>
      <c r="B10" s="3" t="s">
        <v>21</v>
      </c>
      <c r="C10" s="5"/>
      <c r="D10" s="3"/>
      <c r="E10" s="3" t="s">
        <v>10</v>
      </c>
      <c r="F10" s="3" t="s">
        <v>11</v>
      </c>
      <c r="G10" s="6">
        <v>3</v>
      </c>
      <c r="H10" s="6">
        <v>40</v>
      </c>
      <c r="I10" s="6">
        <v>120</v>
      </c>
    </row>
    <row r="11" spans="1:11">
      <c r="A11" s="3"/>
      <c r="B11" s="3"/>
      <c r="C11" s="5"/>
      <c r="D11" s="3"/>
      <c r="E11" s="3"/>
      <c r="F11" s="3"/>
      <c r="G11" s="6"/>
      <c r="H11" s="6"/>
      <c r="I11" s="6">
        <f>SUM(I5:I10)</f>
        <v>3860</v>
      </c>
      <c r="K11">
        <v>3860</v>
      </c>
    </row>
    <row r="12" spans="1:9">
      <c r="A12" s="3"/>
      <c r="B12" s="3"/>
      <c r="C12" s="5"/>
      <c r="D12" s="3"/>
      <c r="E12" s="3"/>
      <c r="F12" s="3"/>
      <c r="G12" s="6"/>
      <c r="H12" s="6"/>
      <c r="I12" s="6"/>
    </row>
    <row r="13" spans="1:9">
      <c r="A13" s="3"/>
      <c r="B13" s="3"/>
      <c r="C13" s="5"/>
      <c r="D13" s="3"/>
      <c r="E13" s="3"/>
      <c r="F13" s="3"/>
      <c r="G13" s="6"/>
      <c r="H13" s="6"/>
      <c r="I13" s="6"/>
    </row>
    <row r="14" spans="1:9">
      <c r="A14" s="3" t="s">
        <v>0</v>
      </c>
      <c r="B14" s="3" t="s">
        <v>1</v>
      </c>
      <c r="C14" s="4"/>
      <c r="D14" s="3" t="s">
        <v>2</v>
      </c>
      <c r="E14" s="3" t="s">
        <v>3</v>
      </c>
      <c r="F14" s="3" t="s">
        <v>4</v>
      </c>
      <c r="G14" s="3" t="s">
        <v>5</v>
      </c>
      <c r="H14" s="3" t="s">
        <v>6</v>
      </c>
      <c r="I14" s="3" t="s">
        <v>7</v>
      </c>
    </row>
    <row r="15" spans="1:9">
      <c r="A15" s="7" t="s">
        <v>22</v>
      </c>
      <c r="B15" s="7" t="s">
        <v>23</v>
      </c>
      <c r="C15" s="7"/>
      <c r="D15" s="7"/>
      <c r="E15" s="7" t="s">
        <v>24</v>
      </c>
      <c r="F15" s="7" t="s">
        <v>11</v>
      </c>
      <c r="G15" s="8">
        <v>60</v>
      </c>
      <c r="H15" s="8">
        <v>4.6</v>
      </c>
      <c r="I15" s="8">
        <v>276</v>
      </c>
    </row>
    <row r="16" spans="1:9">
      <c r="A16" s="9" t="s">
        <v>25</v>
      </c>
      <c r="B16" s="9" t="s">
        <v>17</v>
      </c>
      <c r="C16" s="9"/>
      <c r="D16" s="9"/>
      <c r="E16" s="9" t="s">
        <v>24</v>
      </c>
      <c r="F16" s="9" t="s">
        <v>11</v>
      </c>
      <c r="G16" s="10">
        <v>300</v>
      </c>
      <c r="H16" s="10">
        <v>0.4</v>
      </c>
      <c r="I16" s="10">
        <v>120</v>
      </c>
    </row>
    <row r="17" spans="1:9">
      <c r="A17" s="9" t="s">
        <v>26</v>
      </c>
      <c r="B17" s="9" t="s">
        <v>27</v>
      </c>
      <c r="C17" s="9"/>
      <c r="D17" s="9"/>
      <c r="E17" s="9" t="s">
        <v>24</v>
      </c>
      <c r="F17" s="9" t="s">
        <v>11</v>
      </c>
      <c r="G17" s="10">
        <v>500</v>
      </c>
      <c r="H17" s="10">
        <v>0.09</v>
      </c>
      <c r="I17" s="10">
        <v>45</v>
      </c>
    </row>
    <row r="18" spans="1:9">
      <c r="A18" s="9" t="s">
        <v>28</v>
      </c>
      <c r="B18" s="9" t="s">
        <v>29</v>
      </c>
      <c r="C18" s="9"/>
      <c r="D18" s="9"/>
      <c r="E18" s="9" t="s">
        <v>24</v>
      </c>
      <c r="F18" s="9" t="s">
        <v>11</v>
      </c>
      <c r="G18" s="10">
        <v>4</v>
      </c>
      <c r="H18" s="10">
        <v>185</v>
      </c>
      <c r="I18" s="10">
        <v>740</v>
      </c>
    </row>
    <row r="19" ht="75" spans="1:11">
      <c r="A19" s="9" t="s">
        <v>30</v>
      </c>
      <c r="B19" s="9" t="s">
        <v>31</v>
      </c>
      <c r="C19" s="9"/>
      <c r="D19" s="9"/>
      <c r="E19" s="9" t="s">
        <v>24</v>
      </c>
      <c r="F19" s="9" t="s">
        <v>11</v>
      </c>
      <c r="G19" s="10">
        <v>1</v>
      </c>
      <c r="H19" s="10">
        <v>70</v>
      </c>
      <c r="I19" s="10">
        <v>70</v>
      </c>
      <c r="K19" t="str">
        <f>_xlfn.DISPIMG("ID_F90B245AF43B4FFCB8AC922D2E7D626E",1)</f>
        <v>=DISPIMG("ID_F90B245AF43B4FFCB8AC922D2E7D626E",1)</v>
      </c>
    </row>
    <row r="20" spans="1:11">
      <c r="A20" s="11"/>
      <c r="B20" s="11"/>
      <c r="C20" s="11"/>
      <c r="D20" s="11"/>
      <c r="E20" s="11"/>
      <c r="F20" s="11"/>
      <c r="G20" s="11"/>
      <c r="H20" s="11"/>
      <c r="I20" s="11">
        <f>SUM(I15:I19)</f>
        <v>1251</v>
      </c>
      <c r="K20">
        <v>1251</v>
      </c>
    </row>
    <row r="22" spans="1:9">
      <c r="A22" s="3" t="s">
        <v>0</v>
      </c>
      <c r="B22" s="3" t="s">
        <v>1</v>
      </c>
      <c r="C22" s="4"/>
      <c r="D22" s="3" t="s">
        <v>2</v>
      </c>
      <c r="E22" s="3" t="s">
        <v>3</v>
      </c>
      <c r="F22" s="3" t="s">
        <v>4</v>
      </c>
      <c r="G22" s="3" t="s">
        <v>5</v>
      </c>
      <c r="H22" s="3" t="s">
        <v>6</v>
      </c>
      <c r="I22" s="3" t="s">
        <v>7</v>
      </c>
    </row>
    <row r="23" spans="1:9">
      <c r="A23" s="3" t="s">
        <v>32</v>
      </c>
      <c r="B23" s="3" t="s">
        <v>33</v>
      </c>
      <c r="C23" s="5"/>
      <c r="D23" s="3"/>
      <c r="E23" s="3" t="s">
        <v>34</v>
      </c>
      <c r="F23" s="3" t="s">
        <v>11</v>
      </c>
      <c r="G23" s="6">
        <v>1</v>
      </c>
      <c r="H23" s="6">
        <v>300</v>
      </c>
      <c r="I23" s="6">
        <v>300</v>
      </c>
    </row>
    <row r="24" spans="1:9">
      <c r="A24" s="3" t="s">
        <v>35</v>
      </c>
      <c r="B24" s="3" t="s">
        <v>36</v>
      </c>
      <c r="C24" s="5"/>
      <c r="D24" s="3"/>
      <c r="E24" s="3" t="s">
        <v>34</v>
      </c>
      <c r="F24" s="3" t="s">
        <v>11</v>
      </c>
      <c r="G24" s="6">
        <v>1</v>
      </c>
      <c r="H24" s="6">
        <v>15</v>
      </c>
      <c r="I24" s="6">
        <v>15</v>
      </c>
    </row>
    <row r="25" ht="24" spans="1:9">
      <c r="A25" s="3" t="s">
        <v>37</v>
      </c>
      <c r="B25" s="3" t="s">
        <v>38</v>
      </c>
      <c r="C25" s="5"/>
      <c r="D25" s="3"/>
      <c r="E25" s="3" t="s">
        <v>34</v>
      </c>
      <c r="F25" s="3" t="s">
        <v>11</v>
      </c>
      <c r="G25" s="6">
        <v>1</v>
      </c>
      <c r="H25" s="6">
        <v>15</v>
      </c>
      <c r="I25" s="6">
        <v>15</v>
      </c>
    </row>
    <row r="26" ht="24" spans="1:9">
      <c r="A26" s="3" t="s">
        <v>39</v>
      </c>
      <c r="B26" s="3" t="s">
        <v>40</v>
      </c>
      <c r="C26" s="5"/>
      <c r="D26" s="3"/>
      <c r="E26" s="3" t="s">
        <v>34</v>
      </c>
      <c r="F26" s="3" t="s">
        <v>11</v>
      </c>
      <c r="G26" s="6">
        <v>1</v>
      </c>
      <c r="H26" s="6">
        <v>75</v>
      </c>
      <c r="I26" s="6">
        <v>75</v>
      </c>
    </row>
    <row r="27" spans="1:9">
      <c r="A27" s="3" t="s">
        <v>41</v>
      </c>
      <c r="B27" s="3" t="s">
        <v>42</v>
      </c>
      <c r="C27" s="5"/>
      <c r="D27" s="3"/>
      <c r="E27" s="3" t="s">
        <v>34</v>
      </c>
      <c r="F27" s="3" t="s">
        <v>11</v>
      </c>
      <c r="G27" s="6">
        <v>1</v>
      </c>
      <c r="H27" s="6">
        <v>35</v>
      </c>
      <c r="I27" s="6">
        <v>35</v>
      </c>
    </row>
    <row r="28" spans="1:11">
      <c r="A28" s="12"/>
      <c r="B28" s="13"/>
      <c r="C28" s="13"/>
      <c r="D28" s="13"/>
      <c r="E28" s="13"/>
      <c r="F28" s="13"/>
      <c r="G28" s="6">
        <v>5</v>
      </c>
      <c r="H28" s="13"/>
      <c r="I28" s="6">
        <v>440</v>
      </c>
      <c r="K28">
        <v>440</v>
      </c>
    </row>
    <row r="30" s="2" customFormat="1" spans="1:9">
      <c r="A30" s="3" t="s">
        <v>0</v>
      </c>
      <c r="B30" s="3" t="s">
        <v>1</v>
      </c>
      <c r="C30" s="4"/>
      <c r="D30" s="3" t="s">
        <v>2</v>
      </c>
      <c r="E30" s="3" t="s">
        <v>3</v>
      </c>
      <c r="F30" s="3" t="s">
        <v>4</v>
      </c>
      <c r="G30" s="3" t="s">
        <v>5</v>
      </c>
      <c r="H30" s="3" t="s">
        <v>6</v>
      </c>
      <c r="I30" s="3" t="s">
        <v>7</v>
      </c>
    </row>
    <row r="31" s="2" customFormat="1" spans="1:9">
      <c r="A31" s="3" t="s">
        <v>39</v>
      </c>
      <c r="B31" s="3" t="s">
        <v>43</v>
      </c>
      <c r="C31" s="5"/>
      <c r="D31" s="3"/>
      <c r="E31" s="3" t="s">
        <v>44</v>
      </c>
      <c r="F31" s="3" t="s">
        <v>11</v>
      </c>
      <c r="G31" s="6">
        <v>50</v>
      </c>
      <c r="H31" s="6">
        <v>0.8</v>
      </c>
      <c r="I31" s="6">
        <v>40</v>
      </c>
    </row>
    <row r="32" s="2" customFormat="1" spans="1:9">
      <c r="A32" s="3" t="s">
        <v>41</v>
      </c>
      <c r="B32" s="3" t="s">
        <v>45</v>
      </c>
      <c r="C32" s="5"/>
      <c r="D32" s="3"/>
      <c r="E32" s="3" t="s">
        <v>44</v>
      </c>
      <c r="F32" s="3" t="s">
        <v>11</v>
      </c>
      <c r="G32" s="6">
        <v>100</v>
      </c>
      <c r="H32" s="6">
        <v>0.28</v>
      </c>
      <c r="I32" s="6">
        <v>28</v>
      </c>
    </row>
    <row r="33" s="2" customFormat="1" spans="1:9">
      <c r="A33" s="3" t="s">
        <v>46</v>
      </c>
      <c r="B33" s="3" t="s">
        <v>47</v>
      </c>
      <c r="C33" s="5"/>
      <c r="D33" s="3"/>
      <c r="E33" s="3" t="s">
        <v>44</v>
      </c>
      <c r="F33" s="3" t="s">
        <v>11</v>
      </c>
      <c r="G33" s="6">
        <v>100</v>
      </c>
      <c r="H33" s="6">
        <v>0.2</v>
      </c>
      <c r="I33" s="6">
        <v>20</v>
      </c>
    </row>
    <row r="34" s="2" customFormat="1" spans="1:9">
      <c r="A34" s="3" t="s">
        <v>48</v>
      </c>
      <c r="B34" s="3" t="s">
        <v>49</v>
      </c>
      <c r="C34" s="5"/>
      <c r="D34" s="3"/>
      <c r="E34" s="3" t="s">
        <v>44</v>
      </c>
      <c r="F34" s="3" t="s">
        <v>11</v>
      </c>
      <c r="G34" s="6">
        <v>110</v>
      </c>
      <c r="H34" s="6">
        <v>0.28</v>
      </c>
      <c r="I34" s="6">
        <v>30.8</v>
      </c>
    </row>
    <row r="35" s="2" customFormat="1" spans="1:9">
      <c r="A35" s="3" t="s">
        <v>50</v>
      </c>
      <c r="B35" s="3" t="s">
        <v>51</v>
      </c>
      <c r="C35" s="5"/>
      <c r="D35" s="3"/>
      <c r="E35" s="3" t="s">
        <v>44</v>
      </c>
      <c r="F35" s="3" t="s">
        <v>11</v>
      </c>
      <c r="G35" s="6">
        <v>4</v>
      </c>
      <c r="H35" s="6">
        <v>40</v>
      </c>
      <c r="I35" s="6">
        <v>160</v>
      </c>
    </row>
    <row r="36" s="2" customFormat="1" ht="24" spans="1:9">
      <c r="A36" s="3" t="s">
        <v>52</v>
      </c>
      <c r="B36" s="3" t="s">
        <v>53</v>
      </c>
      <c r="C36" s="5"/>
      <c r="D36" s="3"/>
      <c r="E36" s="3" t="s">
        <v>44</v>
      </c>
      <c r="F36" s="3" t="s">
        <v>11</v>
      </c>
      <c r="G36" s="6">
        <v>5</v>
      </c>
      <c r="H36" s="6">
        <v>50</v>
      </c>
      <c r="I36" s="6">
        <v>250</v>
      </c>
    </row>
    <row r="37" s="2" customFormat="1" ht="36" spans="1:9">
      <c r="A37" s="3" t="s">
        <v>54</v>
      </c>
      <c r="B37" s="3" t="s">
        <v>55</v>
      </c>
      <c r="C37" s="5"/>
      <c r="D37" s="3"/>
      <c r="E37" s="3" t="s">
        <v>44</v>
      </c>
      <c r="F37" s="3" t="s">
        <v>11</v>
      </c>
      <c r="G37" s="6">
        <v>1</v>
      </c>
      <c r="H37" s="6">
        <v>480</v>
      </c>
      <c r="I37" s="6">
        <v>480</v>
      </c>
    </row>
    <row r="38" s="2" customFormat="1" ht="36" spans="1:9">
      <c r="A38" s="3" t="s">
        <v>56</v>
      </c>
      <c r="B38" s="3" t="s">
        <v>57</v>
      </c>
      <c r="C38" s="5"/>
      <c r="D38" s="3"/>
      <c r="E38" s="3" t="s">
        <v>44</v>
      </c>
      <c r="F38" s="3" t="s">
        <v>11</v>
      </c>
      <c r="G38" s="6">
        <v>1</v>
      </c>
      <c r="H38" s="6">
        <v>300</v>
      </c>
      <c r="I38" s="6">
        <v>300</v>
      </c>
    </row>
    <row r="39" s="2" customFormat="1" ht="24" spans="1:9">
      <c r="A39" s="3" t="s">
        <v>58</v>
      </c>
      <c r="B39" s="3" t="s">
        <v>59</v>
      </c>
      <c r="C39" s="5"/>
      <c r="D39" s="3"/>
      <c r="E39" s="3" t="s">
        <v>44</v>
      </c>
      <c r="F39" s="3" t="s">
        <v>11</v>
      </c>
      <c r="G39" s="6">
        <v>1</v>
      </c>
      <c r="H39" s="6">
        <v>280</v>
      </c>
      <c r="I39" s="6">
        <v>280</v>
      </c>
    </row>
    <row r="40" s="2" customFormat="1" spans="1:9">
      <c r="A40" s="3" t="s">
        <v>60</v>
      </c>
      <c r="B40" s="3" t="s">
        <v>61</v>
      </c>
      <c r="C40" s="5"/>
      <c r="D40" s="3"/>
      <c r="E40" s="3" t="s">
        <v>44</v>
      </c>
      <c r="F40" s="3" t="s">
        <v>11</v>
      </c>
      <c r="G40" s="6">
        <v>1</v>
      </c>
      <c r="H40" s="6">
        <v>120</v>
      </c>
      <c r="I40" s="6">
        <v>120</v>
      </c>
    </row>
    <row r="41" s="2" customFormat="1" ht="24" spans="1:9">
      <c r="A41" s="3" t="s">
        <v>62</v>
      </c>
      <c r="B41" s="3" t="s">
        <v>63</v>
      </c>
      <c r="C41" s="5"/>
      <c r="D41" s="3"/>
      <c r="E41" s="3" t="s">
        <v>44</v>
      </c>
      <c r="F41" s="3" t="s">
        <v>11</v>
      </c>
      <c r="G41" s="6">
        <v>1</v>
      </c>
      <c r="H41" s="6">
        <v>30</v>
      </c>
      <c r="I41" s="6">
        <v>30</v>
      </c>
    </row>
    <row r="42" s="2" customFormat="1" ht="24" spans="1:9">
      <c r="A42" s="3" t="s">
        <v>64</v>
      </c>
      <c r="B42" s="3" t="s">
        <v>65</v>
      </c>
      <c r="C42" s="5"/>
      <c r="D42" s="3"/>
      <c r="E42" s="3" t="s">
        <v>44</v>
      </c>
      <c r="F42" s="3" t="s">
        <v>11</v>
      </c>
      <c r="G42" s="6">
        <v>1</v>
      </c>
      <c r="H42" s="6">
        <v>45</v>
      </c>
      <c r="I42" s="6">
        <v>45</v>
      </c>
    </row>
    <row r="43" s="2" customFormat="1" ht="75" spans="1:11">
      <c r="A43" s="3" t="s">
        <v>66</v>
      </c>
      <c r="B43" s="3" t="s">
        <v>27</v>
      </c>
      <c r="C43" s="5"/>
      <c r="D43" s="3"/>
      <c r="E43" s="3" t="s">
        <v>44</v>
      </c>
      <c r="F43" s="3" t="s">
        <v>11</v>
      </c>
      <c r="G43" s="6">
        <v>1500</v>
      </c>
      <c r="H43" s="6">
        <v>0.09</v>
      </c>
      <c r="I43" s="6">
        <v>135</v>
      </c>
      <c r="K43" s="2" t="str">
        <f>_xlfn.DISPIMG("ID_286B2B9C2FB54D339735749B1743DD5F",1)</f>
        <v>=DISPIMG("ID_286B2B9C2FB54D339735749B1743DD5F",1)</v>
      </c>
    </row>
    <row r="44" s="2" customFormat="1" spans="1:11">
      <c r="A44" s="12"/>
      <c r="B44" s="13"/>
      <c r="C44" s="13"/>
      <c r="D44" s="13"/>
      <c r="E44" s="13"/>
      <c r="F44" s="13"/>
      <c r="G44" s="6"/>
      <c r="H44" s="13"/>
      <c r="I44" s="6">
        <f>SUM(I31:I43)</f>
        <v>1918.8</v>
      </c>
      <c r="J44" s="2">
        <v>1918.8</v>
      </c>
      <c r="K44" s="2">
        <v>1918.8</v>
      </c>
    </row>
    <row r="45" s="2" customFormat="1" spans="1:9">
      <c r="A45" s="14"/>
      <c r="B45" s="14"/>
      <c r="C45" s="14"/>
      <c r="D45" s="14"/>
      <c r="E45" s="14"/>
      <c r="F45" s="14"/>
      <c r="G45" s="15"/>
      <c r="H45" s="14"/>
      <c r="I45" s="15"/>
    </row>
    <row r="46" s="2" customFormat="1" spans="1:9">
      <c r="A46" s="14"/>
      <c r="B46" s="14"/>
      <c r="C46" s="14"/>
      <c r="D46" s="14"/>
      <c r="E46" s="14"/>
      <c r="F46" s="14"/>
      <c r="G46" s="15"/>
      <c r="H46" s="14"/>
      <c r="I46" s="15"/>
    </row>
    <row r="47" s="2" customFormat="1" spans="1:9">
      <c r="A47" s="14"/>
      <c r="B47" s="14"/>
      <c r="C47" s="14"/>
      <c r="D47" s="14"/>
      <c r="E47" s="14"/>
      <c r="F47" s="14"/>
      <c r="G47" s="15"/>
      <c r="H47" s="14"/>
      <c r="I47" s="15"/>
    </row>
    <row r="49" spans="1:9">
      <c r="A49" s="3" t="s">
        <v>0</v>
      </c>
      <c r="B49" s="3" t="s">
        <v>1</v>
      </c>
      <c r="C49" s="4"/>
      <c r="D49" s="3" t="s">
        <v>2</v>
      </c>
      <c r="E49" s="3" t="s">
        <v>3</v>
      </c>
      <c r="F49" s="3" t="s">
        <v>4</v>
      </c>
      <c r="G49" s="3" t="s">
        <v>5</v>
      </c>
      <c r="H49" s="3" t="s">
        <v>6</v>
      </c>
      <c r="I49" s="3" t="s">
        <v>7</v>
      </c>
    </row>
    <row r="50" spans="1:9">
      <c r="A50" s="3" t="s">
        <v>32</v>
      </c>
      <c r="B50" s="3" t="s">
        <v>67</v>
      </c>
      <c r="C50" s="5"/>
      <c r="D50" s="3"/>
      <c r="E50" s="3" t="s">
        <v>68</v>
      </c>
      <c r="F50" s="3" t="s">
        <v>11</v>
      </c>
      <c r="G50" s="6">
        <v>1</v>
      </c>
      <c r="H50" s="6">
        <v>1400</v>
      </c>
      <c r="I50" s="6">
        <v>1400</v>
      </c>
    </row>
    <row r="51" spans="1:9">
      <c r="A51" s="3" t="s">
        <v>35</v>
      </c>
      <c r="B51" s="3" t="s">
        <v>69</v>
      </c>
      <c r="C51" s="5"/>
      <c r="D51" s="3"/>
      <c r="E51" s="3" t="s">
        <v>68</v>
      </c>
      <c r="F51" s="3" t="s">
        <v>11</v>
      </c>
      <c r="G51" s="6">
        <v>1</v>
      </c>
      <c r="H51" s="6">
        <v>130</v>
      </c>
      <c r="I51" s="6">
        <v>130</v>
      </c>
    </row>
    <row r="52" spans="1:11">
      <c r="A52" s="12"/>
      <c r="B52" s="13"/>
      <c r="C52" s="13"/>
      <c r="D52" s="13"/>
      <c r="E52" s="13"/>
      <c r="F52" s="13"/>
      <c r="G52" s="6">
        <v>2</v>
      </c>
      <c r="H52" s="13"/>
      <c r="I52" s="6">
        <f>SUM(I50:I51)</f>
        <v>1530</v>
      </c>
      <c r="J52">
        <v>1530</v>
      </c>
      <c r="K52">
        <v>1530</v>
      </c>
    </row>
    <row r="54" spans="1:9">
      <c r="A54" s="3" t="s">
        <v>0</v>
      </c>
      <c r="B54" s="3" t="s">
        <v>1</v>
      </c>
      <c r="C54" s="4"/>
      <c r="D54" s="3" t="s">
        <v>2</v>
      </c>
      <c r="E54" s="3" t="s">
        <v>3</v>
      </c>
      <c r="F54" s="3" t="s">
        <v>4</v>
      </c>
      <c r="G54" s="3" t="s">
        <v>5</v>
      </c>
      <c r="H54" s="3" t="s">
        <v>6</v>
      </c>
      <c r="I54" s="3" t="s">
        <v>7</v>
      </c>
    </row>
    <row r="55" spans="1:9">
      <c r="A55" s="3" t="s">
        <v>70</v>
      </c>
      <c r="B55" s="3" t="s">
        <v>71</v>
      </c>
      <c r="C55" s="5"/>
      <c r="D55" s="3"/>
      <c r="E55" s="3" t="s">
        <v>72</v>
      </c>
      <c r="F55" s="3" t="s">
        <v>11</v>
      </c>
      <c r="G55" s="6">
        <v>5</v>
      </c>
      <c r="H55" s="6">
        <v>20</v>
      </c>
      <c r="I55" s="6">
        <v>100</v>
      </c>
    </row>
    <row r="56" spans="1:9">
      <c r="A56" s="3" t="s">
        <v>73</v>
      </c>
      <c r="B56" s="3" t="s">
        <v>74</v>
      </c>
      <c r="C56" s="5"/>
      <c r="D56" s="3"/>
      <c r="E56" s="3" t="s">
        <v>72</v>
      </c>
      <c r="F56" s="3" t="s">
        <v>11</v>
      </c>
      <c r="G56" s="6">
        <v>20</v>
      </c>
      <c r="H56" s="6">
        <v>12</v>
      </c>
      <c r="I56" s="6">
        <v>240</v>
      </c>
    </row>
    <row r="57" spans="1:9">
      <c r="A57" s="3" t="s">
        <v>75</v>
      </c>
      <c r="B57" s="3" t="s">
        <v>76</v>
      </c>
      <c r="C57" s="5"/>
      <c r="D57" s="3"/>
      <c r="E57" s="3" t="s">
        <v>72</v>
      </c>
      <c r="F57" s="3" t="s">
        <v>11</v>
      </c>
      <c r="G57" s="6">
        <v>20</v>
      </c>
      <c r="H57" s="6">
        <v>40</v>
      </c>
      <c r="I57" s="6">
        <v>800</v>
      </c>
    </row>
    <row r="58" spans="1:9">
      <c r="A58" s="3" t="s">
        <v>77</v>
      </c>
      <c r="B58" s="3" t="s">
        <v>78</v>
      </c>
      <c r="C58" s="5"/>
      <c r="D58" s="3"/>
      <c r="E58" s="3" t="s">
        <v>72</v>
      </c>
      <c r="F58" s="3" t="s">
        <v>11</v>
      </c>
      <c r="G58" s="6">
        <v>1</v>
      </c>
      <c r="H58" s="6">
        <v>340</v>
      </c>
      <c r="I58" s="6">
        <v>340</v>
      </c>
    </row>
    <row r="59" ht="75" spans="1:11">
      <c r="A59" s="3" t="s">
        <v>79</v>
      </c>
      <c r="B59" s="3" t="s">
        <v>80</v>
      </c>
      <c r="C59" s="5"/>
      <c r="D59" s="3"/>
      <c r="E59" s="3" t="s">
        <v>72</v>
      </c>
      <c r="F59" s="3" t="s">
        <v>11</v>
      </c>
      <c r="G59" s="6">
        <v>50</v>
      </c>
      <c r="H59" s="6">
        <v>13</v>
      </c>
      <c r="I59" s="6">
        <v>650</v>
      </c>
      <c r="K59" t="str">
        <f>_xlfn.DISPIMG("ID_A903CBA75A5A46B7A334AF4BC4B7C5B6",1)</f>
        <v>=DISPIMG("ID_A903CBA75A5A46B7A334AF4BC4B7C5B6",1)</v>
      </c>
    </row>
    <row r="60" spans="1:11">
      <c r="A60" s="3"/>
      <c r="B60" s="3"/>
      <c r="C60" s="5"/>
      <c r="D60" s="3"/>
      <c r="E60" s="3"/>
      <c r="F60" s="3"/>
      <c r="G60" s="6"/>
      <c r="H60" s="6"/>
      <c r="I60" s="6">
        <f>SUM(I55:I59)</f>
        <v>2130</v>
      </c>
      <c r="J60">
        <v>2130</v>
      </c>
      <c r="K60">
        <v>2130</v>
      </c>
    </row>
    <row r="61" spans="1:9">
      <c r="A61" s="3"/>
      <c r="B61" s="3"/>
      <c r="C61" s="5"/>
      <c r="D61" s="3"/>
      <c r="E61" s="3"/>
      <c r="F61" s="3"/>
      <c r="G61" s="6"/>
      <c r="H61" s="6"/>
      <c r="I61" s="6"/>
    </row>
    <row r="62" spans="1:9">
      <c r="A62" s="3" t="s">
        <v>0</v>
      </c>
      <c r="B62" s="3" t="s">
        <v>1</v>
      </c>
      <c r="C62" s="4"/>
      <c r="D62" s="3" t="s">
        <v>2</v>
      </c>
      <c r="E62" s="3" t="s">
        <v>3</v>
      </c>
      <c r="F62" s="3" t="s">
        <v>4</v>
      </c>
      <c r="G62" s="3" t="s">
        <v>5</v>
      </c>
      <c r="H62" s="3" t="s">
        <v>6</v>
      </c>
      <c r="I62" s="3" t="s">
        <v>7</v>
      </c>
    </row>
    <row r="63" spans="1:9">
      <c r="A63" s="3" t="s">
        <v>81</v>
      </c>
      <c r="B63" s="3" t="s">
        <v>51</v>
      </c>
      <c r="C63" s="5"/>
      <c r="D63" s="3"/>
      <c r="E63" s="3" t="s">
        <v>72</v>
      </c>
      <c r="F63" s="3" t="s">
        <v>11</v>
      </c>
      <c r="G63" s="6">
        <v>10</v>
      </c>
      <c r="H63" s="6">
        <v>40</v>
      </c>
      <c r="I63" s="6">
        <v>400</v>
      </c>
    </row>
    <row r="64" spans="1:9">
      <c r="A64" s="3" t="s">
        <v>82</v>
      </c>
      <c r="B64" s="3" t="s">
        <v>83</v>
      </c>
      <c r="C64" s="5"/>
      <c r="D64" s="3"/>
      <c r="E64" s="3" t="s">
        <v>72</v>
      </c>
      <c r="F64" s="3" t="s">
        <v>11</v>
      </c>
      <c r="G64" s="6">
        <v>1</v>
      </c>
      <c r="H64" s="6">
        <v>30</v>
      </c>
      <c r="I64" s="6">
        <v>30</v>
      </c>
    </row>
    <row r="65" spans="1:9">
      <c r="A65" s="3" t="s">
        <v>84</v>
      </c>
      <c r="B65" s="3" t="s">
        <v>85</v>
      </c>
      <c r="C65" s="5"/>
      <c r="D65" s="3"/>
      <c r="E65" s="3" t="s">
        <v>72</v>
      </c>
      <c r="F65" s="3" t="s">
        <v>11</v>
      </c>
      <c r="G65" s="6">
        <v>1</v>
      </c>
      <c r="H65" s="6">
        <v>10</v>
      </c>
      <c r="I65" s="6">
        <v>10</v>
      </c>
    </row>
    <row r="66" spans="1:11">
      <c r="A66" s="3"/>
      <c r="B66" s="3"/>
      <c r="C66" s="5"/>
      <c r="D66" s="3"/>
      <c r="E66" s="3"/>
      <c r="F66" s="3"/>
      <c r="G66" s="6"/>
      <c r="H66" s="6"/>
      <c r="I66" s="6">
        <f>SUM(I63:I65)</f>
        <v>440</v>
      </c>
      <c r="J66">
        <v>440</v>
      </c>
      <c r="K66">
        <v>440</v>
      </c>
    </row>
    <row r="67" spans="1:9">
      <c r="A67" s="3"/>
      <c r="B67" s="3"/>
      <c r="C67" s="5"/>
      <c r="D67" s="3"/>
      <c r="E67" s="3"/>
      <c r="F67" s="3"/>
      <c r="G67" s="6"/>
      <c r="H67" s="6"/>
      <c r="I67" s="6"/>
    </row>
    <row r="68" spans="1:9">
      <c r="A68" s="3" t="s">
        <v>0</v>
      </c>
      <c r="B68" s="3" t="s">
        <v>1</v>
      </c>
      <c r="C68" s="4"/>
      <c r="D68" s="3" t="s">
        <v>2</v>
      </c>
      <c r="E68" s="3" t="s">
        <v>3</v>
      </c>
      <c r="F68" s="3" t="s">
        <v>4</v>
      </c>
      <c r="G68" s="3" t="s">
        <v>5</v>
      </c>
      <c r="H68" s="3" t="s">
        <v>6</v>
      </c>
      <c r="I68" s="3" t="s">
        <v>7</v>
      </c>
    </row>
    <row r="69" spans="1:9">
      <c r="A69" s="3" t="s">
        <v>86</v>
      </c>
      <c r="B69" s="3" t="s">
        <v>29</v>
      </c>
      <c r="C69" s="5"/>
      <c r="D69" s="3"/>
      <c r="E69" s="3" t="s">
        <v>87</v>
      </c>
      <c r="F69" s="3" t="s">
        <v>11</v>
      </c>
      <c r="G69" s="6">
        <v>2</v>
      </c>
      <c r="H69" s="6">
        <v>185</v>
      </c>
      <c r="I69" s="6">
        <v>370</v>
      </c>
    </row>
    <row r="70" spans="1:9">
      <c r="A70" s="3" t="s">
        <v>88</v>
      </c>
      <c r="B70" s="3" t="s">
        <v>89</v>
      </c>
      <c r="C70" s="5"/>
      <c r="D70" s="3"/>
      <c r="E70" s="3" t="s">
        <v>87</v>
      </c>
      <c r="F70" s="3" t="s">
        <v>11</v>
      </c>
      <c r="G70" s="6">
        <v>4</v>
      </c>
      <c r="H70" s="6">
        <v>55</v>
      </c>
      <c r="I70" s="6">
        <v>220</v>
      </c>
    </row>
    <row r="71" spans="1:9">
      <c r="A71" s="3" t="s">
        <v>90</v>
      </c>
      <c r="B71" s="3" t="s">
        <v>91</v>
      </c>
      <c r="C71" s="5"/>
      <c r="D71" s="3"/>
      <c r="E71" s="3" t="s">
        <v>87</v>
      </c>
      <c r="F71" s="3" t="s">
        <v>11</v>
      </c>
      <c r="G71" s="6">
        <v>200</v>
      </c>
      <c r="H71" s="6">
        <v>0.2</v>
      </c>
      <c r="I71" s="6">
        <v>40</v>
      </c>
    </row>
    <row r="72" ht="75" spans="1:11">
      <c r="A72" s="3" t="s">
        <v>92</v>
      </c>
      <c r="B72" s="3" t="s">
        <v>49</v>
      </c>
      <c r="C72" s="5"/>
      <c r="D72" s="3"/>
      <c r="E72" s="3" t="s">
        <v>87</v>
      </c>
      <c r="F72" s="3" t="s">
        <v>11</v>
      </c>
      <c r="G72" s="6">
        <v>200</v>
      </c>
      <c r="H72" s="6">
        <v>0.28</v>
      </c>
      <c r="I72" s="6">
        <v>56</v>
      </c>
      <c r="K72" t="str">
        <f>_xlfn.DISPIMG("ID_93F993754AED4FF38887DE72DB5A8F6E",1)</f>
        <v>=DISPIMG("ID_93F993754AED4FF38887DE72DB5A8F6E",1)</v>
      </c>
    </row>
    <row r="73" spans="1:11">
      <c r="A73" s="3"/>
      <c r="B73" s="3"/>
      <c r="C73" s="5"/>
      <c r="D73" s="3"/>
      <c r="E73" s="3"/>
      <c r="F73" s="3"/>
      <c r="G73" s="6"/>
      <c r="H73" s="6"/>
      <c r="I73" s="6">
        <f>SUM(I69:I72)</f>
        <v>686</v>
      </c>
      <c r="J73">
        <v>686</v>
      </c>
      <c r="K73">
        <v>686</v>
      </c>
    </row>
    <row r="74" spans="1:9">
      <c r="A74" s="3"/>
      <c r="B74" s="3"/>
      <c r="C74" s="5"/>
      <c r="D74" s="3"/>
      <c r="E74" s="3"/>
      <c r="F74" s="3"/>
      <c r="G74" s="6"/>
      <c r="H74" s="6"/>
      <c r="I74" s="6"/>
    </row>
    <row r="75" spans="1:9">
      <c r="A75" s="3"/>
      <c r="B75" s="3"/>
      <c r="C75" s="5"/>
      <c r="D75" s="3"/>
      <c r="E75" s="3"/>
      <c r="F75" s="3"/>
      <c r="G75" s="6"/>
      <c r="H75" s="6"/>
      <c r="I75" s="6"/>
    </row>
    <row r="76" spans="1:9">
      <c r="A76" s="3" t="s">
        <v>0</v>
      </c>
      <c r="B76" s="3" t="s">
        <v>1</v>
      </c>
      <c r="C76" s="4"/>
      <c r="D76" s="3" t="s">
        <v>2</v>
      </c>
      <c r="E76" s="3" t="s">
        <v>3</v>
      </c>
      <c r="F76" s="3" t="s">
        <v>4</v>
      </c>
      <c r="G76" s="3" t="s">
        <v>5</v>
      </c>
      <c r="H76" s="3" t="s">
        <v>6</v>
      </c>
      <c r="I76" s="3" t="s">
        <v>7</v>
      </c>
    </row>
    <row r="77" ht="75" spans="1:11">
      <c r="A77" s="3" t="s">
        <v>93</v>
      </c>
      <c r="B77" s="3" t="s">
        <v>94</v>
      </c>
      <c r="C77" s="5"/>
      <c r="D77" s="3"/>
      <c r="E77" s="3" t="s">
        <v>87</v>
      </c>
      <c r="F77" s="3" t="s">
        <v>11</v>
      </c>
      <c r="G77" s="6">
        <v>30</v>
      </c>
      <c r="H77" s="6">
        <v>15</v>
      </c>
      <c r="I77" s="6">
        <v>450</v>
      </c>
      <c r="K77" t="str">
        <f>_xlfn.DISPIMG("ID_FAF5B84F6E1C4268BFCBFEAC70CD6B74",1)</f>
        <v>=DISPIMG("ID_FAF5B84F6E1C4268BFCBFEAC70CD6B74",1)</v>
      </c>
    </row>
    <row r="78" spans="1:11">
      <c r="A78" s="12"/>
      <c r="B78" s="13"/>
      <c r="C78" s="13"/>
      <c r="D78" s="13"/>
      <c r="E78" s="13"/>
      <c r="F78" s="13"/>
      <c r="G78" s="6"/>
      <c r="H78" s="13"/>
      <c r="I78" s="6">
        <v>450</v>
      </c>
      <c r="J78">
        <v>450</v>
      </c>
      <c r="K78">
        <v>450</v>
      </c>
    </row>
    <row r="82" spans="1:9">
      <c r="A82" s="3" t="s">
        <v>0</v>
      </c>
      <c r="B82" s="3" t="s">
        <v>1</v>
      </c>
      <c r="C82" s="4"/>
      <c r="D82" s="3" t="s">
        <v>2</v>
      </c>
      <c r="E82" s="3" t="s">
        <v>3</v>
      </c>
      <c r="F82" s="3" t="s">
        <v>4</v>
      </c>
      <c r="G82" s="3" t="s">
        <v>5</v>
      </c>
      <c r="H82" s="3" t="s">
        <v>6</v>
      </c>
      <c r="I82" s="3" t="s">
        <v>7</v>
      </c>
    </row>
    <row r="83" ht="24" spans="1:9">
      <c r="A83" s="3" t="s">
        <v>95</v>
      </c>
      <c r="B83" s="3" t="s">
        <v>96</v>
      </c>
      <c r="C83" s="5"/>
      <c r="D83" s="3"/>
      <c r="E83" s="3" t="s">
        <v>97</v>
      </c>
      <c r="F83" s="3" t="s">
        <v>11</v>
      </c>
      <c r="G83" s="6">
        <v>600</v>
      </c>
      <c r="H83" s="6">
        <v>0.4</v>
      </c>
      <c r="I83" s="6">
        <v>240</v>
      </c>
    </row>
    <row r="84" spans="1:9">
      <c r="A84" s="3" t="s">
        <v>98</v>
      </c>
      <c r="B84" s="3" t="s">
        <v>99</v>
      </c>
      <c r="C84" s="5"/>
      <c r="D84" s="3"/>
      <c r="E84" s="3" t="s">
        <v>97</v>
      </c>
      <c r="F84" s="3" t="s">
        <v>11</v>
      </c>
      <c r="G84" s="6">
        <v>600</v>
      </c>
      <c r="H84" s="6">
        <v>0.2</v>
      </c>
      <c r="I84" s="6">
        <v>120</v>
      </c>
    </row>
    <row r="85" spans="1:9">
      <c r="A85" s="3" t="s">
        <v>100</v>
      </c>
      <c r="B85" s="3" t="s">
        <v>101</v>
      </c>
      <c r="C85" s="5"/>
      <c r="D85" s="3"/>
      <c r="E85" s="3" t="s">
        <v>97</v>
      </c>
      <c r="F85" s="3" t="s">
        <v>11</v>
      </c>
      <c r="G85" s="6">
        <v>200</v>
      </c>
      <c r="H85" s="6">
        <v>0.28</v>
      </c>
      <c r="I85" s="6">
        <v>56</v>
      </c>
    </row>
    <row r="86" ht="24" spans="1:9">
      <c r="A86" s="3" t="s">
        <v>102</v>
      </c>
      <c r="B86" s="3" t="s">
        <v>103</v>
      </c>
      <c r="C86" s="5"/>
      <c r="D86" s="3" t="s">
        <v>104</v>
      </c>
      <c r="E86" s="3" t="s">
        <v>97</v>
      </c>
      <c r="F86" s="3" t="s">
        <v>11</v>
      </c>
      <c r="G86" s="6">
        <v>150</v>
      </c>
      <c r="H86" s="6">
        <v>3.5</v>
      </c>
      <c r="I86" s="6">
        <v>525</v>
      </c>
    </row>
    <row r="87" spans="1:9">
      <c r="A87" s="3" t="s">
        <v>105</v>
      </c>
      <c r="B87" s="3" t="s">
        <v>106</v>
      </c>
      <c r="C87" s="5"/>
      <c r="D87" s="3"/>
      <c r="E87" s="3" t="s">
        <v>97</v>
      </c>
      <c r="F87" s="3" t="s">
        <v>11</v>
      </c>
      <c r="G87" s="6">
        <v>10</v>
      </c>
      <c r="H87" s="6">
        <v>5.5</v>
      </c>
      <c r="I87" s="6">
        <v>55</v>
      </c>
    </row>
    <row r="88" spans="1:11">
      <c r="A88" s="14"/>
      <c r="B88" s="14"/>
      <c r="C88" s="14"/>
      <c r="D88" s="14"/>
      <c r="E88" s="14"/>
      <c r="F88" s="14"/>
      <c r="G88" s="15"/>
      <c r="H88" s="15"/>
      <c r="I88" s="15">
        <f>SUM(I83:I87)</f>
        <v>996</v>
      </c>
      <c r="J88">
        <v>996</v>
      </c>
      <c r="K88">
        <v>996</v>
      </c>
    </row>
    <row r="89" spans="1:9">
      <c r="A89" s="14"/>
      <c r="B89" s="14"/>
      <c r="C89" s="14"/>
      <c r="D89" s="14"/>
      <c r="E89" s="14"/>
      <c r="F89" s="14"/>
      <c r="G89" s="15"/>
      <c r="H89" s="15"/>
      <c r="I89" s="15"/>
    </row>
    <row r="90" spans="1:9">
      <c r="A90" s="14"/>
      <c r="B90" s="14"/>
      <c r="C90" s="14"/>
      <c r="D90" s="14"/>
      <c r="E90" s="14"/>
      <c r="F90" s="14"/>
      <c r="G90" s="15"/>
      <c r="H90" s="15"/>
      <c r="I90" s="15"/>
    </row>
    <row r="91" spans="1:9">
      <c r="A91" s="14"/>
      <c r="B91" s="14"/>
      <c r="C91" s="14"/>
      <c r="D91" s="14"/>
      <c r="E91" s="14"/>
      <c r="F91" s="14"/>
      <c r="G91" s="15"/>
      <c r="H91" s="15"/>
      <c r="I91" s="15"/>
    </row>
    <row r="92" spans="1:9">
      <c r="A92" s="3" t="s">
        <v>0</v>
      </c>
      <c r="B92" s="3" t="s">
        <v>1</v>
      </c>
      <c r="C92" s="4"/>
      <c r="D92" s="3" t="s">
        <v>2</v>
      </c>
      <c r="E92" s="3" t="s">
        <v>3</v>
      </c>
      <c r="F92" s="3" t="s">
        <v>4</v>
      </c>
      <c r="G92" s="3" t="s">
        <v>5</v>
      </c>
      <c r="H92" s="3" t="s">
        <v>6</v>
      </c>
      <c r="I92" s="3" t="s">
        <v>7</v>
      </c>
    </row>
    <row r="93" spans="1:9">
      <c r="A93" s="3" t="s">
        <v>107</v>
      </c>
      <c r="B93" s="3" t="s">
        <v>108</v>
      </c>
      <c r="C93" s="5"/>
      <c r="D93" s="3"/>
      <c r="E93" s="3" t="s">
        <v>109</v>
      </c>
      <c r="F93" s="3" t="s">
        <v>11</v>
      </c>
      <c r="G93" s="6">
        <v>10</v>
      </c>
      <c r="H93" s="6">
        <v>35</v>
      </c>
      <c r="I93" s="6">
        <v>350</v>
      </c>
    </row>
    <row r="94" spans="1:9">
      <c r="A94" s="3" t="s">
        <v>110</v>
      </c>
      <c r="B94" s="3" t="s">
        <v>111</v>
      </c>
      <c r="C94" s="5"/>
      <c r="D94" s="3"/>
      <c r="E94" s="3" t="s">
        <v>109</v>
      </c>
      <c r="F94" s="3" t="s">
        <v>11</v>
      </c>
      <c r="G94" s="6">
        <v>10</v>
      </c>
      <c r="H94" s="6">
        <v>2</v>
      </c>
      <c r="I94" s="6">
        <v>20</v>
      </c>
    </row>
    <row r="95" ht="24" spans="1:9">
      <c r="A95" s="3" t="s">
        <v>112</v>
      </c>
      <c r="B95" s="3" t="s">
        <v>15</v>
      </c>
      <c r="C95" s="5"/>
      <c r="D95" s="3"/>
      <c r="E95" s="3" t="s">
        <v>109</v>
      </c>
      <c r="F95" s="3" t="s">
        <v>11</v>
      </c>
      <c r="G95" s="6">
        <v>10</v>
      </c>
      <c r="H95" s="6">
        <v>5</v>
      </c>
      <c r="I95" s="6">
        <v>50</v>
      </c>
    </row>
    <row r="96" spans="1:9">
      <c r="A96" s="3" t="s">
        <v>113</v>
      </c>
      <c r="B96" s="3" t="s">
        <v>114</v>
      </c>
      <c r="C96" s="5"/>
      <c r="D96" s="3"/>
      <c r="E96" s="3" t="s">
        <v>109</v>
      </c>
      <c r="F96" s="3" t="s">
        <v>11</v>
      </c>
      <c r="G96" s="6">
        <v>20</v>
      </c>
      <c r="H96" s="6">
        <v>16.5</v>
      </c>
      <c r="I96" s="6">
        <v>330</v>
      </c>
    </row>
    <row r="97" spans="1:9">
      <c r="A97" s="3" t="s">
        <v>115</v>
      </c>
      <c r="B97" s="3" t="s">
        <v>116</v>
      </c>
      <c r="C97" s="5"/>
      <c r="D97" s="3"/>
      <c r="E97" s="3" t="s">
        <v>109</v>
      </c>
      <c r="F97" s="3" t="s">
        <v>11</v>
      </c>
      <c r="G97" s="6">
        <v>20</v>
      </c>
      <c r="H97" s="6">
        <v>2</v>
      </c>
      <c r="I97" s="6">
        <v>40</v>
      </c>
    </row>
    <row r="98" spans="1:9">
      <c r="A98" s="3" t="s">
        <v>117</v>
      </c>
      <c r="B98" s="3" t="s">
        <v>118</v>
      </c>
      <c r="C98" s="5"/>
      <c r="D98" s="3"/>
      <c r="E98" s="3" t="s">
        <v>109</v>
      </c>
      <c r="F98" s="3" t="s">
        <v>11</v>
      </c>
      <c r="G98" s="6">
        <v>15</v>
      </c>
      <c r="H98" s="6">
        <v>5</v>
      </c>
      <c r="I98" s="6">
        <v>75</v>
      </c>
    </row>
    <row r="99" spans="1:9">
      <c r="A99" s="3" t="s">
        <v>119</v>
      </c>
      <c r="B99" s="3" t="s">
        <v>120</v>
      </c>
      <c r="C99" s="5"/>
      <c r="D99" s="3"/>
      <c r="E99" s="3" t="s">
        <v>109</v>
      </c>
      <c r="F99" s="3" t="s">
        <v>11</v>
      </c>
      <c r="G99" s="6">
        <v>20</v>
      </c>
      <c r="H99" s="6">
        <v>2.5</v>
      </c>
      <c r="I99" s="6">
        <v>50</v>
      </c>
    </row>
    <row r="100" ht="75" spans="1:11">
      <c r="A100" s="3" t="s">
        <v>121</v>
      </c>
      <c r="B100" s="3" t="s">
        <v>101</v>
      </c>
      <c r="C100" s="5"/>
      <c r="D100" s="3"/>
      <c r="E100" s="3" t="s">
        <v>109</v>
      </c>
      <c r="F100" s="3" t="s">
        <v>11</v>
      </c>
      <c r="G100" s="6">
        <v>200</v>
      </c>
      <c r="H100" s="6">
        <v>0.28</v>
      </c>
      <c r="I100" s="6">
        <v>56</v>
      </c>
      <c r="K100" t="str">
        <f>_xlfn.DISPIMG("ID_97B59113078A483385A2FC6F60B8ADA2",1)</f>
        <v>=DISPIMG("ID_97B59113078A483385A2FC6F60B8ADA2",1)</v>
      </c>
    </row>
    <row r="101" spans="1:11">
      <c r="A101" s="14"/>
      <c r="B101" s="14"/>
      <c r="C101" s="14"/>
      <c r="D101" s="14"/>
      <c r="E101" s="14"/>
      <c r="F101" s="14"/>
      <c r="G101" s="15"/>
      <c r="H101" s="15"/>
      <c r="I101" s="15">
        <f>SUM(I93:I100)</f>
        <v>971</v>
      </c>
      <c r="J101">
        <v>971</v>
      </c>
      <c r="K101">
        <v>971</v>
      </c>
    </row>
    <row r="102" spans="1:9">
      <c r="A102" s="14"/>
      <c r="B102" s="14"/>
      <c r="C102" s="14"/>
      <c r="D102" s="14"/>
      <c r="E102" s="14"/>
      <c r="F102" s="14"/>
      <c r="G102" s="15"/>
      <c r="H102" s="15"/>
      <c r="I102" s="15"/>
    </row>
    <row r="103" spans="1:9">
      <c r="A103" s="14"/>
      <c r="B103" s="14"/>
      <c r="C103" s="14"/>
      <c r="D103" s="14"/>
      <c r="E103" s="14"/>
      <c r="F103" s="14"/>
      <c r="G103" s="15"/>
      <c r="H103" s="15"/>
      <c r="I103" s="15"/>
    </row>
    <row r="105" spans="1:9">
      <c r="A105" s="3" t="s">
        <v>0</v>
      </c>
      <c r="B105" s="3" t="s">
        <v>1</v>
      </c>
      <c r="C105" s="4"/>
      <c r="D105" s="3" t="s">
        <v>2</v>
      </c>
      <c r="E105" s="3" t="s">
        <v>3</v>
      </c>
      <c r="F105" s="3" t="s">
        <v>4</v>
      </c>
      <c r="G105" s="3" t="s">
        <v>5</v>
      </c>
      <c r="H105" s="3" t="s">
        <v>6</v>
      </c>
      <c r="I105" s="3" t="s">
        <v>7</v>
      </c>
    </row>
    <row r="106" spans="1:9">
      <c r="A106" s="3" t="s">
        <v>32</v>
      </c>
      <c r="B106" s="3" t="s">
        <v>122</v>
      </c>
      <c r="C106" s="5"/>
      <c r="D106" s="3"/>
      <c r="E106" s="3" t="s">
        <v>123</v>
      </c>
      <c r="F106" s="3" t="s">
        <v>11</v>
      </c>
      <c r="G106" s="6">
        <v>1</v>
      </c>
      <c r="H106" s="6">
        <v>45</v>
      </c>
      <c r="I106" s="6">
        <v>45</v>
      </c>
    </row>
    <row r="107" spans="1:9">
      <c r="A107" s="3" t="s">
        <v>35</v>
      </c>
      <c r="B107" s="3" t="s">
        <v>124</v>
      </c>
      <c r="C107" s="5"/>
      <c r="D107" s="3"/>
      <c r="E107" s="3" t="s">
        <v>123</v>
      </c>
      <c r="F107" s="3" t="s">
        <v>11</v>
      </c>
      <c r="G107" s="6">
        <v>10</v>
      </c>
      <c r="H107" s="6">
        <v>50</v>
      </c>
      <c r="I107" s="6">
        <v>500</v>
      </c>
    </row>
    <row r="108" spans="1:9">
      <c r="A108" s="3" t="s">
        <v>37</v>
      </c>
      <c r="B108" s="3" t="s">
        <v>125</v>
      </c>
      <c r="C108" s="5"/>
      <c r="D108" s="3"/>
      <c r="E108" s="3" t="s">
        <v>123</v>
      </c>
      <c r="F108" s="3" t="s">
        <v>11</v>
      </c>
      <c r="G108" s="6">
        <v>1</v>
      </c>
      <c r="H108" s="6">
        <v>60</v>
      </c>
      <c r="I108" s="6">
        <v>60</v>
      </c>
    </row>
    <row r="109" ht="24" spans="1:9">
      <c r="A109" s="3" t="s">
        <v>39</v>
      </c>
      <c r="B109" s="3" t="s">
        <v>126</v>
      </c>
      <c r="C109" s="5"/>
      <c r="D109" s="3" t="s">
        <v>127</v>
      </c>
      <c r="E109" s="3" t="s">
        <v>123</v>
      </c>
      <c r="F109" s="3" t="s">
        <v>11</v>
      </c>
      <c r="G109" s="6">
        <v>1</v>
      </c>
      <c r="H109" s="6">
        <v>120</v>
      </c>
      <c r="I109" s="6">
        <v>120</v>
      </c>
    </row>
    <row r="110" spans="1:11">
      <c r="A110" s="12"/>
      <c r="B110" s="13"/>
      <c r="C110" s="13"/>
      <c r="D110" s="13"/>
      <c r="E110" s="13"/>
      <c r="F110" s="13"/>
      <c r="G110" s="6">
        <v>13</v>
      </c>
      <c r="H110" s="13"/>
      <c r="I110" s="6">
        <v>725</v>
      </c>
      <c r="J110">
        <v>725</v>
      </c>
      <c r="K110">
        <v>725</v>
      </c>
    </row>
    <row r="112" spans="1:9">
      <c r="A112" s="3" t="s">
        <v>0</v>
      </c>
      <c r="B112" s="3" t="s">
        <v>1</v>
      </c>
      <c r="C112" s="4"/>
      <c r="D112" s="3" t="s">
        <v>2</v>
      </c>
      <c r="E112" s="3" t="s">
        <v>3</v>
      </c>
      <c r="F112" s="3" t="s">
        <v>4</v>
      </c>
      <c r="G112" s="3" t="s">
        <v>5</v>
      </c>
      <c r="H112" s="3" t="s">
        <v>6</v>
      </c>
      <c r="I112" s="3" t="s">
        <v>7</v>
      </c>
    </row>
    <row r="113" spans="1:9">
      <c r="A113" s="3" t="s">
        <v>41</v>
      </c>
      <c r="B113" s="3" t="s">
        <v>51</v>
      </c>
      <c r="C113" s="5"/>
      <c r="D113" s="3"/>
      <c r="E113" s="3" t="s">
        <v>128</v>
      </c>
      <c r="F113" s="3" t="s">
        <v>11</v>
      </c>
      <c r="G113" s="6">
        <v>10</v>
      </c>
      <c r="H113" s="6">
        <v>40</v>
      </c>
      <c r="I113" s="6">
        <v>400</v>
      </c>
    </row>
    <row r="114" ht="75" spans="1:11">
      <c r="A114" s="3" t="s">
        <v>46</v>
      </c>
      <c r="B114" s="3" t="s">
        <v>129</v>
      </c>
      <c r="C114" s="5"/>
      <c r="D114" s="3"/>
      <c r="E114" s="3" t="s">
        <v>128</v>
      </c>
      <c r="F114" s="3" t="s">
        <v>11</v>
      </c>
      <c r="G114" s="6">
        <v>2</v>
      </c>
      <c r="H114" s="6">
        <v>45</v>
      </c>
      <c r="I114" s="6">
        <v>90</v>
      </c>
      <c r="K114" t="str">
        <f>_xlfn.DISPIMG("ID_5491EA08B3204ADFBA9578EA296D421E",1)</f>
        <v>=DISPIMG("ID_5491EA08B3204ADFBA9578EA296D421E",1)</v>
      </c>
    </row>
    <row r="115" spans="1:11">
      <c r="A115" s="12"/>
      <c r="B115" s="13"/>
      <c r="C115" s="13"/>
      <c r="D115" s="13"/>
      <c r="E115" s="13"/>
      <c r="F115" s="13"/>
      <c r="G115" s="6"/>
      <c r="H115" s="13"/>
      <c r="I115" s="6">
        <f>SUM(I113:I114)</f>
        <v>490</v>
      </c>
      <c r="J115">
        <v>490</v>
      </c>
      <c r="K115">
        <v>490</v>
      </c>
    </row>
    <row r="117" spans="1:9">
      <c r="A117" s="3" t="s">
        <v>0</v>
      </c>
      <c r="B117" s="3" t="s">
        <v>1</v>
      </c>
      <c r="C117" s="4"/>
      <c r="D117" s="3" t="s">
        <v>2</v>
      </c>
      <c r="E117" s="3" t="s">
        <v>3</v>
      </c>
      <c r="F117" s="3" t="s">
        <v>4</v>
      </c>
      <c r="G117" s="3" t="s">
        <v>5</v>
      </c>
      <c r="H117" s="3" t="s">
        <v>6</v>
      </c>
      <c r="I117" s="3" t="s">
        <v>7</v>
      </c>
    </row>
    <row r="118" spans="1:9">
      <c r="A118" s="3" t="s">
        <v>48</v>
      </c>
      <c r="B118" s="3" t="s">
        <v>101</v>
      </c>
      <c r="C118" s="5"/>
      <c r="D118" s="3"/>
      <c r="E118" s="3" t="s">
        <v>130</v>
      </c>
      <c r="F118" s="3" t="s">
        <v>11</v>
      </c>
      <c r="G118" s="6">
        <v>400</v>
      </c>
      <c r="H118" s="6">
        <v>0.28</v>
      </c>
      <c r="I118" s="6">
        <v>112</v>
      </c>
    </row>
    <row r="119" spans="1:9">
      <c r="A119" s="3" t="s">
        <v>50</v>
      </c>
      <c r="B119" s="3" t="s">
        <v>131</v>
      </c>
      <c r="C119" s="5"/>
      <c r="D119" s="3"/>
      <c r="E119" s="3" t="s">
        <v>130</v>
      </c>
      <c r="F119" s="3" t="s">
        <v>11</v>
      </c>
      <c r="G119" s="6">
        <v>50</v>
      </c>
      <c r="H119" s="6">
        <v>0.45</v>
      </c>
      <c r="I119" s="6">
        <v>22.5</v>
      </c>
    </row>
    <row r="120" ht="75" spans="1:11">
      <c r="A120" s="3" t="s">
        <v>52</v>
      </c>
      <c r="B120" s="3" t="s">
        <v>132</v>
      </c>
      <c r="C120" s="5"/>
      <c r="D120" s="3"/>
      <c r="E120" s="3" t="s">
        <v>130</v>
      </c>
      <c r="F120" s="3" t="s">
        <v>11</v>
      </c>
      <c r="G120" s="6">
        <v>24</v>
      </c>
      <c r="H120" s="6">
        <v>2.2</v>
      </c>
      <c r="I120" s="6">
        <v>52.8</v>
      </c>
      <c r="K120" t="str">
        <f>_xlfn.DISPIMG("ID_3FD8A69152274907819A8614CD117FA1",1)</f>
        <v>=DISPIMG("ID_3FD8A69152274907819A8614CD117FA1",1)</v>
      </c>
    </row>
    <row r="121" spans="1:11">
      <c r="A121" s="12"/>
      <c r="B121" s="13"/>
      <c r="C121" s="13"/>
      <c r="D121" s="13"/>
      <c r="E121" s="13"/>
      <c r="F121" s="13"/>
      <c r="G121" s="6"/>
      <c r="H121" s="13"/>
      <c r="I121" s="6">
        <f>SUM(I118:I120)</f>
        <v>187.3</v>
      </c>
      <c r="J121">
        <v>187.3</v>
      </c>
      <c r="K121">
        <v>187.3</v>
      </c>
    </row>
    <row r="123" spans="1:9">
      <c r="A123" s="3" t="s">
        <v>0</v>
      </c>
      <c r="B123" s="3" t="s">
        <v>1</v>
      </c>
      <c r="C123" s="4"/>
      <c r="D123" s="3" t="s">
        <v>2</v>
      </c>
      <c r="E123" s="3" t="s">
        <v>3</v>
      </c>
      <c r="F123" s="3" t="s">
        <v>4</v>
      </c>
      <c r="G123" s="3" t="s">
        <v>5</v>
      </c>
      <c r="H123" s="3" t="s">
        <v>6</v>
      </c>
      <c r="I123" s="3" t="s">
        <v>7</v>
      </c>
    </row>
    <row r="124" s="2" customFormat="1" spans="1:9">
      <c r="A124" s="3" t="s">
        <v>54</v>
      </c>
      <c r="B124" s="3" t="s">
        <v>133</v>
      </c>
      <c r="C124" s="5"/>
      <c r="D124" s="3"/>
      <c r="E124" s="3" t="s">
        <v>134</v>
      </c>
      <c r="F124" s="3" t="s">
        <v>11</v>
      </c>
      <c r="G124" s="6">
        <v>20</v>
      </c>
      <c r="H124" s="6">
        <v>3</v>
      </c>
      <c r="I124" s="6">
        <v>60</v>
      </c>
    </row>
    <row r="125" s="2" customFormat="1" spans="1:9">
      <c r="A125" s="3" t="s">
        <v>56</v>
      </c>
      <c r="B125" s="3" t="s">
        <v>101</v>
      </c>
      <c r="C125" s="5"/>
      <c r="D125" s="3"/>
      <c r="E125" s="3" t="s">
        <v>134</v>
      </c>
      <c r="F125" s="3" t="s">
        <v>11</v>
      </c>
      <c r="G125" s="6">
        <v>400</v>
      </c>
      <c r="H125" s="6">
        <v>0.28</v>
      </c>
      <c r="I125" s="6">
        <v>112</v>
      </c>
    </row>
    <row r="126" s="2" customFormat="1" spans="1:9">
      <c r="A126" s="3" t="s">
        <v>58</v>
      </c>
      <c r="B126" s="3" t="s">
        <v>114</v>
      </c>
      <c r="C126" s="5"/>
      <c r="D126" s="3"/>
      <c r="E126" s="3" t="s">
        <v>134</v>
      </c>
      <c r="F126" s="3" t="s">
        <v>11</v>
      </c>
      <c r="G126" s="6">
        <v>6</v>
      </c>
      <c r="H126" s="6">
        <v>16.5</v>
      </c>
      <c r="I126" s="6">
        <v>99</v>
      </c>
    </row>
    <row r="127" s="2" customFormat="1" ht="75" spans="1:11">
      <c r="A127" s="3" t="s">
        <v>60</v>
      </c>
      <c r="B127" s="3" t="s">
        <v>135</v>
      </c>
      <c r="C127" s="5"/>
      <c r="D127" s="3"/>
      <c r="E127" s="3" t="s">
        <v>134</v>
      </c>
      <c r="F127" s="3" t="s">
        <v>11</v>
      </c>
      <c r="G127" s="6">
        <v>12</v>
      </c>
      <c r="H127" s="6">
        <v>1.6</v>
      </c>
      <c r="I127" s="6">
        <v>19.2</v>
      </c>
      <c r="K127" s="2" t="str">
        <f>_xlfn.DISPIMG("ID_66DBEEFEC60347F8AD5C9C8691F47AF1",1)</f>
        <v>=DISPIMG("ID_66DBEEFEC60347F8AD5C9C8691F47AF1",1)</v>
      </c>
    </row>
    <row r="128" s="2" customFormat="1" spans="1:11">
      <c r="A128" s="3"/>
      <c r="B128" s="3"/>
      <c r="C128" s="5"/>
      <c r="D128" s="3"/>
      <c r="E128" s="3"/>
      <c r="F128" s="3"/>
      <c r="G128" s="6"/>
      <c r="H128" s="6"/>
      <c r="I128" s="6">
        <f>SUM(I124:I127)</f>
        <v>290.2</v>
      </c>
      <c r="J128" s="2">
        <v>290.2</v>
      </c>
      <c r="K128" s="2">
        <v>290.2</v>
      </c>
    </row>
    <row r="129" s="2" customFormat="1" spans="1:9">
      <c r="A129" s="3"/>
      <c r="B129" s="3"/>
      <c r="C129" s="5"/>
      <c r="D129" s="3"/>
      <c r="E129" s="3"/>
      <c r="F129" s="3"/>
      <c r="G129" s="6"/>
      <c r="H129" s="6"/>
      <c r="I129" s="6"/>
    </row>
    <row r="130" s="2" customFormat="1" spans="1:9">
      <c r="A130" s="3" t="s">
        <v>0</v>
      </c>
      <c r="B130" s="3" t="s">
        <v>1</v>
      </c>
      <c r="C130" s="4"/>
      <c r="D130" s="3" t="s">
        <v>2</v>
      </c>
      <c r="E130" s="3" t="s">
        <v>3</v>
      </c>
      <c r="F130" s="3" t="s">
        <v>4</v>
      </c>
      <c r="G130" s="3" t="s">
        <v>5</v>
      </c>
      <c r="H130" s="3" t="s">
        <v>6</v>
      </c>
      <c r="I130" s="3" t="s">
        <v>7</v>
      </c>
    </row>
    <row r="131" s="2" customFormat="1" spans="1:9">
      <c r="A131" s="3" t="s">
        <v>62</v>
      </c>
      <c r="B131" s="3" t="s">
        <v>136</v>
      </c>
      <c r="C131" s="5"/>
      <c r="D131" s="3" t="s">
        <v>137</v>
      </c>
      <c r="E131" s="3" t="s">
        <v>138</v>
      </c>
      <c r="F131" s="3" t="s">
        <v>11</v>
      </c>
      <c r="G131" s="6">
        <v>75</v>
      </c>
      <c r="H131" s="6">
        <v>35</v>
      </c>
      <c r="I131" s="6">
        <v>2625</v>
      </c>
    </row>
    <row r="132" spans="9:11">
      <c r="I132">
        <f>SUM(I131:I131)</f>
        <v>2625</v>
      </c>
      <c r="J132">
        <v>2625</v>
      </c>
      <c r="K132">
        <v>2625</v>
      </c>
    </row>
    <row r="134" spans="1:9">
      <c r="A134" s="3" t="s">
        <v>0</v>
      </c>
      <c r="B134" s="3" t="s">
        <v>1</v>
      </c>
      <c r="C134" s="4"/>
      <c r="D134" s="3" t="s">
        <v>2</v>
      </c>
      <c r="E134" s="3" t="s">
        <v>3</v>
      </c>
      <c r="F134" s="3" t="s">
        <v>4</v>
      </c>
      <c r="G134" s="3" t="s">
        <v>5</v>
      </c>
      <c r="H134" s="3" t="s">
        <v>6</v>
      </c>
      <c r="I134" s="3" t="s">
        <v>7</v>
      </c>
    </row>
    <row r="135" spans="1:9">
      <c r="A135" s="3" t="s">
        <v>32</v>
      </c>
      <c r="B135" s="3" t="s">
        <v>91</v>
      </c>
      <c r="C135" s="5"/>
      <c r="D135" s="3"/>
      <c r="E135" s="3" t="s">
        <v>139</v>
      </c>
      <c r="F135" s="3" t="s">
        <v>11</v>
      </c>
      <c r="G135" s="6">
        <v>1500</v>
      </c>
      <c r="H135" s="6">
        <v>0.2</v>
      </c>
      <c r="I135" s="6">
        <v>300</v>
      </c>
    </row>
    <row r="136" spans="1:9">
      <c r="A136" s="3" t="s">
        <v>35</v>
      </c>
      <c r="B136" s="3" t="s">
        <v>49</v>
      </c>
      <c r="C136" s="5"/>
      <c r="D136" s="3"/>
      <c r="E136" s="3" t="s">
        <v>139</v>
      </c>
      <c r="F136" s="3" t="s">
        <v>11</v>
      </c>
      <c r="G136" s="6">
        <v>1000</v>
      </c>
      <c r="H136" s="6">
        <v>0.28</v>
      </c>
      <c r="I136" s="6">
        <v>280</v>
      </c>
    </row>
    <row r="137" ht="75" spans="1:11">
      <c r="A137" s="3" t="s">
        <v>37</v>
      </c>
      <c r="B137" s="3" t="s">
        <v>140</v>
      </c>
      <c r="C137" s="5"/>
      <c r="D137" s="3"/>
      <c r="E137" s="3" t="s">
        <v>139</v>
      </c>
      <c r="F137" s="3" t="s">
        <v>11</v>
      </c>
      <c r="G137" s="6">
        <v>10</v>
      </c>
      <c r="H137" s="6">
        <v>20</v>
      </c>
      <c r="I137" s="6">
        <v>200</v>
      </c>
      <c r="K137" t="str">
        <f>_xlfn.DISPIMG("ID_89E04CBB9A3C47E7BE99F2026B1BB765",1)</f>
        <v>=DISPIMG("ID_89E04CBB9A3C47E7BE99F2026B1BB765",1)</v>
      </c>
    </row>
    <row r="138" spans="1:11">
      <c r="A138" s="3"/>
      <c r="B138" s="3"/>
      <c r="C138" s="5"/>
      <c r="D138" s="3"/>
      <c r="E138" s="3"/>
      <c r="F138" s="3"/>
      <c r="G138" s="6"/>
      <c r="H138" s="6"/>
      <c r="I138" s="6">
        <f>SUM(I135:I137)</f>
        <v>780</v>
      </c>
      <c r="J138">
        <v>780</v>
      </c>
      <c r="K138">
        <v>780</v>
      </c>
    </row>
    <row r="139" spans="1:9">
      <c r="A139" s="3"/>
      <c r="B139" s="3"/>
      <c r="C139" s="5"/>
      <c r="D139" s="3"/>
      <c r="E139" s="3"/>
      <c r="F139" s="3"/>
      <c r="G139" s="6"/>
      <c r="H139" s="6"/>
      <c r="I139" s="6"/>
    </row>
    <row r="140" spans="1:9">
      <c r="A140" s="3"/>
      <c r="B140" s="3"/>
      <c r="C140" s="5"/>
      <c r="D140" s="3"/>
      <c r="E140" s="3"/>
      <c r="F140" s="3"/>
      <c r="G140" s="6"/>
      <c r="H140" s="6"/>
      <c r="I140" s="6"/>
    </row>
    <row r="141" spans="1:9">
      <c r="A141" s="3" t="s">
        <v>0</v>
      </c>
      <c r="B141" s="3" t="s">
        <v>1</v>
      </c>
      <c r="C141" s="4"/>
      <c r="D141" s="3" t="s">
        <v>2</v>
      </c>
      <c r="E141" s="3" t="s">
        <v>3</v>
      </c>
      <c r="F141" s="3" t="s">
        <v>4</v>
      </c>
      <c r="G141" s="3" t="s">
        <v>5</v>
      </c>
      <c r="H141" s="3" t="s">
        <v>6</v>
      </c>
      <c r="I141" s="3" t="s">
        <v>7</v>
      </c>
    </row>
    <row r="142" spans="1:9">
      <c r="A142" s="3" t="s">
        <v>39</v>
      </c>
      <c r="B142" s="3" t="s">
        <v>36</v>
      </c>
      <c r="C142" s="5"/>
      <c r="D142" s="3"/>
      <c r="E142" s="3" t="s">
        <v>141</v>
      </c>
      <c r="F142" s="3" t="s">
        <v>11</v>
      </c>
      <c r="G142" s="6">
        <v>2</v>
      </c>
      <c r="H142" s="6">
        <v>15</v>
      </c>
      <c r="I142" s="6">
        <v>30</v>
      </c>
    </row>
    <row r="143" spans="1:9">
      <c r="A143" s="3" t="s">
        <v>41</v>
      </c>
      <c r="B143" s="3" t="s">
        <v>142</v>
      </c>
      <c r="C143" s="5"/>
      <c r="D143" s="3"/>
      <c r="E143" s="3" t="s">
        <v>141</v>
      </c>
      <c r="F143" s="3" t="s">
        <v>11</v>
      </c>
      <c r="G143" s="6">
        <v>1</v>
      </c>
      <c r="H143" s="6">
        <v>40</v>
      </c>
      <c r="I143" s="6">
        <v>40</v>
      </c>
    </row>
    <row r="144" ht="24" spans="1:9">
      <c r="A144" s="3" t="s">
        <v>46</v>
      </c>
      <c r="B144" s="3" t="s">
        <v>143</v>
      </c>
      <c r="C144" s="5"/>
      <c r="D144" s="3"/>
      <c r="E144" s="3" t="s">
        <v>141</v>
      </c>
      <c r="F144" s="3" t="s">
        <v>11</v>
      </c>
      <c r="G144" s="6">
        <v>1</v>
      </c>
      <c r="H144" s="6">
        <v>85</v>
      </c>
      <c r="I144" s="6">
        <v>85</v>
      </c>
    </row>
    <row r="145" spans="1:9">
      <c r="A145" s="3" t="s">
        <v>48</v>
      </c>
      <c r="B145" s="3" t="s">
        <v>144</v>
      </c>
      <c r="C145" s="5"/>
      <c r="D145" s="3"/>
      <c r="E145" s="3" t="s">
        <v>141</v>
      </c>
      <c r="F145" s="3" t="s">
        <v>11</v>
      </c>
      <c r="G145" s="6">
        <v>1</v>
      </c>
      <c r="H145" s="6">
        <v>300</v>
      </c>
      <c r="I145" s="6">
        <v>300</v>
      </c>
    </row>
    <row r="146" spans="1:11">
      <c r="A146" s="12"/>
      <c r="B146" s="13"/>
      <c r="C146" s="13"/>
      <c r="D146" s="13"/>
      <c r="E146" s="13"/>
      <c r="F146" s="13"/>
      <c r="G146" s="6"/>
      <c r="H146" s="13"/>
      <c r="I146" s="6">
        <f>SUM(I142:I145)</f>
        <v>455</v>
      </c>
      <c r="J146">
        <v>455</v>
      </c>
      <c r="K146">
        <v>455</v>
      </c>
    </row>
    <row r="147" spans="11:11">
      <c r="K147">
        <f>SUM(K11:K146)</f>
        <v>20225.3</v>
      </c>
    </row>
  </sheetData>
  <pageMargins left="0.314583333333333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K8" sqref="K8"/>
    </sheetView>
  </sheetViews>
  <sheetFormatPr defaultColWidth="9" defaultRowHeight="14" outlineLevelCol="4"/>
  <cols>
    <col min="1" max="1" width="16.7545454545455" customWidth="1"/>
    <col min="2" max="2" width="11.2545454545455" customWidth="1"/>
    <col min="3" max="4" width="11.1272727272727" customWidth="1"/>
    <col min="5" max="5" width="13" customWidth="1"/>
  </cols>
  <sheetData>
    <row r="1" ht="30" customHeight="1" spans="1:5">
      <c r="A1" s="1" t="s">
        <v>145</v>
      </c>
      <c r="B1" s="1" t="s">
        <v>5</v>
      </c>
      <c r="C1" s="1" t="s">
        <v>146</v>
      </c>
      <c r="D1" s="1" t="s">
        <v>147</v>
      </c>
      <c r="E1" s="1"/>
    </row>
    <row r="2" ht="30" customHeight="1" spans="1:5">
      <c r="A2" s="1" t="s">
        <v>148</v>
      </c>
      <c r="B2" s="1">
        <v>204</v>
      </c>
      <c r="C2" s="1">
        <v>0.4</v>
      </c>
      <c r="D2" s="1">
        <f>C2*B2</f>
        <v>81.6</v>
      </c>
      <c r="E2" s="1"/>
    </row>
    <row r="3" ht="30" customHeight="1" spans="1:5">
      <c r="A3" s="1" t="s">
        <v>149</v>
      </c>
      <c r="B3" s="1">
        <v>45</v>
      </c>
      <c r="C3" s="1">
        <v>0.4</v>
      </c>
      <c r="D3" s="1">
        <f t="shared" ref="D3:D14" si="0">C3*B3</f>
        <v>18</v>
      </c>
      <c r="E3" s="1"/>
    </row>
    <row r="4" ht="30" customHeight="1" spans="1:5">
      <c r="A4" s="1" t="s">
        <v>150</v>
      </c>
      <c r="B4" s="1">
        <v>36</v>
      </c>
      <c r="C4" s="1">
        <v>1</v>
      </c>
      <c r="D4" s="1">
        <f t="shared" si="0"/>
        <v>36</v>
      </c>
      <c r="E4" s="1"/>
    </row>
    <row r="5" ht="30" customHeight="1" spans="1:5">
      <c r="A5" s="1" t="s">
        <v>151</v>
      </c>
      <c r="B5" s="1">
        <v>18</v>
      </c>
      <c r="C5" s="1">
        <v>0.8</v>
      </c>
      <c r="D5" s="1">
        <f t="shared" si="0"/>
        <v>14.4</v>
      </c>
      <c r="E5" s="1"/>
    </row>
    <row r="6" ht="30" customHeight="1" spans="1:5">
      <c r="A6" s="1" t="s">
        <v>152</v>
      </c>
      <c r="B6" s="1">
        <v>80</v>
      </c>
      <c r="C6" s="1">
        <v>2</v>
      </c>
      <c r="D6" s="1">
        <f t="shared" si="0"/>
        <v>160</v>
      </c>
      <c r="E6" s="1"/>
    </row>
    <row r="7" ht="30" customHeight="1" spans="1:5">
      <c r="A7" s="1" t="s">
        <v>43</v>
      </c>
      <c r="B7" s="1">
        <v>30</v>
      </c>
      <c r="C7" s="1">
        <v>0.8</v>
      </c>
      <c r="D7" s="1">
        <f t="shared" si="0"/>
        <v>24</v>
      </c>
      <c r="E7" s="1"/>
    </row>
    <row r="8" ht="30" customHeight="1" spans="1:5">
      <c r="A8" s="1" t="s">
        <v>153</v>
      </c>
      <c r="B8" s="1">
        <v>200</v>
      </c>
      <c r="C8" s="1">
        <v>0.28</v>
      </c>
      <c r="D8" s="1">
        <f t="shared" si="0"/>
        <v>56</v>
      </c>
      <c r="E8" s="1"/>
    </row>
    <row r="9" ht="30" customHeight="1" spans="1:5">
      <c r="A9" s="1" t="s">
        <v>154</v>
      </c>
      <c r="B9" s="1">
        <v>400</v>
      </c>
      <c r="C9" s="1">
        <v>0.2</v>
      </c>
      <c r="D9" s="1">
        <f t="shared" si="0"/>
        <v>80</v>
      </c>
      <c r="E9" s="1"/>
    </row>
    <row r="10" ht="30" customHeight="1" spans="1:5">
      <c r="A10" s="1" t="s">
        <v>155</v>
      </c>
      <c r="B10" s="1">
        <v>400</v>
      </c>
      <c r="C10" s="1">
        <v>0.8</v>
      </c>
      <c r="D10" s="1">
        <f t="shared" si="0"/>
        <v>320</v>
      </c>
      <c r="E10" s="1"/>
    </row>
    <row r="11" ht="30" customHeight="1" spans="1:5">
      <c r="A11" s="1" t="s">
        <v>76</v>
      </c>
      <c r="B11" s="1">
        <v>18</v>
      </c>
      <c r="C11" s="1">
        <v>40</v>
      </c>
      <c r="D11" s="1">
        <f t="shared" si="0"/>
        <v>720</v>
      </c>
      <c r="E11" s="1"/>
    </row>
    <row r="12" ht="30" customHeight="1" spans="1:5">
      <c r="A12" s="1" t="s">
        <v>156</v>
      </c>
      <c r="B12" s="1">
        <v>10</v>
      </c>
      <c r="C12" s="1">
        <v>45</v>
      </c>
      <c r="D12" s="1">
        <f t="shared" si="0"/>
        <v>450</v>
      </c>
      <c r="E12" s="1"/>
    </row>
    <row r="13" ht="30" customHeight="1" spans="1:5">
      <c r="A13" s="1" t="s">
        <v>157</v>
      </c>
      <c r="B13" s="1">
        <v>3</v>
      </c>
      <c r="C13" s="1">
        <v>40</v>
      </c>
      <c r="D13" s="1">
        <f t="shared" si="0"/>
        <v>120</v>
      </c>
      <c r="E13" s="1"/>
    </row>
    <row r="14" ht="30" customHeight="1" spans="1:5">
      <c r="A14" s="1" t="s">
        <v>158</v>
      </c>
      <c r="B14" s="1">
        <v>20</v>
      </c>
      <c r="C14" s="1">
        <v>1</v>
      </c>
      <c r="D14" s="1">
        <f t="shared" si="0"/>
        <v>20</v>
      </c>
      <c r="E14" s="1"/>
    </row>
    <row r="15" ht="30" customHeight="1" spans="1:5">
      <c r="A15" s="1"/>
      <c r="B15" s="1"/>
      <c r="C15" s="1"/>
      <c r="D15" s="1">
        <f>SUM(D2:D14)</f>
        <v>2100</v>
      </c>
      <c r="E15" s="1"/>
    </row>
  </sheetData>
  <pageMargins left="0.275" right="0.7" top="0.314583333333333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7.18</vt:lpstr>
      <vt:lpstr>退货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joy</cp:lastModifiedBy>
  <dcterms:created xsi:type="dcterms:W3CDTF">2023-05-12T11:15:00Z</dcterms:created>
  <dcterms:modified xsi:type="dcterms:W3CDTF">2025-12-06T06:42:59Z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2052-12.1.0.22175</vt:lpwstr>
  </property>
  <property fmtid="{D5CDD505-2E9C-101B-9397-08002B2CF9AE}" pid="3" name="ICV">
    <vt:lpwstr>C9606AAC42664909ABF1A4E061238C82_13</vt:lpwstr>
  </property>
</Properties>
</file>