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7" name="ID_F7BB68E73AE04CF0A5E12E7D28A4D6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81975" y="5948045"/>
          <a:ext cx="503555" cy="9131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" name="ID_6F65FA88B1F74BFD96E8A0C4ED228ED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009380" y="5949315"/>
          <a:ext cx="511810" cy="886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" name="ID_D3C67960D94345CF92A044C9D81EDEA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150860" y="7816215"/>
          <a:ext cx="557530" cy="10248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" name="ID_D93AAE4852CB4027863FD68655FEDBE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997950" y="7879080"/>
          <a:ext cx="534035" cy="9347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1" name="ID_BCA3C3DB76F7424EA579A93D7E23F90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724390" y="7869555"/>
          <a:ext cx="536575" cy="9410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" name="ID_E081493C08F7432C9DD0369DF8BAA37B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0469245" y="7917815"/>
          <a:ext cx="522605" cy="9118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3" name="ID_BE6960FA7B9A4730ACFC086908B1943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137525" y="8981440"/>
          <a:ext cx="542290" cy="9912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4" name="ID_A263E5B392B040EBA7AAEF8BD222C30D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989060" y="8952230"/>
          <a:ext cx="595630" cy="10490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" name="ID_8FF397FB8FE24AE393B7BFF67BB07BBB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732010" y="8952865"/>
          <a:ext cx="631190" cy="11055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" name="ID_240B80FD076C49FC8E7ECD63DD26859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8110220" y="10101580"/>
          <a:ext cx="624205" cy="10807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" name="ID_1C70610005774BBBA06478332E2E6000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8994140" y="10088880"/>
          <a:ext cx="628650" cy="10998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F032EB2D447C4A6DBC64C81C8FF8044D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773285" y="10091420"/>
          <a:ext cx="628015" cy="11004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" name="ID_4AEF77E2093349DEACFC3F732CE4065B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624820" y="10113010"/>
          <a:ext cx="552450" cy="9702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1" name="ID_82FDE9B6038943C2BF73528DB172CE2F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8104505" y="11231245"/>
          <a:ext cx="629920" cy="11163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2" name="ID_17E52D14DAF14062A0FCB3279CF3B880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9028430" y="11284585"/>
          <a:ext cx="601345" cy="10217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3" name="ID_A65E83F9C5D44264995F3FE280BD98C0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9820275" y="11232515"/>
          <a:ext cx="590550" cy="10134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" name="ID_13F1ABC4CE8640C59145560005CD735B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0584180" y="11247755"/>
          <a:ext cx="598170" cy="10934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" name="ID_176C56E4984D4CC1BB0E34BC6E52BBBC" descr="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6437630" y="712470"/>
          <a:ext cx="571500" cy="94170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<sst xmlns="http://schemas.openxmlformats.org/spreadsheetml/2006/main" count="93" uniqueCount="55">
  <si>
    <t>中高垫付报销明细</t>
  </si>
  <si>
    <t>序号</t>
  </si>
  <si>
    <t>日期</t>
  </si>
  <si>
    <t>费用类型</t>
  </si>
  <si>
    <t>事由</t>
  </si>
  <si>
    <t>金额
（公里数*油耗/实际发生金额）</t>
  </si>
  <si>
    <t>是否有发票</t>
  </si>
  <si>
    <t>图片1</t>
  </si>
  <si>
    <t>图片2</t>
  </si>
  <si>
    <t>图片3</t>
  </si>
  <si>
    <t>图片4</t>
  </si>
  <si>
    <t>图片5</t>
  </si>
  <si>
    <t>图片6</t>
  </si>
  <si>
    <t>备注</t>
  </si>
  <si>
    <t>成本划分</t>
  </si>
  <si>
    <t>火车票</t>
  </si>
  <si>
    <t>新疆公司到石河子大学项目满意度调查往返</t>
  </si>
  <si>
    <t>/</t>
  </si>
  <si>
    <t>乌鲁木齐-石河子-乌鲁木齐</t>
  </si>
  <si>
    <t>石河子大学</t>
  </si>
  <si>
    <t>快递费</t>
  </si>
  <si>
    <t>甄总物资</t>
  </si>
  <si>
    <t>申通发票</t>
  </si>
  <si>
    <t>申通快递</t>
  </si>
  <si>
    <t>办公室</t>
  </si>
  <si>
    <t>餐费</t>
  </si>
  <si>
    <t>1楼办公室清洁打扫3人午餐</t>
  </si>
  <si>
    <t>滴滴发票替代</t>
  </si>
  <si>
    <t>牛肉面</t>
  </si>
  <si>
    <t xml:space="preserve">餐费 </t>
  </si>
  <si>
    <t>新员工杨舒文第一顿午餐</t>
  </si>
  <si>
    <t>饺子</t>
  </si>
  <si>
    <t>洗车费</t>
  </si>
  <si>
    <t>微型小货车年审洗车</t>
  </si>
  <si>
    <t>天猫发票</t>
  </si>
  <si>
    <t>天猫养车</t>
  </si>
  <si>
    <t>新大绿化</t>
  </si>
  <si>
    <t>合计</t>
  </si>
  <si>
    <t>同行人</t>
  </si>
  <si>
    <t>2025.10.17</t>
  </si>
  <si>
    <t>与和施锡梅去华凌市场询价冬装、门把手套</t>
  </si>
  <si>
    <t>油票</t>
  </si>
  <si>
    <t>公司-华凌-公司</t>
  </si>
  <si>
    <t>2025.10.20</t>
  </si>
  <si>
    <t>与施锡梅华凌市场确定工装、门把手套，总工会、图书馆项目抽检</t>
  </si>
  <si>
    <t>公司-华凌-总工会-图书馆-公司</t>
  </si>
  <si>
    <t>2025.10.21</t>
  </si>
  <si>
    <t>与施锡梅、王芳、吴青芮去师专物业、师专安保项目抽检</t>
  </si>
  <si>
    <t>公司-师专物业-师专亚新-公司</t>
  </si>
  <si>
    <t>2025.10.23</t>
  </si>
  <si>
    <t>与施锡梅、王芳、吴青芮去救助站、州一中、昌吉学院项目抽检</t>
  </si>
  <si>
    <t>公司-救助站-州一中-昌吉学院-公司</t>
  </si>
  <si>
    <t>2025.10.26</t>
  </si>
  <si>
    <t>与和施锡梅去新华凌市场、白鸟湖、金源贸易城供应商实勘筛选</t>
  </si>
  <si>
    <t>家-新华凌-白鸟湖-金源贸易城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</si>
</sst>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4.png"/><Relationship Id="rId8" Type="http://schemas.openxmlformats.org/officeDocument/2006/relationships/image" Target="media/image13.png"/><Relationship Id="rId7" Type="http://schemas.openxmlformats.org/officeDocument/2006/relationships/image" Target="media/image12.png"/><Relationship Id="rId6" Type="http://schemas.openxmlformats.org/officeDocument/2006/relationships/image" Target="media/image11.png"/><Relationship Id="rId5" Type="http://schemas.openxmlformats.org/officeDocument/2006/relationships/image" Target="media/image10.png"/><Relationship Id="rId4" Type="http://schemas.openxmlformats.org/officeDocument/2006/relationships/image" Target="media/image9.png"/><Relationship Id="rId3" Type="http://schemas.openxmlformats.org/officeDocument/2006/relationships/image" Target="media/image8.png"/><Relationship Id="rId2" Type="http://schemas.openxmlformats.org/officeDocument/2006/relationships/image" Target="media/image7.png"/><Relationship Id="rId18" Type="http://schemas.openxmlformats.org/officeDocument/2006/relationships/image" Target="media/image23.jpeg"/><Relationship Id="rId17" Type="http://schemas.openxmlformats.org/officeDocument/2006/relationships/image" Target="media/image22.png"/><Relationship Id="rId16" Type="http://schemas.openxmlformats.org/officeDocument/2006/relationships/image" Target="media/image21.png"/><Relationship Id="rId15" Type="http://schemas.openxmlformats.org/officeDocument/2006/relationships/image" Target="media/image20.png"/><Relationship Id="rId14" Type="http://schemas.openxmlformats.org/officeDocument/2006/relationships/image" Target="media/image19.png"/><Relationship Id="rId13" Type="http://schemas.openxmlformats.org/officeDocument/2006/relationships/image" Target="media/image18.png"/><Relationship Id="rId12" Type="http://schemas.openxmlformats.org/officeDocument/2006/relationships/image" Target="media/image17.png"/><Relationship Id="rId11" Type="http://schemas.openxmlformats.org/officeDocument/2006/relationships/image" Target="media/image16.png"/><Relationship Id="rId10" Type="http://schemas.openxmlformats.org/officeDocument/2006/relationships/image" Target="media/image15.png"/><Relationship Id="rId1" Type="http://schemas.openxmlformats.org/officeDocument/2006/relationships/image" Target="media/image6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161290</xdr:colOff>
      <xdr:row>2</xdr:row>
      <xdr:rowOff>94615</xdr:rowOff>
    </xdr:from>
    <xdr:to>
      <xdr:col>7</xdr:col>
      <xdr:colOff>768350</xdr:colOff>
      <xdr:row>2</xdr:row>
      <xdr:rowOff>934720</xdr:rowOff>
    </xdr:to>
    <xdr:pic>
      <xdr:nvPicPr>
        <xdr:cNvPr id="4" name="图片 3" descr="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27340" y="789940"/>
          <a:ext cx="607060" cy="840105"/>
        </a:xfrm>
        <a:prstGeom prst="rect">
          <a:avLst/>
        </a:prstGeom>
      </xdr:spPr>
    </xdr:pic>
    <xdr:clientData/>
  </xdr:twoCellAnchor>
  <xdr:twoCellAnchor editAs="oneCell">
    <xdr:from>
      <xdr:col>6</xdr:col>
      <xdr:colOff>100965</xdr:colOff>
      <xdr:row>3</xdr:row>
      <xdr:rowOff>156845</xdr:rowOff>
    </xdr:from>
    <xdr:to>
      <xdr:col>6</xdr:col>
      <xdr:colOff>721360</xdr:colOff>
      <xdr:row>3</xdr:row>
      <xdr:rowOff>1339850</xdr:rowOff>
    </xdr:to>
    <xdr:pic>
      <xdr:nvPicPr>
        <xdr:cNvPr id="5" name="图片 4" descr="39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49440" y="1880870"/>
          <a:ext cx="620395" cy="1183005"/>
        </a:xfrm>
        <a:prstGeom prst="rect">
          <a:avLst/>
        </a:prstGeom>
      </xdr:spPr>
    </xdr:pic>
    <xdr:clientData/>
  </xdr:twoCellAnchor>
  <xdr:twoCellAnchor editAs="oneCell">
    <xdr:from>
      <xdr:col>6</xdr:col>
      <xdr:colOff>104140</xdr:colOff>
      <xdr:row>4</xdr:row>
      <xdr:rowOff>17145</xdr:rowOff>
    </xdr:from>
    <xdr:to>
      <xdr:col>6</xdr:col>
      <xdr:colOff>849630</xdr:colOff>
      <xdr:row>4</xdr:row>
      <xdr:rowOff>1022985</xdr:rowOff>
    </xdr:to>
    <xdr:pic>
      <xdr:nvPicPr>
        <xdr:cNvPr id="6" name="图片 5" descr="b3698783414091c0f12bd3ecfb6efa6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52615" y="3163570"/>
          <a:ext cx="745490" cy="1005840"/>
        </a:xfrm>
        <a:prstGeom prst="rect">
          <a:avLst/>
        </a:prstGeom>
      </xdr:spPr>
    </xdr:pic>
    <xdr:clientData/>
  </xdr:twoCellAnchor>
  <xdr:twoCellAnchor editAs="oneCell">
    <xdr:from>
      <xdr:col>6</xdr:col>
      <xdr:colOff>135255</xdr:colOff>
      <xdr:row>5</xdr:row>
      <xdr:rowOff>35560</xdr:rowOff>
    </xdr:from>
    <xdr:to>
      <xdr:col>6</xdr:col>
      <xdr:colOff>791210</xdr:colOff>
      <xdr:row>5</xdr:row>
      <xdr:rowOff>918210</xdr:rowOff>
    </xdr:to>
    <xdr:pic>
      <xdr:nvPicPr>
        <xdr:cNvPr id="7" name="图片 6" descr="d8e9053c655188021c2fc66014e0a82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983730" y="4236085"/>
          <a:ext cx="655955" cy="882650"/>
        </a:xfrm>
        <a:prstGeom prst="rect">
          <a:avLst/>
        </a:prstGeom>
      </xdr:spPr>
    </xdr:pic>
    <xdr:clientData/>
  </xdr:twoCellAnchor>
  <xdr:twoCellAnchor editAs="oneCell">
    <xdr:from>
      <xdr:col>6</xdr:col>
      <xdr:colOff>68580</xdr:colOff>
      <xdr:row>6</xdr:row>
      <xdr:rowOff>46355</xdr:rowOff>
    </xdr:from>
    <xdr:to>
      <xdr:col>6</xdr:col>
      <xdr:colOff>818515</xdr:colOff>
      <xdr:row>6</xdr:row>
      <xdr:rowOff>1064260</xdr:rowOff>
    </xdr:to>
    <xdr:pic>
      <xdr:nvPicPr>
        <xdr:cNvPr id="8" name="图片 7" descr="5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917055" y="5262880"/>
          <a:ext cx="749935" cy="1017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topLeftCell="A3" workbookViewId="0">
      <selection activeCell="H11" sqref="H11"/>
    </sheetView>
  </sheetViews>
  <sheetFormatPr defaultColWidth="9" defaultRowHeight="12"/>
  <cols>
    <col min="1" max="1" width="4.625" style="8" customWidth="1"/>
    <col min="2" max="2" width="10.125" style="8" customWidth="1"/>
    <col min="3" max="3" width="13.25" style="8" customWidth="1"/>
    <col min="4" max="4" width="34.75" style="8" customWidth="1"/>
    <col min="5" max="5" width="15.375" style="8" customWidth="1"/>
    <col min="6" max="6" width="11.75" style="8" customWidth="1"/>
    <col min="7" max="7" width="12.0416666666667" style="8" customWidth="1"/>
    <col min="8" max="8" width="12.875" style="8" customWidth="1"/>
    <col min="9" max="12" width="5.5" style="8" customWidth="1"/>
    <col min="13" max="13" width="23.125" style="8" customWidth="1"/>
    <col min="14" max="14" width="8.75" style="9" customWidth="1"/>
    <col min="15" max="16384" width="9" style="8"/>
  </cols>
  <sheetData>
    <row r="1" ht="18.75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="8" customFormat="1" ht="36" spans="1:14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4" t="s">
        <v>14</v>
      </c>
    </row>
    <row r="3" s="8" customFormat="1" ht="81" customHeight="1" spans="1:14">
      <c r="A3" s="3">
        <v>1</v>
      </c>
      <c r="B3" s="11">
        <v>46003</v>
      </c>
      <c r="C3" s="3" t="s">
        <v>15</v>
      </c>
      <c r="D3" s="3" t="s">
        <v>16</v>
      </c>
      <c r="E3" s="3">
        <v>58</v>
      </c>
      <c r="F3" s="3" t="s">
        <v>15</v>
      </c>
      <c r="G3" s="3" t="str">
        <f>_xlfn.DISPIMG("ID_176C56E4984D4CC1BB0E34BC6E52BBBC",1)</f>
        <v>=DISPIMG("ID_176C56E4984D4CC1BB0E34BC6E52BBBC",1)</v>
      </c>
      <c r="H3" s="3"/>
      <c r="I3" s="3" t="s">
        <v>17</v>
      </c>
      <c r="J3" s="3" t="s">
        <v>17</v>
      </c>
      <c r="K3" s="3" t="s">
        <v>17</v>
      </c>
      <c r="L3" s="3" t="s">
        <v>17</v>
      </c>
      <c r="M3" s="3" t="s">
        <v>18</v>
      </c>
      <c r="N3" s="4" t="s">
        <v>19</v>
      </c>
    </row>
    <row r="4" s="8" customFormat="1" ht="112" customHeight="1" spans="1:14">
      <c r="A4" s="3">
        <v>2</v>
      </c>
      <c r="B4" s="11">
        <v>45990</v>
      </c>
      <c r="C4" s="3" t="s">
        <v>20</v>
      </c>
      <c r="D4" s="3" t="s">
        <v>21</v>
      </c>
      <c r="E4" s="3">
        <v>396</v>
      </c>
      <c r="F4" s="3" t="s">
        <v>22</v>
      </c>
      <c r="G4" s="3"/>
      <c r="H4" s="3" t="s">
        <v>17</v>
      </c>
      <c r="I4" s="3" t="s">
        <v>17</v>
      </c>
      <c r="J4" s="3" t="s">
        <v>17</v>
      </c>
      <c r="K4" s="3" t="s">
        <v>17</v>
      </c>
      <c r="L4" s="3" t="s">
        <v>17</v>
      </c>
      <c r="M4" s="3" t="s">
        <v>23</v>
      </c>
      <c r="N4" s="4" t="s">
        <v>24</v>
      </c>
    </row>
    <row r="5" s="8" customFormat="1" ht="83" customHeight="1" spans="1:14">
      <c r="A5" s="3">
        <v>3</v>
      </c>
      <c r="B5" s="11">
        <v>45985</v>
      </c>
      <c r="C5" s="3" t="s">
        <v>25</v>
      </c>
      <c r="D5" s="3" t="s">
        <v>26</v>
      </c>
      <c r="E5" s="3">
        <v>37.5</v>
      </c>
      <c r="F5" s="12" t="s">
        <v>27</v>
      </c>
      <c r="G5" s="13"/>
      <c r="H5" s="3" t="s">
        <v>17</v>
      </c>
      <c r="I5" s="3" t="s">
        <v>17</v>
      </c>
      <c r="J5" s="3" t="s">
        <v>17</v>
      </c>
      <c r="K5" s="3" t="s">
        <v>17</v>
      </c>
      <c r="L5" s="3" t="s">
        <v>17</v>
      </c>
      <c r="M5" s="3" t="s">
        <v>28</v>
      </c>
      <c r="N5" s="4" t="s">
        <v>24</v>
      </c>
    </row>
    <row r="6" s="8" customFormat="1" ht="80" customHeight="1" spans="1:14">
      <c r="A6" s="3">
        <v>4</v>
      </c>
      <c r="B6" s="11">
        <v>46006</v>
      </c>
      <c r="C6" s="3" t="s">
        <v>29</v>
      </c>
      <c r="D6" s="3" t="s">
        <v>30</v>
      </c>
      <c r="E6" s="3">
        <v>20</v>
      </c>
      <c r="F6" s="14"/>
      <c r="G6" s="15"/>
      <c r="H6" s="3" t="s">
        <v>17</v>
      </c>
      <c r="I6" s="3" t="s">
        <v>17</v>
      </c>
      <c r="J6" s="3" t="s">
        <v>17</v>
      </c>
      <c r="K6" s="3" t="s">
        <v>17</v>
      </c>
      <c r="L6" s="3" t="s">
        <v>17</v>
      </c>
      <c r="M6" s="3" t="s">
        <v>31</v>
      </c>
      <c r="N6" s="4" t="s">
        <v>24</v>
      </c>
    </row>
    <row r="7" ht="93" customHeight="1" spans="1:14">
      <c r="A7" s="3">
        <v>5</v>
      </c>
      <c r="B7" s="11">
        <v>45994</v>
      </c>
      <c r="C7" s="3" t="s">
        <v>32</v>
      </c>
      <c r="D7" s="3" t="s">
        <v>33</v>
      </c>
      <c r="E7" s="3">
        <v>50</v>
      </c>
      <c r="F7" s="3" t="s">
        <v>34</v>
      </c>
      <c r="G7" s="3"/>
      <c r="H7" s="3" t="s">
        <v>17</v>
      </c>
      <c r="I7" s="3" t="s">
        <v>17</v>
      </c>
      <c r="J7" s="3" t="s">
        <v>17</v>
      </c>
      <c r="K7" s="3" t="s">
        <v>17</v>
      </c>
      <c r="L7" s="3" t="s">
        <v>17</v>
      </c>
      <c r="M7" s="3" t="s">
        <v>35</v>
      </c>
      <c r="N7" s="4" t="s">
        <v>36</v>
      </c>
    </row>
    <row r="8" spans="1:14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4"/>
    </row>
    <row r="9" s="8" customFormat="1" ht="31" customHeight="1" spans="1:14">
      <c r="A9" s="3" t="s">
        <v>37</v>
      </c>
      <c r="B9" s="3"/>
      <c r="C9" s="3"/>
      <c r="D9" s="3"/>
      <c r="E9" s="3">
        <f>SUM(E3:E8)</f>
        <v>561.5</v>
      </c>
      <c r="F9" s="3"/>
      <c r="G9" s="3"/>
      <c r="H9" s="3"/>
      <c r="I9" s="3"/>
      <c r="J9" s="3"/>
      <c r="K9" s="3"/>
      <c r="L9" s="3"/>
      <c r="M9" s="3"/>
      <c r="N9" s="4"/>
    </row>
    <row r="10" ht="24" customHeight="1"/>
  </sheetData>
  <autoFilter xmlns:etc="http://www.wps.cn/officeDocument/2017/etCustomData" ref="A2:N9" etc:filterBottomFollowUsedRange="0">
    <extLst/>
  </autoFilter>
  <mergeCells count="2">
    <mergeCell ref="A1:M1"/>
    <mergeCell ref="F5:F6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selection activeCell="E4" sqref="E4"/>
    </sheetView>
  </sheetViews>
  <sheetFormatPr defaultColWidth="9" defaultRowHeight="12" outlineLevelRow="5"/>
  <cols>
    <col min="1" max="1" width="3.125" style="1" customWidth="1"/>
    <col min="2" max="2" width="10.125" style="1" customWidth="1"/>
    <col min="3" max="3" width="6.25" style="1" customWidth="1"/>
    <col min="4" max="4" width="36.125" style="1" customWidth="1"/>
    <col min="5" max="5" width="5.75" style="1" customWidth="1"/>
    <col min="6" max="6" width="4.625" style="1" customWidth="1"/>
    <col min="7" max="7" width="7.375" style="1" customWidth="1"/>
    <col min="8" max="8" width="7.50833333333333" style="1" customWidth="1"/>
    <col min="9" max="9" width="7.43333333333333" style="1" customWidth="1"/>
    <col min="10" max="10" width="7.275" style="1" customWidth="1"/>
    <col min="11" max="12" width="9" style="1"/>
    <col min="13" max="13" width="20.25" style="1" customWidth="1"/>
    <col min="14" max="16384" width="9" style="1"/>
  </cols>
  <sheetData>
    <row r="1" ht="51" customHeight="1" spans="1:13">
      <c r="M1" s="2" t="s">
        <v>38</v>
      </c>
    </row>
    <row r="2" ht="74.15" spans="1:13">
      <c r="A2" s="3">
        <v>9</v>
      </c>
      <c r="B2" s="3" t="s">
        <v>39</v>
      </c>
      <c r="C2" s="3" t="s">
        <v>24</v>
      </c>
      <c r="D2" s="4" t="s">
        <v>40</v>
      </c>
      <c r="E2" s="3">
        <v>10.9</v>
      </c>
      <c r="F2" s="3" t="s">
        <v>41</v>
      </c>
      <c r="G2" s="3" t="str">
        <f>_xlfn.DISPIMG("ID_F7BB68E73AE04CF0A5E12E7D28A4D609",1)</f>
        <v>=DISPIMG("ID_F7BB68E73AE04CF0A5E12E7D28A4D609",1)</v>
      </c>
      <c r="H2" s="3" t="str">
        <f>_xlfn.DISPIMG("ID_6F65FA88B1F74BFD96E8A0C4ED228EDB",1)</f>
        <v>=DISPIMG("ID_6F65FA88B1F74BFD96E8A0C4ED228EDB",1)</v>
      </c>
      <c r="I2" s="3" t="s">
        <v>17</v>
      </c>
      <c r="J2" s="3" t="s">
        <v>17</v>
      </c>
      <c r="K2" s="5" t="s">
        <v>42</v>
      </c>
      <c r="L2" s="6"/>
      <c r="M2" s="7"/>
    </row>
    <row r="3" ht="75" spans="1:13">
      <c r="A3" s="3">
        <v>10</v>
      </c>
      <c r="B3" s="3" t="s">
        <v>43</v>
      </c>
      <c r="C3" s="3" t="s">
        <v>24</v>
      </c>
      <c r="D3" s="4" t="s">
        <v>44</v>
      </c>
      <c r="E3" s="3">
        <v>19.9</v>
      </c>
      <c r="F3" s="3" t="s">
        <v>41</v>
      </c>
      <c r="G3" s="3" t="str">
        <f>_xlfn.DISPIMG("ID_D3C67960D94345CF92A044C9D81EDEA1",1)</f>
        <v>=DISPIMG("ID_D3C67960D94345CF92A044C9D81EDEA1",1)</v>
      </c>
      <c r="H3" s="3" t="str">
        <f>_xlfn.DISPIMG("ID_D93AAE4852CB4027863FD68655FEDBE8",1)</f>
        <v>=DISPIMG("ID_D93AAE4852CB4027863FD68655FEDBE8",1)</v>
      </c>
      <c r="I3" s="3" t="str">
        <f>_xlfn.DISPIMG("ID_BCA3C3DB76F7424EA579A93D7E23F908",1)</f>
        <v>=DISPIMG("ID_BCA3C3DB76F7424EA579A93D7E23F908",1)</v>
      </c>
      <c r="J3" s="3" t="str">
        <f>_xlfn.DISPIMG("ID_E081493C08F7432C9DD0369DF8BAA37B",1)</f>
        <v>=DISPIMG("ID_E081493C08F7432C9DD0369DF8BAA37B",1)</v>
      </c>
      <c r="K3" s="5" t="s">
        <v>45</v>
      </c>
      <c r="L3" s="6"/>
      <c r="M3" s="7"/>
    </row>
    <row r="4" ht="75" spans="1:13">
      <c r="A4" s="3">
        <v>11</v>
      </c>
      <c r="B4" s="3" t="s">
        <v>46</v>
      </c>
      <c r="C4" s="3" t="s">
        <v>24</v>
      </c>
      <c r="D4" s="4" t="s">
        <v>47</v>
      </c>
      <c r="E4" s="3">
        <v>74.1</v>
      </c>
      <c r="F4" s="3" t="s">
        <v>41</v>
      </c>
      <c r="G4" s="3" t="str">
        <f>_xlfn.DISPIMG("ID_BE6960FA7B9A4730ACFC086908B1943E",1)</f>
        <v>=DISPIMG("ID_BE6960FA7B9A4730ACFC086908B1943E",1)</v>
      </c>
      <c r="H4" s="3" t="str">
        <f>_xlfn.DISPIMG("ID_A263E5B392B040EBA7AAEF8BD222C30D",1)</f>
        <v>=DISPIMG("ID_A263E5B392B040EBA7AAEF8BD222C30D",1)</v>
      </c>
      <c r="I4" s="3" t="str">
        <f>_xlfn.DISPIMG("ID_8FF397FB8FE24AE393B7BFF67BB07BBB",1)</f>
        <v>=DISPIMG("ID_8FF397FB8FE24AE393B7BFF67BB07BBB",1)</v>
      </c>
      <c r="J4" s="3" t="s">
        <v>17</v>
      </c>
      <c r="K4" s="5" t="s">
        <v>48</v>
      </c>
      <c r="L4" s="6"/>
      <c r="M4" s="7"/>
    </row>
    <row r="5" ht="75" spans="1:13">
      <c r="A5" s="3">
        <v>12</v>
      </c>
      <c r="B5" s="3" t="s">
        <v>49</v>
      </c>
      <c r="C5" s="3" t="s">
        <v>24</v>
      </c>
      <c r="D5" s="4" t="s">
        <v>50</v>
      </c>
      <c r="E5" s="3">
        <v>118.6</v>
      </c>
      <c r="F5" s="3" t="s">
        <v>41</v>
      </c>
      <c r="G5" s="3" t="str">
        <f>_xlfn.DISPIMG("ID_240B80FD076C49FC8E7ECD63DD268599",1)</f>
        <v>=DISPIMG("ID_240B80FD076C49FC8E7ECD63DD268599",1)</v>
      </c>
      <c r="H5" s="3" t="str">
        <f>_xlfn.DISPIMG("ID_1C70610005774BBBA06478332E2E6000",1)</f>
        <v>=DISPIMG("ID_1C70610005774BBBA06478332E2E6000",1)</v>
      </c>
      <c r="I5" s="3" t="str">
        <f>_xlfn.DISPIMG("ID_F032EB2D447C4A6DBC64C81C8FF8044D",1)</f>
        <v>=DISPIMG("ID_F032EB2D447C4A6DBC64C81C8FF8044D",1)</v>
      </c>
      <c r="J5" s="3" t="str">
        <f>_xlfn.DISPIMG("ID_4AEF77E2093349DEACFC3F732CE4065B",1)</f>
        <v>=DISPIMG("ID_4AEF77E2093349DEACFC3F732CE4065B",1)</v>
      </c>
      <c r="K5" s="5" t="s">
        <v>51</v>
      </c>
      <c r="L5" s="6"/>
      <c r="M5" s="7"/>
    </row>
    <row r="6" ht="75" spans="1:13">
      <c r="A6" s="3">
        <v>13</v>
      </c>
      <c r="B6" s="3" t="s">
        <v>52</v>
      </c>
      <c r="C6" s="3" t="s">
        <v>24</v>
      </c>
      <c r="D6" s="4" t="s">
        <v>53</v>
      </c>
      <c r="E6" s="3">
        <v>78</v>
      </c>
      <c r="F6" s="3" t="s">
        <v>41</v>
      </c>
      <c r="G6" s="3" t="str">
        <f>_xlfn.DISPIMG("ID_82FDE9B6038943C2BF73528DB172CE2F",1)</f>
        <v>=DISPIMG("ID_82FDE9B6038943C2BF73528DB172CE2F",1)</v>
      </c>
      <c r="H6" s="3" t="str">
        <f>_xlfn.DISPIMG("ID_17E52D14DAF14062A0FCB3279CF3B880",1)</f>
        <v>=DISPIMG("ID_17E52D14DAF14062A0FCB3279CF3B880",1)</v>
      </c>
      <c r="I6" s="3" t="str">
        <f>_xlfn.DISPIMG("ID_A65E83F9C5D44264995F3FE280BD98C0",1)</f>
        <v>=DISPIMG("ID_A65E83F9C5D44264995F3FE280BD98C0",1)</v>
      </c>
      <c r="J6" s="3" t="str">
        <f>_xlfn.DISPIMG("ID_13F1ABC4CE8640C59145560005CD735B",1)</f>
        <v>=DISPIMG("ID_13F1ABC4CE8640C59145560005CD735B",1)</v>
      </c>
      <c r="K6" s="5" t="s">
        <v>54</v>
      </c>
      <c r="L6" s="6"/>
      <c r="M6" s="7"/>
    </row>
  </sheetData>
  <mergeCells count="5">
    <mergeCell ref="K2:L2"/>
    <mergeCell ref="K3:L3"/>
    <mergeCell ref="K4:L4"/>
    <mergeCell ref="K5:L5"/>
    <mergeCell ref="K6:L6"/>
  </mergeCells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沈国良</cp:lastModifiedBy>
  <dcterms:created xsi:type="dcterms:W3CDTF">2023-05-12T11:15:00Z</dcterms:created>
  <dcterms:modified xsi:type="dcterms:W3CDTF">2025-12-16T11:42:35Z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CBC49D1AFDF74D0A90CE97CBC90784EB_13</vt:lpwstr>
  </property>
  <property fmtid="{D5CDD505-2E9C-101B-9397-08002B2CF9AE}" pid="4" name="CalculationRule">
    <vt:i4>0</vt:i4>
  </property>
</Properties>
</file>