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96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Sheet1!$A$2:$N$6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7" name="ID_F7BB68E73AE04CF0A5E12E7D28A4D60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181975" y="5948045"/>
          <a:ext cx="503555" cy="91313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8" name="ID_6F65FA88B1F74BFD96E8A0C4ED228EDB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009380" y="5949315"/>
          <a:ext cx="511810" cy="88646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9" name="ID_D3C67960D94345CF92A044C9D81EDEA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150860" y="7816215"/>
          <a:ext cx="557530" cy="102489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0" name="ID_D93AAE4852CB4027863FD68655FEDBE8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8997950" y="7879080"/>
          <a:ext cx="534035" cy="93472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1" name="ID_BCA3C3DB76F7424EA579A93D7E23F908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9724390" y="7869555"/>
          <a:ext cx="536575" cy="94107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2" name="ID_E081493C08F7432C9DD0369DF8BAA37B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0469245" y="7917815"/>
          <a:ext cx="522605" cy="91186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3" name="ID_BE6960FA7B9A4730ACFC086908B1943E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8137525" y="8981440"/>
          <a:ext cx="542290" cy="99123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4" name="ID_A263E5B392B040EBA7AAEF8BD222C30D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8989060" y="8952230"/>
          <a:ext cx="595630" cy="104902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5" name="ID_8FF397FB8FE24AE393B7BFF67BB07BBB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9732010" y="8952865"/>
          <a:ext cx="631190" cy="110553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6" name="ID_240B80FD076C49FC8E7ECD63DD268599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8110220" y="10101580"/>
          <a:ext cx="624205" cy="108077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7" name="ID_1C70610005774BBBA06478332E2E6000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8994140" y="10088880"/>
          <a:ext cx="628650" cy="109982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8" name="ID_F032EB2D447C4A6DBC64C81C8FF8044D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9773285" y="10091420"/>
          <a:ext cx="628015" cy="110045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0" name="ID_4AEF77E2093349DEACFC3F732CE4065B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10624820" y="10113010"/>
          <a:ext cx="552450" cy="97028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1" name="ID_82FDE9B6038943C2BF73528DB172CE2F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8104505" y="11231245"/>
          <a:ext cx="629920" cy="111633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2" name="ID_17E52D14DAF14062A0FCB3279CF3B880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9028430" y="11284585"/>
          <a:ext cx="601345" cy="102171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3" name="ID_A65E83F9C5D44264995F3FE280BD98C0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9820275" y="11232515"/>
          <a:ext cx="590550" cy="101346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4" name="ID_13F1ABC4CE8640C59145560005CD735B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10584180" y="11247755"/>
          <a:ext cx="598170" cy="109347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6" name="ID_E26209CF110746009AD558A9D1BD6E48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6423660" y="733425"/>
          <a:ext cx="612140" cy="93789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" name="ID_6097933227FA41B6AFA7538779435811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6294755" y="1903730"/>
          <a:ext cx="629920" cy="104902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" name="ID_F23C86F7AC0142D6AAAF9831BA3C50A9"/>
        <xdr:cNvPicPr>
          <a:picLocks noChangeAspect="1"/>
        </xdr:cNvPicPr>
      </xdr:nvPicPr>
      <xdr:blipFill>
        <a:blip r:embed="rId20"/>
        <a:stretch>
          <a:fillRect/>
        </a:stretch>
      </xdr:blipFill>
      <xdr:spPr>
        <a:xfrm>
          <a:off x="6316345" y="3204210"/>
          <a:ext cx="617855" cy="878840"/>
        </a:xfrm>
        <a:prstGeom prst="rect">
          <a:avLst/>
        </a:prstGeom>
        <a:noFill/>
        <a:ln w="9525">
          <a:noFill/>
        </a:ln>
      </xdr:spPr>
    </xdr:pic>
  </etc:cellImage>
</etc:cellImages>
</file>

<file path=xl/sharedStrings.xml><?xml version="1.0" encoding="utf-8"?>
<sst xmlns="http://schemas.openxmlformats.org/spreadsheetml/2006/main" count="77" uniqueCount="49">
  <si>
    <t>中高垫付报销明细</t>
  </si>
  <si>
    <t>序号</t>
  </si>
  <si>
    <t>日期</t>
  </si>
  <si>
    <t>费用类型</t>
  </si>
  <si>
    <t>事由</t>
  </si>
  <si>
    <t>金额
（公里数*油耗/实际发生金额）</t>
  </si>
  <si>
    <t>是否有发票</t>
  </si>
  <si>
    <t>图片1</t>
  </si>
  <si>
    <t>图片2</t>
  </si>
  <si>
    <t>图片3</t>
  </si>
  <si>
    <t>图片4</t>
  </si>
  <si>
    <t>图片5</t>
  </si>
  <si>
    <t>图片6</t>
  </si>
  <si>
    <t>备注</t>
  </si>
  <si>
    <t>成本划分</t>
  </si>
  <si>
    <t>2025.12.23</t>
  </si>
  <si>
    <t>物流费</t>
  </si>
  <si>
    <t>云南公司发新疆公司2026年台历</t>
  </si>
  <si>
    <t>德邦发票</t>
  </si>
  <si>
    <t>/</t>
  </si>
  <si>
    <t>昆明-乌鲁木齐</t>
  </si>
  <si>
    <t>新疆公司</t>
  </si>
  <si>
    <t>2025.12.24</t>
  </si>
  <si>
    <t>新疆公司发石河子大学</t>
  </si>
  <si>
    <t>顺丰发票</t>
  </si>
  <si>
    <t>乌鲁木齐-石河子</t>
  </si>
  <si>
    <t>石河子大学</t>
  </si>
  <si>
    <t>洗车</t>
  </si>
  <si>
    <t>公车陕A审车完毕，精洗了个车</t>
  </si>
  <si>
    <t>洗车发票</t>
  </si>
  <si>
    <t>合计</t>
  </si>
  <si>
    <t>同行人</t>
  </si>
  <si>
    <t>2025.10.17</t>
  </si>
  <si>
    <t>办公室</t>
  </si>
  <si>
    <t>与和施锡梅去华凌市场询价冬装、门把手套</t>
  </si>
  <si>
    <t>油票</t>
  </si>
  <si>
    <t>公司-华凌-公司</t>
  </si>
  <si>
    <t>2025.10.20</t>
  </si>
  <si>
    <t>与施锡梅华凌市场确定工装、门把手套，总工会、图书馆项目抽检</t>
  </si>
  <si>
    <t>公司-华凌-总工会-图书馆-公司</t>
  </si>
  <si>
    <t>2025.10.21</t>
  </si>
  <si>
    <t>与施锡梅、王芳、吴青芮去师专物业、师专安保项目抽检</t>
  </si>
  <si>
    <t>公司-师专物业-师专亚新-公司</t>
  </si>
  <si>
    <t>2025.10.23</t>
  </si>
  <si>
    <t>与施锡梅、王芳、吴青芮去救助站、州一中、昌吉学院项目抽检</t>
  </si>
  <si>
    <t>公司-救助站-州一中-昌吉学院-公司</t>
  </si>
  <si>
    <t>2025.10.26</t>
  </si>
  <si>
    <t>与和施锡梅去新华凌市场、白鸟湖、金源贸易城供应商实勘筛选</t>
  </si>
  <si>
    <t>家-新华凌-白鸟湖-金源贸易城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</si>
</sst>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7" applyNumberFormat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9" Type="http://schemas.openxmlformats.org/officeDocument/2006/relationships/image" Target="media/image9.png"/><Relationship Id="rId8" Type="http://schemas.openxmlformats.org/officeDocument/2006/relationships/image" Target="media/image8.png"/><Relationship Id="rId7" Type="http://schemas.openxmlformats.org/officeDocument/2006/relationships/image" Target="media/image7.png"/><Relationship Id="rId6" Type="http://schemas.openxmlformats.org/officeDocument/2006/relationships/image" Target="media/image6.png"/><Relationship Id="rId5" Type="http://schemas.openxmlformats.org/officeDocument/2006/relationships/image" Target="media/image5.png"/><Relationship Id="rId4" Type="http://schemas.openxmlformats.org/officeDocument/2006/relationships/image" Target="media/image4.png"/><Relationship Id="rId3" Type="http://schemas.openxmlformats.org/officeDocument/2006/relationships/image" Target="media/image3.png"/><Relationship Id="rId20" Type="http://schemas.openxmlformats.org/officeDocument/2006/relationships/image" Target="media/image20.png"/><Relationship Id="rId2" Type="http://schemas.openxmlformats.org/officeDocument/2006/relationships/image" Target="media/image2.png"/><Relationship Id="rId19" Type="http://schemas.openxmlformats.org/officeDocument/2006/relationships/image" Target="media/image19.png"/><Relationship Id="rId18" Type="http://schemas.openxmlformats.org/officeDocument/2006/relationships/image" Target="media/image18.png"/><Relationship Id="rId17" Type="http://schemas.openxmlformats.org/officeDocument/2006/relationships/image" Target="media/image17.png"/><Relationship Id="rId16" Type="http://schemas.openxmlformats.org/officeDocument/2006/relationships/image" Target="media/image16.png"/><Relationship Id="rId15" Type="http://schemas.openxmlformats.org/officeDocument/2006/relationships/image" Target="media/image15.png"/><Relationship Id="rId14" Type="http://schemas.openxmlformats.org/officeDocument/2006/relationships/image" Target="media/image14.png"/><Relationship Id="rId13" Type="http://schemas.openxmlformats.org/officeDocument/2006/relationships/image" Target="media/image13.png"/><Relationship Id="rId12" Type="http://schemas.openxmlformats.org/officeDocument/2006/relationships/image" Target="media/image12.png"/><Relationship Id="rId11" Type="http://schemas.openxmlformats.org/officeDocument/2006/relationships/image" Target="media/image11.png"/><Relationship Id="rId10" Type="http://schemas.openxmlformats.org/officeDocument/2006/relationships/image" Target="media/image10.png"/><Relationship Id="rId1" Type="http://schemas.openxmlformats.org/officeDocument/2006/relationships/image" Target="media/image1.png"/></Relationships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www.wps.cn/officeDocument/2020/cellImage" Target="cellimag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7"/>
  <sheetViews>
    <sheetView tabSelected="1" workbookViewId="0">
      <selection activeCell="N8" sqref="N8"/>
    </sheetView>
  </sheetViews>
  <sheetFormatPr defaultColWidth="9" defaultRowHeight="12" outlineLevelRow="6"/>
  <cols>
    <col min="1" max="1" width="4.625" style="8" customWidth="1"/>
    <col min="2" max="2" width="10.125" style="8" customWidth="1"/>
    <col min="3" max="3" width="7.875" style="8" customWidth="1"/>
    <col min="4" max="4" width="34.75" style="8" customWidth="1"/>
    <col min="5" max="5" width="15.375" style="8" customWidth="1"/>
    <col min="6" max="7" width="9.5" style="8" customWidth="1"/>
    <col min="8" max="12" width="5.5" style="8" customWidth="1"/>
    <col min="13" max="13" width="23.125" style="8" customWidth="1"/>
    <col min="14" max="14" width="8.75" style="9" customWidth="1"/>
    <col min="15" max="16384" width="9" style="8"/>
  </cols>
  <sheetData>
    <row r="1" ht="18.75" spans="1:14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</row>
    <row r="2" s="8" customFormat="1" ht="36" spans="1:14">
      <c r="A2" s="3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4" t="s">
        <v>14</v>
      </c>
    </row>
    <row r="3" s="8" customFormat="1" ht="81" customHeight="1" spans="1:14">
      <c r="A3" s="3">
        <v>1</v>
      </c>
      <c r="B3" s="11" t="s">
        <v>15</v>
      </c>
      <c r="C3" s="3" t="s">
        <v>16</v>
      </c>
      <c r="D3" s="3" t="s">
        <v>17</v>
      </c>
      <c r="E3" s="3">
        <v>185</v>
      </c>
      <c r="F3" s="3" t="s">
        <v>18</v>
      </c>
      <c r="G3" s="3" t="str">
        <f>_xlfn.DISPIMG("ID_E26209CF110746009AD558A9D1BD6E48",1)</f>
        <v>=DISPIMG("ID_E26209CF110746009AD558A9D1BD6E48",1)</v>
      </c>
      <c r="H3" s="3" t="s">
        <v>19</v>
      </c>
      <c r="I3" s="3" t="s">
        <v>19</v>
      </c>
      <c r="J3" s="3" t="s">
        <v>19</v>
      </c>
      <c r="K3" s="3" t="s">
        <v>19</v>
      </c>
      <c r="L3" s="3" t="s">
        <v>19</v>
      </c>
      <c r="M3" s="3" t="s">
        <v>20</v>
      </c>
      <c r="N3" s="4" t="s">
        <v>21</v>
      </c>
    </row>
    <row r="4" s="8" customFormat="1" ht="112" customHeight="1" spans="1:14">
      <c r="A4" s="3">
        <v>2</v>
      </c>
      <c r="B4" s="11" t="s">
        <v>22</v>
      </c>
      <c r="C4" s="3" t="s">
        <v>16</v>
      </c>
      <c r="D4" s="3" t="s">
        <v>23</v>
      </c>
      <c r="E4" s="3">
        <v>79</v>
      </c>
      <c r="F4" s="3" t="s">
        <v>24</v>
      </c>
      <c r="G4" s="3" t="str">
        <f>_xlfn.DISPIMG("ID_6097933227FA41B6AFA7538779435811",1)</f>
        <v>=DISPIMG("ID_6097933227FA41B6AFA7538779435811",1)</v>
      </c>
      <c r="H4" s="3" t="s">
        <v>19</v>
      </c>
      <c r="I4" s="3" t="s">
        <v>19</v>
      </c>
      <c r="J4" s="3" t="s">
        <v>19</v>
      </c>
      <c r="K4" s="3" t="s">
        <v>19</v>
      </c>
      <c r="L4" s="3" t="s">
        <v>19</v>
      </c>
      <c r="M4" s="3" t="s">
        <v>25</v>
      </c>
      <c r="N4" s="4" t="s">
        <v>26</v>
      </c>
    </row>
    <row r="5" s="8" customFormat="1" ht="83" customHeight="1" spans="1:14">
      <c r="A5" s="3">
        <v>3</v>
      </c>
      <c r="B5" s="11" t="s">
        <v>22</v>
      </c>
      <c r="C5" s="3" t="s">
        <v>27</v>
      </c>
      <c r="D5" s="3" t="s">
        <v>28</v>
      </c>
      <c r="E5" s="3">
        <v>44</v>
      </c>
      <c r="F5" s="3" t="s">
        <v>29</v>
      </c>
      <c r="G5" s="3" t="str">
        <f>_xlfn.DISPIMG("ID_F23C86F7AC0142D6AAAF9831BA3C50A9",1)</f>
        <v>=DISPIMG("ID_F23C86F7AC0142D6AAAF9831BA3C50A9",1)</v>
      </c>
      <c r="H5" s="3" t="s">
        <v>19</v>
      </c>
      <c r="I5" s="3" t="s">
        <v>19</v>
      </c>
      <c r="J5" s="3" t="s">
        <v>19</v>
      </c>
      <c r="K5" s="3" t="s">
        <v>19</v>
      </c>
      <c r="L5" s="3" t="s">
        <v>19</v>
      </c>
      <c r="M5" s="3"/>
      <c r="N5" s="4" t="s">
        <v>21</v>
      </c>
    </row>
    <row r="6" s="8" customFormat="1" ht="31" customHeight="1" spans="1:14">
      <c r="A6" s="3" t="s">
        <v>30</v>
      </c>
      <c r="B6" s="3"/>
      <c r="C6" s="3"/>
      <c r="D6" s="3"/>
      <c r="E6" s="3">
        <f>SUM(E3:E5)</f>
        <v>308</v>
      </c>
      <c r="F6" s="3"/>
      <c r="G6" s="3"/>
      <c r="H6" s="3"/>
      <c r="I6" s="3"/>
      <c r="J6" s="3"/>
      <c r="K6" s="3"/>
      <c r="L6" s="3"/>
      <c r="M6" s="3"/>
      <c r="N6" s="4"/>
    </row>
    <row r="7" ht="24" customHeight="1"/>
  </sheetData>
  <autoFilter xmlns:etc="http://www.wps.cn/officeDocument/2017/etCustomData" ref="A2:N6" etc:filterBottomFollowUsedRange="0">
    <extLst/>
  </autoFilter>
  <mergeCells count="1">
    <mergeCell ref="A1:M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"/>
  <sheetViews>
    <sheetView workbookViewId="0">
      <selection activeCell="E4" sqref="E4"/>
    </sheetView>
  </sheetViews>
  <sheetFormatPr defaultColWidth="9" defaultRowHeight="12" outlineLevelRow="5"/>
  <cols>
    <col min="1" max="1" width="3.125" style="1" customWidth="1"/>
    <col min="2" max="2" width="10.125" style="1" customWidth="1"/>
    <col min="3" max="3" width="6.25" style="1" customWidth="1"/>
    <col min="4" max="4" width="36.125" style="1" customWidth="1"/>
    <col min="5" max="5" width="5.75" style="1" customWidth="1"/>
    <col min="6" max="6" width="4.625" style="1" customWidth="1"/>
    <col min="7" max="7" width="7.375" style="1" customWidth="1"/>
    <col min="8" max="8" width="7.50833333333333" style="1" customWidth="1"/>
    <col min="9" max="9" width="7.43333333333333" style="1" customWidth="1"/>
    <col min="10" max="10" width="7.275" style="1" customWidth="1"/>
    <col min="11" max="12" width="9" style="1"/>
    <col min="13" max="13" width="20.25" style="1" customWidth="1"/>
    <col min="14" max="16384" width="9" style="1"/>
  </cols>
  <sheetData>
    <row r="1" ht="51" customHeight="1" spans="1:13">
      <c r="M1" s="2" t="s">
        <v>31</v>
      </c>
    </row>
    <row r="2" ht="74.15" spans="1:13">
      <c r="A2" s="3">
        <v>9</v>
      </c>
      <c r="B2" s="3" t="s">
        <v>32</v>
      </c>
      <c r="C2" s="3" t="s">
        <v>33</v>
      </c>
      <c r="D2" s="4" t="s">
        <v>34</v>
      </c>
      <c r="E2" s="3">
        <v>10.9</v>
      </c>
      <c r="F2" s="3" t="s">
        <v>35</v>
      </c>
      <c r="G2" s="3" t="str">
        <f>_xlfn.DISPIMG("ID_F7BB68E73AE04CF0A5E12E7D28A4D609",1)</f>
        <v>=DISPIMG("ID_F7BB68E73AE04CF0A5E12E7D28A4D609",1)</v>
      </c>
      <c r="H2" s="3" t="str">
        <f>_xlfn.DISPIMG("ID_6F65FA88B1F74BFD96E8A0C4ED228EDB",1)</f>
        <v>=DISPIMG("ID_6F65FA88B1F74BFD96E8A0C4ED228EDB",1)</v>
      </c>
      <c r="I2" s="3" t="s">
        <v>19</v>
      </c>
      <c r="J2" s="3" t="s">
        <v>19</v>
      </c>
      <c r="K2" s="5" t="s">
        <v>36</v>
      </c>
      <c r="L2" s="6"/>
      <c r="M2" s="7"/>
    </row>
    <row r="3" ht="75" spans="1:13">
      <c r="A3" s="3">
        <v>10</v>
      </c>
      <c r="B3" s="3" t="s">
        <v>37</v>
      </c>
      <c r="C3" s="3" t="s">
        <v>33</v>
      </c>
      <c r="D3" s="4" t="s">
        <v>38</v>
      </c>
      <c r="E3" s="3">
        <v>19.9</v>
      </c>
      <c r="F3" s="3" t="s">
        <v>35</v>
      </c>
      <c r="G3" s="3" t="str">
        <f>_xlfn.DISPIMG("ID_D3C67960D94345CF92A044C9D81EDEA1",1)</f>
        <v>=DISPIMG("ID_D3C67960D94345CF92A044C9D81EDEA1",1)</v>
      </c>
      <c r="H3" s="3" t="str">
        <f>_xlfn.DISPIMG("ID_D93AAE4852CB4027863FD68655FEDBE8",1)</f>
        <v>=DISPIMG("ID_D93AAE4852CB4027863FD68655FEDBE8",1)</v>
      </c>
      <c r="I3" s="3" t="str">
        <f>_xlfn.DISPIMG("ID_BCA3C3DB76F7424EA579A93D7E23F908",1)</f>
        <v>=DISPIMG("ID_BCA3C3DB76F7424EA579A93D7E23F908",1)</v>
      </c>
      <c r="J3" s="3" t="str">
        <f>_xlfn.DISPIMG("ID_E081493C08F7432C9DD0369DF8BAA37B",1)</f>
        <v>=DISPIMG("ID_E081493C08F7432C9DD0369DF8BAA37B",1)</v>
      </c>
      <c r="K3" s="5" t="s">
        <v>39</v>
      </c>
      <c r="L3" s="6"/>
      <c r="M3" s="7"/>
    </row>
    <row r="4" ht="75" spans="1:13">
      <c r="A4" s="3">
        <v>11</v>
      </c>
      <c r="B4" s="3" t="s">
        <v>40</v>
      </c>
      <c r="C4" s="3" t="s">
        <v>33</v>
      </c>
      <c r="D4" s="4" t="s">
        <v>41</v>
      </c>
      <c r="E4" s="3">
        <v>74.1</v>
      </c>
      <c r="F4" s="3" t="s">
        <v>35</v>
      </c>
      <c r="G4" s="3" t="str">
        <f>_xlfn.DISPIMG("ID_BE6960FA7B9A4730ACFC086908B1943E",1)</f>
        <v>=DISPIMG("ID_BE6960FA7B9A4730ACFC086908B1943E",1)</v>
      </c>
      <c r="H4" s="3" t="str">
        <f>_xlfn.DISPIMG("ID_A263E5B392B040EBA7AAEF8BD222C30D",1)</f>
        <v>=DISPIMG("ID_A263E5B392B040EBA7AAEF8BD222C30D",1)</v>
      </c>
      <c r="I4" s="3" t="str">
        <f>_xlfn.DISPIMG("ID_8FF397FB8FE24AE393B7BFF67BB07BBB",1)</f>
        <v>=DISPIMG("ID_8FF397FB8FE24AE393B7BFF67BB07BBB",1)</v>
      </c>
      <c r="J4" s="3" t="s">
        <v>19</v>
      </c>
      <c r="K4" s="5" t="s">
        <v>42</v>
      </c>
      <c r="L4" s="6"/>
      <c r="M4" s="7"/>
    </row>
    <row r="5" ht="75" spans="1:13">
      <c r="A5" s="3">
        <v>12</v>
      </c>
      <c r="B5" s="3" t="s">
        <v>43</v>
      </c>
      <c r="C5" s="3" t="s">
        <v>33</v>
      </c>
      <c r="D5" s="4" t="s">
        <v>44</v>
      </c>
      <c r="E5" s="3">
        <v>118.6</v>
      </c>
      <c r="F5" s="3" t="s">
        <v>35</v>
      </c>
      <c r="G5" s="3" t="str">
        <f>_xlfn.DISPIMG("ID_240B80FD076C49FC8E7ECD63DD268599",1)</f>
        <v>=DISPIMG("ID_240B80FD076C49FC8E7ECD63DD268599",1)</v>
      </c>
      <c r="H5" s="3" t="str">
        <f>_xlfn.DISPIMG("ID_1C70610005774BBBA06478332E2E6000",1)</f>
        <v>=DISPIMG("ID_1C70610005774BBBA06478332E2E6000",1)</v>
      </c>
      <c r="I5" s="3" t="str">
        <f>_xlfn.DISPIMG("ID_F032EB2D447C4A6DBC64C81C8FF8044D",1)</f>
        <v>=DISPIMG("ID_F032EB2D447C4A6DBC64C81C8FF8044D",1)</v>
      </c>
      <c r="J5" s="3" t="str">
        <f>_xlfn.DISPIMG("ID_4AEF77E2093349DEACFC3F732CE4065B",1)</f>
        <v>=DISPIMG("ID_4AEF77E2093349DEACFC3F732CE4065B",1)</v>
      </c>
      <c r="K5" s="5" t="s">
        <v>45</v>
      </c>
      <c r="L5" s="6"/>
      <c r="M5" s="7"/>
    </row>
    <row r="6" ht="75" spans="1:13">
      <c r="A6" s="3">
        <v>13</v>
      </c>
      <c r="B6" s="3" t="s">
        <v>46</v>
      </c>
      <c r="C6" s="3" t="s">
        <v>33</v>
      </c>
      <c r="D6" s="4" t="s">
        <v>47</v>
      </c>
      <c r="E6" s="3">
        <v>78</v>
      </c>
      <c r="F6" s="3" t="s">
        <v>35</v>
      </c>
      <c r="G6" s="3" t="str">
        <f>_xlfn.DISPIMG("ID_82FDE9B6038943C2BF73528DB172CE2F",1)</f>
        <v>=DISPIMG("ID_82FDE9B6038943C2BF73528DB172CE2F",1)</v>
      </c>
      <c r="H6" s="3" t="str">
        <f>_xlfn.DISPIMG("ID_17E52D14DAF14062A0FCB3279CF3B880",1)</f>
        <v>=DISPIMG("ID_17E52D14DAF14062A0FCB3279CF3B880",1)</v>
      </c>
      <c r="I6" s="3" t="str">
        <f>_xlfn.DISPIMG("ID_A65E83F9C5D44264995F3FE280BD98C0",1)</f>
        <v>=DISPIMG("ID_A65E83F9C5D44264995F3FE280BD98C0",1)</v>
      </c>
      <c r="J6" s="3" t="str">
        <f>_xlfn.DISPIMG("ID_13F1ABC4CE8640C59145560005CD735B",1)</f>
        <v>=DISPIMG("ID_13F1ABC4CE8640C59145560005CD735B",1)</v>
      </c>
      <c r="K6" s="5" t="s">
        <v>48</v>
      </c>
      <c r="L6" s="6"/>
      <c r="M6" s="7"/>
    </row>
  </sheetData>
  <mergeCells count="5">
    <mergeCell ref="K2:L2"/>
    <mergeCell ref="K3:L3"/>
    <mergeCell ref="K4:L4"/>
    <mergeCell ref="K5:L5"/>
    <mergeCell ref="K6:L6"/>
  </mergeCells>
  <pageMargins left="0.7" right="0.7" top="0.75" bottom="0.75" header="0.3" footer="0.3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再，也不见</cp:lastModifiedBy>
  <dcterms:created xsi:type="dcterms:W3CDTF">2023-05-12T11:15:00Z</dcterms:created>
  <dcterms:modified xsi:type="dcterms:W3CDTF">2025-12-24T10:53:38Z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CBC49D1AFDF74D0A90CE97CBC90784EB_13</vt:lpwstr>
  </property>
  <property fmtid="{D5CDD505-2E9C-101B-9397-08002B2CF9AE}" pid="4" name="CalculationRule">
    <vt:i4>0</vt:i4>
  </property>
</Properties>
</file>