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163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M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假期茨坝自购</t>
        </r>
      </text>
    </comment>
    <comment ref="O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假期茨坝自购</t>
        </r>
      </text>
    </comment>
    <comment ref="M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茨坝自购</t>
        </r>
      </text>
    </comment>
    <comment ref="AV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联华大桶豆瓣酱</t>
        </r>
      </text>
    </comment>
    <comment ref="AB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联华河虾</t>
        </r>
      </text>
    </comment>
  </commentList>
</comments>
</file>

<file path=xl/sharedStrings.xml><?xml version="1.0" encoding="utf-8"?>
<sst xmlns="http://schemas.openxmlformats.org/spreadsheetml/2006/main" count="118" uniqueCount="106">
  <si>
    <t>地震局黑龙潭餐厅 2024 年 10月收支明细</t>
  </si>
  <si>
    <t>序号</t>
  </si>
  <si>
    <t>日期</t>
  </si>
  <si>
    <t>收入</t>
  </si>
  <si>
    <t>商品名称</t>
  </si>
  <si>
    <t>猪肉（元）</t>
  </si>
  <si>
    <t>小菜</t>
  </si>
  <si>
    <t>鸡蛋</t>
  </si>
  <si>
    <t>鸡肉</t>
  </si>
  <si>
    <t>牛肉</t>
  </si>
  <si>
    <t>兔子</t>
  </si>
  <si>
    <t>鸡胗</t>
  </si>
  <si>
    <t>牛蛙</t>
  </si>
  <si>
    <t>羊肉</t>
  </si>
  <si>
    <t>干猪皮</t>
  </si>
  <si>
    <t>泡皮肉</t>
  </si>
  <si>
    <t>火腿</t>
  </si>
  <si>
    <t>冻品、海/河鲜（元）</t>
  </si>
  <si>
    <t>烤鸭</t>
  </si>
  <si>
    <t>鸭肉</t>
  </si>
  <si>
    <t>鹅肉</t>
  </si>
  <si>
    <t>香肠</t>
  </si>
  <si>
    <t>土豆</t>
  </si>
  <si>
    <t>豆花木瓜</t>
  </si>
  <si>
    <t>米线面条</t>
  </si>
  <si>
    <t>油条</t>
  </si>
  <si>
    <t>水果</t>
  </si>
  <si>
    <t>酸奶</t>
  </si>
  <si>
    <t>牛奶</t>
  </si>
  <si>
    <t>粮油</t>
  </si>
  <si>
    <t>食堂用品</t>
  </si>
  <si>
    <t>干货调料</t>
  </si>
  <si>
    <t>支出小计</t>
  </si>
  <si>
    <t>早餐人数</t>
  </si>
  <si>
    <t>单价</t>
  </si>
  <si>
    <t xml:space="preserve">金额 </t>
  </si>
  <si>
    <t>午餐人数</t>
  </si>
  <si>
    <t>晩餐人数</t>
  </si>
  <si>
    <t>收入小计</t>
  </si>
  <si>
    <t>差额</t>
  </si>
  <si>
    <t>后腿</t>
  </si>
  <si>
    <t>前腿</t>
  </si>
  <si>
    <t>五花肉</t>
  </si>
  <si>
    <t>里脊</t>
  </si>
  <si>
    <t>排骨</t>
  </si>
  <si>
    <t>杂骨</t>
  </si>
  <si>
    <t>肘子</t>
  </si>
  <si>
    <t>猪脚</t>
  </si>
  <si>
    <t>猪肝</t>
  </si>
  <si>
    <t>腰花</t>
  </si>
  <si>
    <t>鸡胸肉</t>
  </si>
  <si>
    <t>鸡翅</t>
  </si>
  <si>
    <t>带鱼</t>
  </si>
  <si>
    <t>鱿鱼</t>
  </si>
  <si>
    <t>虾</t>
  </si>
  <si>
    <t>雪花鱼</t>
  </si>
  <si>
    <t>鲫鱼</t>
  </si>
  <si>
    <t>乌鱼</t>
  </si>
  <si>
    <t>草鱼</t>
  </si>
  <si>
    <t>鲢鱼</t>
  </si>
  <si>
    <t>小白鱼</t>
  </si>
  <si>
    <t>2024.10.1</t>
  </si>
  <si>
    <t>2024.10.2</t>
  </si>
  <si>
    <t>2024.10.3</t>
  </si>
  <si>
    <t>2024.10.4</t>
  </si>
  <si>
    <t>2024.10.5</t>
  </si>
  <si>
    <t>2024.10.6</t>
  </si>
  <si>
    <t>2024.10.7</t>
  </si>
  <si>
    <t>2024.10.8</t>
  </si>
  <si>
    <t>2024.10.9</t>
  </si>
  <si>
    <t>2024.10.10</t>
  </si>
  <si>
    <t>2024.10.11</t>
  </si>
  <si>
    <t>2024.10.12</t>
  </si>
  <si>
    <t>2024.10.13</t>
  </si>
  <si>
    <t>2024.10.14</t>
  </si>
  <si>
    <t>2024.10.15</t>
  </si>
  <si>
    <t>2024.10.16</t>
  </si>
  <si>
    <t>2024.10.17</t>
  </si>
  <si>
    <t>2024.10.18</t>
  </si>
  <si>
    <t>2024.10.19</t>
  </si>
  <si>
    <t>2024.10.20</t>
  </si>
  <si>
    <t>2024.10.21</t>
  </si>
  <si>
    <t>2024.10.22</t>
  </si>
  <si>
    <t>2024.10.23</t>
  </si>
  <si>
    <t>2024.10.24</t>
  </si>
  <si>
    <t>2024.10.25</t>
  </si>
  <si>
    <t>2024.10.26</t>
  </si>
  <si>
    <t>2024.10.27</t>
  </si>
  <si>
    <t>2024.10.28</t>
  </si>
  <si>
    <t>2024.10.29</t>
  </si>
  <si>
    <t>2024.10.30</t>
  </si>
  <si>
    <t>2024.10.31</t>
  </si>
  <si>
    <t>合计</t>
  </si>
  <si>
    <t>支出项目</t>
  </si>
  <si>
    <t>金额</t>
  </si>
  <si>
    <t>总收入</t>
  </si>
  <si>
    <t>职工刷卡</t>
  </si>
  <si>
    <t>菜金</t>
  </si>
  <si>
    <t>零星收入</t>
  </si>
  <si>
    <t>未刷卡收入</t>
  </si>
  <si>
    <t>桌餐</t>
  </si>
  <si>
    <t>米线</t>
  </si>
  <si>
    <t>酸奶，牛奶</t>
  </si>
  <si>
    <t>/</t>
  </si>
  <si>
    <t>亏损</t>
  </si>
  <si>
    <t>收支比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</si>
</sst>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5" borderId="11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2">
      <alignment vertical="center"/>
    </xf>
    <xf numFmtId="0" fontId="12" fillId="0" borderId="12">
      <alignment vertical="center"/>
    </xf>
    <xf numFmtId="0" fontId="13" fillId="0" borderId="13">
      <alignment vertical="center"/>
    </xf>
    <xf numFmtId="0" fontId="13" fillId="0" borderId="0">
      <alignment vertical="center"/>
    </xf>
    <xf numFmtId="0" fontId="14" fillId="6" borderId="14">
      <alignment vertical="center"/>
    </xf>
    <xf numFmtId="0" fontId="15" fillId="7" borderId="15">
      <alignment vertical="center"/>
    </xf>
    <xf numFmtId="0" fontId="16" fillId="7" borderId="14">
      <alignment vertical="center"/>
    </xf>
    <xf numFmtId="0" fontId="17" fillId="8" borderId="16">
      <alignment vertical="center"/>
    </xf>
    <xf numFmtId="0" fontId="18" fillId="0" borderId="17">
      <alignment vertical="center"/>
    </xf>
    <xf numFmtId="0" fontId="19" fillId="0" borderId="18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3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4" fillId="33" borderId="0">
      <alignment vertical="center"/>
    </xf>
    <xf numFmtId="0" fontId="24" fillId="34" borderId="0">
      <alignment vertical="center"/>
    </xf>
    <xf numFmtId="0" fontId="23" fillId="35" borderId="0">
      <alignment vertical="center"/>
    </xf>
  </cellStyleXfs>
  <cellXfs count="38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5" xfId="0" applyNumberFormat="1" applyFill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0" fillId="4" borderId="4" xfId="0" applyNumberForma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top"/>
    </xf>
    <xf numFmtId="0" fontId="0" fillId="0" borderId="0" xfId="0" applyFill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52"/>
  <sheetViews>
    <sheetView tabSelected="1" topLeftCell="A15" workbookViewId="0">
      <selection activeCell="M45" sqref="M45"/>
    </sheetView>
  </sheetViews>
  <sheetFormatPr defaultColWidth="9" defaultRowHeight="14"/>
  <cols>
    <col min="1" max="1" width="3" style="1" customWidth="1"/>
    <col min="2" max="2" width="10.7545454545455" style="1" customWidth="1"/>
    <col min="3" max="3" width="6.84545454545455" style="1" customWidth="1"/>
    <col min="4" max="4" width="9.22727272727273" style="1" customWidth="1"/>
    <col min="5" max="5" width="9.34545454545455" style="1" customWidth="1"/>
    <col min="6" max="6" width="7.81818181818182" style="1" customWidth="1"/>
    <col min="7" max="7" width="10.7636363636364" style="1" customWidth="1"/>
    <col min="8" max="8" width="11.9454545454545" style="1" customWidth="1"/>
    <col min="9" max="13" width="7.81818181818182" style="1" customWidth="1"/>
    <col min="14" max="15" width="9.02727272727273" style="1" customWidth="1"/>
    <col min="16" max="16" width="8.69090909090909" style="1" customWidth="1"/>
    <col min="17" max="23" width="8.25454545454545" style="1" customWidth="1"/>
    <col min="24" max="34" width="6.73636363636364" style="1" customWidth="1"/>
    <col min="35" max="35" width="7.71818181818182" style="1" customWidth="1"/>
    <col min="36" max="37" width="8.25454545454545" style="1" customWidth="1"/>
    <col min="38" max="38" width="8.25454545454545" style="2" customWidth="1"/>
    <col min="39" max="41" width="8.25454545454545" style="1" customWidth="1"/>
    <col min="42" max="42" width="7.71818181818182" style="1" customWidth="1"/>
    <col min="43" max="43" width="8.25454545454545" style="1" customWidth="1"/>
    <col min="44" max="48" width="10.5454545454545" style="1" customWidth="1"/>
    <col min="49" max="49" width="9.37272727272727" style="1" customWidth="1"/>
    <col min="50" max="55" width="9" style="1"/>
    <col min="56" max="56" width="9.37272727272727" style="1"/>
    <col min="57" max="57" width="9" style="1"/>
    <col min="58" max="59" width="10.3727272727273" style="1"/>
    <col min="60" max="60" width="12.6272727272727" style="1"/>
    <col min="61" max="16384" width="9" style="1"/>
  </cols>
  <sheetData>
    <row r="1" s="1" customFormat="1" ht="22" customHeight="1" spans="1:61">
      <c r="A1" s="3" t="s">
        <v>0</v>
      </c>
      <c r="B1" s="4"/>
      <c r="C1" s="4"/>
      <c r="D1" s="4"/>
      <c r="E1" s="4"/>
      <c r="F1" s="4"/>
      <c r="G1" s="4"/>
      <c r="H1" s="4"/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7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8"/>
      <c r="BI1" s="8"/>
    </row>
    <row r="2" s="1" customFormat="1" spans="1:61">
      <c r="A2" s="6"/>
      <c r="B2" s="6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10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6"/>
      <c r="AY2" s="6"/>
      <c r="AZ2" s="6"/>
      <c r="BA2" s="6"/>
      <c r="BB2" s="6"/>
      <c r="BC2" s="6"/>
      <c r="BD2" s="6"/>
      <c r="BE2" s="6"/>
      <c r="BF2" s="6"/>
      <c r="BG2" s="6"/>
      <c r="BH2" s="8"/>
      <c r="BI2" s="8"/>
    </row>
    <row r="3" s="1" customFormat="1" spans="1:61">
      <c r="A3" s="11" t="s">
        <v>1</v>
      </c>
      <c r="B3" s="12" t="s">
        <v>2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4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5" t="s">
        <v>3</v>
      </c>
      <c r="AY3" s="16"/>
      <c r="AZ3" s="16"/>
      <c r="BA3" s="16"/>
      <c r="BB3" s="16"/>
      <c r="BC3" s="16"/>
      <c r="BD3" s="16"/>
      <c r="BE3" s="16"/>
      <c r="BF3" s="16"/>
      <c r="BG3" s="16"/>
      <c r="BH3" s="17"/>
      <c r="BI3" s="8"/>
    </row>
    <row r="4" s="1" customFormat="1" spans="1:61">
      <c r="A4" s="18"/>
      <c r="B4" s="19" t="s">
        <v>4</v>
      </c>
      <c r="C4" s="20" t="s">
        <v>5</v>
      </c>
      <c r="D4" s="21"/>
      <c r="E4" s="21"/>
      <c r="F4" s="21"/>
      <c r="G4" s="21"/>
      <c r="H4" s="21"/>
      <c r="I4" s="21"/>
      <c r="J4" s="21"/>
      <c r="K4" s="21"/>
      <c r="L4" s="22"/>
      <c r="M4" s="18" t="s">
        <v>6</v>
      </c>
      <c r="N4" s="18" t="s">
        <v>7</v>
      </c>
      <c r="O4" s="18" t="s">
        <v>8</v>
      </c>
      <c r="P4" s="18" t="s">
        <v>9</v>
      </c>
      <c r="Q4" s="18" t="s">
        <v>10</v>
      </c>
      <c r="R4" s="18" t="s">
        <v>11</v>
      </c>
      <c r="S4" s="18" t="s">
        <v>12</v>
      </c>
      <c r="T4" s="18" t="s">
        <v>13</v>
      </c>
      <c r="U4" s="18" t="s">
        <v>14</v>
      </c>
      <c r="V4" s="18" t="s">
        <v>15</v>
      </c>
      <c r="W4" s="18" t="s">
        <v>16</v>
      </c>
      <c r="X4" s="20" t="s">
        <v>17</v>
      </c>
      <c r="Y4" s="21"/>
      <c r="Z4" s="21"/>
      <c r="AA4" s="21"/>
      <c r="AB4" s="21"/>
      <c r="AC4" s="21"/>
      <c r="AD4" s="21"/>
      <c r="AE4" s="21"/>
      <c r="AF4" s="21"/>
      <c r="AG4" s="21"/>
      <c r="AH4" s="22"/>
      <c r="AI4" s="18" t="s">
        <v>18</v>
      </c>
      <c r="AJ4" s="18" t="s">
        <v>19</v>
      </c>
      <c r="AK4" s="18" t="s">
        <v>20</v>
      </c>
      <c r="AL4" s="23" t="s">
        <v>21</v>
      </c>
      <c r="AM4" s="18" t="s">
        <v>22</v>
      </c>
      <c r="AN4" s="18" t="s">
        <v>23</v>
      </c>
      <c r="AO4" s="18" t="s">
        <v>24</v>
      </c>
      <c r="AP4" s="18" t="s">
        <v>25</v>
      </c>
      <c r="AQ4" s="18" t="s">
        <v>26</v>
      </c>
      <c r="AR4" s="18" t="s">
        <v>27</v>
      </c>
      <c r="AS4" s="18" t="s">
        <v>28</v>
      </c>
      <c r="AT4" s="18" t="s">
        <v>29</v>
      </c>
      <c r="AU4" s="18" t="s">
        <v>30</v>
      </c>
      <c r="AV4" s="18" t="s">
        <v>31</v>
      </c>
      <c r="AW4" s="18" t="s">
        <v>32</v>
      </c>
      <c r="AX4" s="19" t="s">
        <v>33</v>
      </c>
      <c r="AY4" s="19" t="s">
        <v>34</v>
      </c>
      <c r="AZ4" s="19" t="s">
        <v>35</v>
      </c>
      <c r="BA4" s="19" t="s">
        <v>36</v>
      </c>
      <c r="BB4" s="19" t="s">
        <v>34</v>
      </c>
      <c r="BC4" s="19" t="s">
        <v>35</v>
      </c>
      <c r="BD4" s="19" t="s">
        <v>37</v>
      </c>
      <c r="BE4" s="19" t="s">
        <v>34</v>
      </c>
      <c r="BF4" s="19" t="s">
        <v>35</v>
      </c>
      <c r="BG4" s="19" t="s">
        <v>38</v>
      </c>
      <c r="BH4" s="19" t="s">
        <v>39</v>
      </c>
      <c r="BI4" s="8"/>
    </row>
    <row r="5" s="1" customFormat="1" spans="1:61">
      <c r="A5" s="24"/>
      <c r="B5" s="24"/>
      <c r="C5" s="12" t="s">
        <v>40</v>
      </c>
      <c r="D5" s="12" t="s">
        <v>41</v>
      </c>
      <c r="E5" s="12" t="s">
        <v>42</v>
      </c>
      <c r="F5" s="12" t="s">
        <v>43</v>
      </c>
      <c r="G5" s="12" t="s">
        <v>44</v>
      </c>
      <c r="H5" s="12" t="s">
        <v>45</v>
      </c>
      <c r="I5" s="12" t="s">
        <v>46</v>
      </c>
      <c r="J5" s="12" t="s">
        <v>47</v>
      </c>
      <c r="K5" s="12" t="s">
        <v>48</v>
      </c>
      <c r="L5" s="12" t="s">
        <v>49</v>
      </c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12" t="s">
        <v>50</v>
      </c>
      <c r="Y5" s="12" t="s">
        <v>51</v>
      </c>
      <c r="Z5" s="12" t="s">
        <v>52</v>
      </c>
      <c r="AA5" s="12" t="s">
        <v>53</v>
      </c>
      <c r="AB5" s="12" t="s">
        <v>54</v>
      </c>
      <c r="AC5" s="25" t="s">
        <v>55</v>
      </c>
      <c r="AD5" s="12" t="s">
        <v>56</v>
      </c>
      <c r="AE5" s="12" t="s">
        <v>57</v>
      </c>
      <c r="AF5" s="12" t="s">
        <v>58</v>
      </c>
      <c r="AG5" s="12" t="s">
        <v>59</v>
      </c>
      <c r="AH5" s="12" t="s">
        <v>60</v>
      </c>
      <c r="AI5" s="24"/>
      <c r="AJ5" s="24"/>
      <c r="AK5" s="24"/>
      <c r="AL5" s="26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8"/>
    </row>
    <row r="6" s="1" customFormat="1" spans="1:61">
      <c r="A6" s="6">
        <v>1</v>
      </c>
      <c r="B6" s="6" t="s">
        <v>61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AA6" s="6"/>
      <c r="AC6" s="6"/>
      <c r="AD6" s="6"/>
      <c r="AE6" s="6"/>
      <c r="AF6" s="6"/>
      <c r="AG6" s="6"/>
      <c r="AH6" s="6"/>
      <c r="AI6" s="6"/>
      <c r="AJ6" s="6"/>
      <c r="AK6" s="6"/>
      <c r="AL6" s="7"/>
      <c r="AM6" s="6"/>
      <c r="AN6" s="6"/>
      <c r="AO6" s="6"/>
      <c r="AP6" s="6"/>
      <c r="AQ6" s="6"/>
      <c r="AR6" s="6"/>
      <c r="AS6" s="6"/>
      <c r="AT6" s="6">
        <v>2565</v>
      </c>
      <c r="AU6" s="6"/>
      <c r="AV6" s="6">
        <v>3244</v>
      </c>
      <c r="AW6" s="6">
        <f t="shared" ref="AW6:AW34" si="0">SUM(C6:AV6)</f>
        <v>5809</v>
      </c>
      <c r="AX6" s="6">
        <v>2</v>
      </c>
      <c r="AY6" s="6">
        <v>7</v>
      </c>
      <c r="AZ6" s="6">
        <f t="shared" ref="AZ6:AZ36" si="1">AY6*AX6</f>
        <v>14</v>
      </c>
      <c r="BA6" s="6">
        <v>8</v>
      </c>
      <c r="BB6" s="6">
        <v>18</v>
      </c>
      <c r="BC6" s="6">
        <f t="shared" ref="BC6:BC36" si="2">BB6*BA6</f>
        <v>144</v>
      </c>
      <c r="BD6" s="6">
        <v>3</v>
      </c>
      <c r="BE6" s="6">
        <v>8</v>
      </c>
      <c r="BF6" s="6">
        <f t="shared" ref="BF6:BF36" si="3">BE6*BD6</f>
        <v>24</v>
      </c>
      <c r="BG6" s="6">
        <f t="shared" ref="BG6:BG36" si="4">AZ6+BC6+BF6</f>
        <v>182</v>
      </c>
      <c r="BH6" s="6">
        <f t="shared" ref="BH6:BH34" si="5">BG6-AW6</f>
        <v>-5627</v>
      </c>
      <c r="BI6" s="8"/>
    </row>
    <row r="7" s="1" customFormat="1" spans="1:61">
      <c r="A7" s="6">
        <v>2</v>
      </c>
      <c r="B7" s="6" t="s">
        <v>62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7"/>
      <c r="AM7" s="6"/>
      <c r="AN7" s="6"/>
      <c r="AO7" s="6"/>
      <c r="AP7" s="8"/>
      <c r="AQ7" s="6"/>
      <c r="AR7" s="6"/>
      <c r="AS7" s="6"/>
      <c r="AT7" s="6"/>
      <c r="AU7" s="6"/>
      <c r="AV7" s="6"/>
      <c r="AW7" s="6">
        <f t="shared" si="0"/>
        <v>0</v>
      </c>
      <c r="AX7" s="6">
        <v>1</v>
      </c>
      <c r="AY7" s="6">
        <v>7</v>
      </c>
      <c r="AZ7" s="6">
        <f t="shared" si="1"/>
        <v>7</v>
      </c>
      <c r="BA7" s="6">
        <v>7</v>
      </c>
      <c r="BB7" s="6">
        <v>18</v>
      </c>
      <c r="BC7" s="6">
        <f t="shared" si="2"/>
        <v>126</v>
      </c>
      <c r="BD7" s="6">
        <v>3</v>
      </c>
      <c r="BE7" s="6">
        <v>8</v>
      </c>
      <c r="BF7" s="6">
        <f t="shared" si="3"/>
        <v>24</v>
      </c>
      <c r="BG7" s="6">
        <f t="shared" si="4"/>
        <v>157</v>
      </c>
      <c r="BH7" s="6">
        <f t="shared" si="5"/>
        <v>157</v>
      </c>
      <c r="BI7" s="6"/>
    </row>
    <row r="8" s="1" customFormat="1" spans="1:61">
      <c r="A8" s="6">
        <v>3</v>
      </c>
      <c r="B8" s="6" t="s">
        <v>63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7"/>
      <c r="AM8" s="6"/>
      <c r="AN8" s="6"/>
      <c r="AO8" s="6"/>
      <c r="AP8" s="8"/>
      <c r="AQ8" s="6"/>
      <c r="AR8" s="6"/>
      <c r="AS8" s="6"/>
      <c r="AT8" s="6"/>
      <c r="AU8" s="6"/>
      <c r="AV8" s="6"/>
      <c r="AW8" s="6">
        <f t="shared" si="0"/>
        <v>0</v>
      </c>
      <c r="AX8" s="6">
        <v>3</v>
      </c>
      <c r="AY8" s="6">
        <v>7</v>
      </c>
      <c r="AZ8" s="6">
        <f t="shared" si="1"/>
        <v>21</v>
      </c>
      <c r="BA8" s="6">
        <v>10</v>
      </c>
      <c r="BB8" s="6">
        <v>18</v>
      </c>
      <c r="BC8" s="6">
        <f t="shared" si="2"/>
        <v>180</v>
      </c>
      <c r="BD8" s="6">
        <v>6</v>
      </c>
      <c r="BE8" s="6">
        <v>8</v>
      </c>
      <c r="BF8" s="6">
        <f t="shared" si="3"/>
        <v>48</v>
      </c>
      <c r="BG8" s="6">
        <f t="shared" si="4"/>
        <v>249</v>
      </c>
      <c r="BH8" s="6">
        <f t="shared" si="5"/>
        <v>249</v>
      </c>
      <c r="BI8" s="6"/>
    </row>
    <row r="9" s="1" customFormat="1" spans="1:61">
      <c r="A9" s="6">
        <v>4</v>
      </c>
      <c r="B9" s="6" t="s">
        <v>64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7"/>
      <c r="AM9" s="6"/>
      <c r="AN9" s="6"/>
      <c r="AO9" s="6"/>
      <c r="AQ9" s="6"/>
      <c r="AR9" s="6"/>
      <c r="AS9" s="6"/>
      <c r="AT9" s="6"/>
      <c r="AU9" s="6"/>
      <c r="AV9" s="6"/>
      <c r="AW9" s="6">
        <f t="shared" si="0"/>
        <v>0</v>
      </c>
      <c r="AX9" s="6">
        <v>0</v>
      </c>
      <c r="AY9" s="6">
        <v>7</v>
      </c>
      <c r="AZ9" s="6">
        <f t="shared" si="1"/>
        <v>0</v>
      </c>
      <c r="BA9" s="6">
        <v>5</v>
      </c>
      <c r="BB9" s="6">
        <v>18</v>
      </c>
      <c r="BC9" s="6">
        <f t="shared" si="2"/>
        <v>90</v>
      </c>
      <c r="BD9" s="6">
        <v>2</v>
      </c>
      <c r="BE9" s="6">
        <v>8</v>
      </c>
      <c r="BF9" s="6">
        <f t="shared" si="3"/>
        <v>16</v>
      </c>
      <c r="BG9" s="6">
        <f t="shared" si="4"/>
        <v>106</v>
      </c>
      <c r="BH9" s="6">
        <f t="shared" si="5"/>
        <v>106</v>
      </c>
      <c r="BI9" s="6"/>
    </row>
    <row r="10" s="1" customFormat="1" spans="1:61">
      <c r="A10" s="6">
        <v>5</v>
      </c>
      <c r="B10" s="6" t="s">
        <v>65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27">
        <v>44.51</v>
      </c>
      <c r="N10" s="6"/>
      <c r="O10" s="27">
        <v>106</v>
      </c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7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>
        <f t="shared" si="0"/>
        <v>150.51</v>
      </c>
      <c r="AX10" s="6">
        <v>3</v>
      </c>
      <c r="AY10" s="6">
        <v>7</v>
      </c>
      <c r="AZ10" s="6">
        <f t="shared" si="1"/>
        <v>21</v>
      </c>
      <c r="BA10" s="6">
        <v>11</v>
      </c>
      <c r="BB10" s="6">
        <v>18</v>
      </c>
      <c r="BC10" s="6">
        <f t="shared" si="2"/>
        <v>198</v>
      </c>
      <c r="BD10" s="6">
        <v>2</v>
      </c>
      <c r="BE10" s="6">
        <v>8</v>
      </c>
      <c r="BF10" s="6">
        <f t="shared" si="3"/>
        <v>16</v>
      </c>
      <c r="BG10" s="6">
        <f t="shared" si="4"/>
        <v>235</v>
      </c>
      <c r="BH10" s="6">
        <f t="shared" si="5"/>
        <v>84.49</v>
      </c>
      <c r="BI10" s="6"/>
    </row>
    <row r="11" s="1" customFormat="1" spans="1:61">
      <c r="A11" s="6">
        <v>6</v>
      </c>
      <c r="B11" s="6" t="s">
        <v>66</v>
      </c>
      <c r="C11" s="6"/>
      <c r="D11" s="6"/>
      <c r="E11" s="6"/>
      <c r="F11" s="6"/>
      <c r="G11" s="6">
        <v>36</v>
      </c>
      <c r="H11" s="6"/>
      <c r="I11" s="6"/>
      <c r="J11" s="6"/>
      <c r="K11" s="6"/>
      <c r="L11" s="6"/>
      <c r="M11" s="27">
        <v>156.81</v>
      </c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7"/>
      <c r="AM11" s="6"/>
      <c r="AN11" s="6"/>
      <c r="AO11" s="6"/>
      <c r="AQ11" s="6"/>
      <c r="AR11" s="6"/>
      <c r="AS11" s="6"/>
      <c r="AT11" s="6"/>
      <c r="AU11" s="6"/>
      <c r="AV11" s="6"/>
      <c r="AW11" s="6">
        <f t="shared" si="0"/>
        <v>192.81</v>
      </c>
      <c r="AX11" s="6">
        <v>0</v>
      </c>
      <c r="AY11" s="6">
        <v>7</v>
      </c>
      <c r="AZ11" s="6">
        <f t="shared" si="1"/>
        <v>0</v>
      </c>
      <c r="BA11" s="6">
        <v>6</v>
      </c>
      <c r="BB11" s="6">
        <v>18</v>
      </c>
      <c r="BC11" s="6">
        <f t="shared" si="2"/>
        <v>108</v>
      </c>
      <c r="BD11" s="6">
        <v>3</v>
      </c>
      <c r="BE11" s="6">
        <v>8</v>
      </c>
      <c r="BF11" s="6">
        <f t="shared" si="3"/>
        <v>24</v>
      </c>
      <c r="BG11" s="6">
        <f t="shared" si="4"/>
        <v>132</v>
      </c>
      <c r="BH11" s="6">
        <f t="shared" si="5"/>
        <v>-60.81</v>
      </c>
      <c r="BI11" s="6"/>
    </row>
    <row r="12" s="2" customFormat="1" spans="1:61">
      <c r="A12" s="7">
        <v>7</v>
      </c>
      <c r="B12" s="7" t="s">
        <v>67</v>
      </c>
      <c r="C12" s="7">
        <v>359</v>
      </c>
      <c r="D12" s="7"/>
      <c r="E12" s="7">
        <v>189</v>
      </c>
      <c r="F12" s="7"/>
      <c r="G12" s="7"/>
      <c r="H12" s="7"/>
      <c r="I12" s="7"/>
      <c r="J12" s="7"/>
      <c r="K12" s="7"/>
      <c r="L12" s="7"/>
      <c r="M12" s="7">
        <v>377.6</v>
      </c>
      <c r="N12" s="7">
        <v>220</v>
      </c>
      <c r="O12" s="7">
        <v>240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>
        <v>149</v>
      </c>
      <c r="AR12" s="7"/>
      <c r="AS12" s="7"/>
      <c r="AT12" s="7"/>
      <c r="AU12" s="7"/>
      <c r="AV12" s="7"/>
      <c r="AW12" s="7">
        <f t="shared" si="0"/>
        <v>1534.6</v>
      </c>
      <c r="AX12" s="7">
        <v>2</v>
      </c>
      <c r="AY12" s="7">
        <v>7</v>
      </c>
      <c r="AZ12" s="6">
        <f t="shared" si="1"/>
        <v>14</v>
      </c>
      <c r="BA12" s="7">
        <v>4</v>
      </c>
      <c r="BB12" s="7">
        <v>18</v>
      </c>
      <c r="BC12" s="6">
        <f t="shared" si="2"/>
        <v>72</v>
      </c>
      <c r="BD12" s="7">
        <v>0</v>
      </c>
      <c r="BE12" s="7">
        <v>8</v>
      </c>
      <c r="BF12" s="6">
        <f t="shared" si="3"/>
        <v>0</v>
      </c>
      <c r="BG12" s="6">
        <f t="shared" si="4"/>
        <v>86</v>
      </c>
      <c r="BH12" s="7">
        <f t="shared" si="5"/>
        <v>-1448.6</v>
      </c>
      <c r="BI12" s="7"/>
    </row>
    <row r="13" s="1" customFormat="1" spans="1:61">
      <c r="A13" s="6">
        <v>8</v>
      </c>
      <c r="B13" s="6" t="s">
        <v>68</v>
      </c>
      <c r="C13" s="6"/>
      <c r="D13" s="6"/>
      <c r="E13" s="6">
        <v>262</v>
      </c>
      <c r="F13" s="6"/>
      <c r="G13" s="6">
        <v>66</v>
      </c>
      <c r="H13" s="6"/>
      <c r="I13" s="6">
        <v>145</v>
      </c>
      <c r="J13" s="6"/>
      <c r="K13" s="6"/>
      <c r="L13" s="6"/>
      <c r="M13" s="6">
        <v>534</v>
      </c>
      <c r="N13" s="6"/>
      <c r="O13" s="6"/>
      <c r="P13" s="6">
        <v>502</v>
      </c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>
        <v>161</v>
      </c>
      <c r="AD13" s="6"/>
      <c r="AE13" s="6"/>
      <c r="AF13" s="6"/>
      <c r="AG13" s="6"/>
      <c r="AH13" s="6">
        <v>110</v>
      </c>
      <c r="AI13" s="6"/>
      <c r="AJ13" s="6"/>
      <c r="AK13" s="6"/>
      <c r="AL13" s="7"/>
      <c r="AM13" s="6">
        <v>102</v>
      </c>
      <c r="AN13" s="6"/>
      <c r="AO13" s="6">
        <v>33</v>
      </c>
      <c r="AP13" s="6"/>
      <c r="AQ13" s="6"/>
      <c r="AR13" s="6">
        <v>117.6</v>
      </c>
      <c r="AS13" s="6">
        <v>147</v>
      </c>
      <c r="AT13" s="6"/>
      <c r="AU13" s="6"/>
      <c r="AV13" s="6"/>
      <c r="AW13" s="6">
        <f t="shared" si="0"/>
        <v>2179.6</v>
      </c>
      <c r="AX13" s="6">
        <v>24</v>
      </c>
      <c r="AY13" s="6">
        <v>7</v>
      </c>
      <c r="AZ13" s="6">
        <f t="shared" si="1"/>
        <v>168</v>
      </c>
      <c r="BA13" s="6">
        <v>80</v>
      </c>
      <c r="BB13" s="6">
        <v>18</v>
      </c>
      <c r="BC13" s="6">
        <f t="shared" si="2"/>
        <v>1440</v>
      </c>
      <c r="BD13" s="6">
        <v>4</v>
      </c>
      <c r="BE13" s="6">
        <v>8</v>
      </c>
      <c r="BF13" s="6">
        <f t="shared" si="3"/>
        <v>32</v>
      </c>
      <c r="BG13" s="6">
        <f t="shared" si="4"/>
        <v>1640</v>
      </c>
      <c r="BH13" s="6">
        <f t="shared" si="5"/>
        <v>-539.6</v>
      </c>
      <c r="BI13" s="6"/>
    </row>
    <row r="14" s="1" customFormat="1" spans="1:61">
      <c r="A14" s="6">
        <v>9</v>
      </c>
      <c r="B14" s="6" t="s">
        <v>69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>
        <v>460</v>
      </c>
      <c r="N14" s="6"/>
      <c r="O14" s="6">
        <v>207</v>
      </c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>
        <v>46</v>
      </c>
      <c r="AD14" s="6"/>
      <c r="AE14" s="6"/>
      <c r="AF14" s="6"/>
      <c r="AG14" s="6"/>
      <c r="AH14" s="6"/>
      <c r="AI14" s="6"/>
      <c r="AJ14" s="6"/>
      <c r="AK14" s="6"/>
      <c r="AL14" s="7"/>
      <c r="AM14" s="6"/>
      <c r="AN14" s="6"/>
      <c r="AO14" s="6">
        <v>33</v>
      </c>
      <c r="AP14" s="6"/>
      <c r="AQ14" s="6"/>
      <c r="AR14" s="6"/>
      <c r="AS14" s="6"/>
      <c r="AT14" s="6"/>
      <c r="AU14" s="6"/>
      <c r="AV14" s="6"/>
      <c r="AW14" s="6">
        <f t="shared" si="0"/>
        <v>746</v>
      </c>
      <c r="AX14" s="6">
        <v>59</v>
      </c>
      <c r="AY14" s="6">
        <v>7</v>
      </c>
      <c r="AZ14" s="6">
        <f t="shared" si="1"/>
        <v>413</v>
      </c>
      <c r="BA14" s="6">
        <v>89</v>
      </c>
      <c r="BB14" s="6">
        <v>18</v>
      </c>
      <c r="BC14" s="6">
        <f t="shared" si="2"/>
        <v>1602</v>
      </c>
      <c r="BD14" s="6">
        <v>4</v>
      </c>
      <c r="BE14" s="6">
        <v>8</v>
      </c>
      <c r="BF14" s="6">
        <f t="shared" si="3"/>
        <v>32</v>
      </c>
      <c r="BG14" s="6">
        <f t="shared" si="4"/>
        <v>2047</v>
      </c>
      <c r="BH14" s="6">
        <f t="shared" si="5"/>
        <v>1301</v>
      </c>
      <c r="BI14" s="6"/>
    </row>
    <row r="15" s="1" customFormat="1" spans="1:61">
      <c r="A15" s="6">
        <v>10</v>
      </c>
      <c r="B15" s="6" t="s">
        <v>70</v>
      </c>
      <c r="C15" s="6">
        <v>278</v>
      </c>
      <c r="D15" s="6">
        <v>340</v>
      </c>
      <c r="E15" s="6"/>
      <c r="F15" s="6"/>
      <c r="G15" s="6">
        <v>339.2</v>
      </c>
      <c r="H15" s="6"/>
      <c r="I15" s="6"/>
      <c r="J15" s="6"/>
      <c r="K15" s="6"/>
      <c r="L15" s="6"/>
      <c r="M15" s="28">
        <v>794.06</v>
      </c>
      <c r="N15" s="6"/>
      <c r="O15" s="6">
        <v>34.5</v>
      </c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>
        <v>170</v>
      </c>
      <c r="AG15" s="6"/>
      <c r="AH15" s="6"/>
      <c r="AI15" s="6">
        <v>189</v>
      </c>
      <c r="AJ15" s="6"/>
      <c r="AK15" s="6"/>
      <c r="AL15" s="7"/>
      <c r="AM15" s="6"/>
      <c r="AN15" s="6"/>
      <c r="AO15" s="6">
        <v>46</v>
      </c>
      <c r="AP15" s="6">
        <v>50</v>
      </c>
      <c r="AQ15" s="6"/>
      <c r="AR15" s="6"/>
      <c r="AS15" s="6"/>
      <c r="AT15" s="6"/>
      <c r="AU15" s="6"/>
      <c r="AV15" s="6">
        <v>150</v>
      </c>
      <c r="AW15" s="6">
        <f t="shared" si="0"/>
        <v>2390.76</v>
      </c>
      <c r="AX15" s="6">
        <v>32</v>
      </c>
      <c r="AY15" s="6">
        <v>7</v>
      </c>
      <c r="AZ15" s="6">
        <f t="shared" si="1"/>
        <v>224</v>
      </c>
      <c r="BA15" s="6">
        <v>66</v>
      </c>
      <c r="BB15" s="6">
        <v>18</v>
      </c>
      <c r="BC15" s="6">
        <f t="shared" si="2"/>
        <v>1188</v>
      </c>
      <c r="BD15" s="6">
        <v>3</v>
      </c>
      <c r="BE15" s="6">
        <v>8</v>
      </c>
      <c r="BF15" s="6">
        <f t="shared" si="3"/>
        <v>24</v>
      </c>
      <c r="BG15" s="6">
        <f t="shared" si="4"/>
        <v>1436</v>
      </c>
      <c r="BH15" s="6">
        <f t="shared" si="5"/>
        <v>-954.76</v>
      </c>
      <c r="BI15" s="6"/>
    </row>
    <row r="16" s="2" customFormat="1" spans="1:61">
      <c r="A16" s="7">
        <v>11</v>
      </c>
      <c r="B16" s="6" t="s">
        <v>71</v>
      </c>
      <c r="C16" s="7"/>
      <c r="D16" s="7"/>
      <c r="E16" s="7"/>
      <c r="F16" s="7"/>
      <c r="G16" s="7"/>
      <c r="H16" s="7"/>
      <c r="I16" s="7"/>
      <c r="J16" s="7">
        <v>224</v>
      </c>
      <c r="K16" s="7"/>
      <c r="L16" s="7"/>
      <c r="M16" s="7">
        <v>382.35</v>
      </c>
      <c r="N16" s="7">
        <v>220</v>
      </c>
      <c r="O16" s="7">
        <v>134.4</v>
      </c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>
        <v>180</v>
      </c>
      <c r="AE16" s="7"/>
      <c r="AF16" s="7">
        <v>42.5</v>
      </c>
      <c r="AG16" s="7"/>
      <c r="AH16" s="7"/>
      <c r="AI16" s="7"/>
      <c r="AJ16" s="7"/>
      <c r="AK16" s="7"/>
      <c r="AL16" s="7"/>
      <c r="AM16" s="7"/>
      <c r="AN16" s="7"/>
      <c r="AO16" s="7">
        <v>31</v>
      </c>
      <c r="AP16" s="7"/>
      <c r="AQ16" s="7"/>
      <c r="AR16" s="7"/>
      <c r="AS16" s="7"/>
      <c r="AT16" s="7"/>
      <c r="AU16" s="7"/>
      <c r="AV16" s="7"/>
      <c r="AW16" s="7">
        <f t="shared" si="0"/>
        <v>1214.25</v>
      </c>
      <c r="AX16" s="7">
        <v>42</v>
      </c>
      <c r="AY16" s="7">
        <v>7</v>
      </c>
      <c r="AZ16" s="6">
        <f t="shared" si="1"/>
        <v>294</v>
      </c>
      <c r="BA16" s="7">
        <v>61</v>
      </c>
      <c r="BB16" s="7">
        <v>18</v>
      </c>
      <c r="BC16" s="6">
        <f t="shared" si="2"/>
        <v>1098</v>
      </c>
      <c r="BD16" s="7">
        <v>7</v>
      </c>
      <c r="BE16" s="7">
        <v>8</v>
      </c>
      <c r="BF16" s="6">
        <f t="shared" si="3"/>
        <v>56</v>
      </c>
      <c r="BG16" s="6">
        <f t="shared" si="4"/>
        <v>1448</v>
      </c>
      <c r="BH16" s="7">
        <f t="shared" si="5"/>
        <v>233.75</v>
      </c>
      <c r="BI16" s="7"/>
    </row>
    <row r="17" s="2" customFormat="1" spans="1:61">
      <c r="A17" s="7">
        <v>12</v>
      </c>
      <c r="B17" s="6" t="s">
        <v>72</v>
      </c>
      <c r="C17" s="7"/>
      <c r="D17" s="7"/>
      <c r="E17" s="7">
        <v>100</v>
      </c>
      <c r="F17" s="7"/>
      <c r="G17" s="7"/>
      <c r="H17" s="7"/>
      <c r="I17" s="7"/>
      <c r="J17" s="7"/>
      <c r="K17" s="7"/>
      <c r="L17" s="7"/>
      <c r="M17" s="7">
        <v>358.4</v>
      </c>
      <c r="N17" s="7"/>
      <c r="O17" s="7">
        <v>120</v>
      </c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>
        <v>170</v>
      </c>
      <c r="AG17" s="7"/>
      <c r="AH17" s="7"/>
      <c r="AI17" s="7"/>
      <c r="AJ17" s="7"/>
      <c r="AK17" s="7"/>
      <c r="AL17" s="7"/>
      <c r="AM17" s="7"/>
      <c r="AN17" s="7"/>
      <c r="AO17" s="7">
        <v>31</v>
      </c>
      <c r="AP17" s="7"/>
      <c r="AQ17" s="7"/>
      <c r="AR17" s="28">
        <v>117.6</v>
      </c>
      <c r="AS17" s="28">
        <v>196</v>
      </c>
      <c r="AT17" s="7"/>
      <c r="AU17" s="7"/>
      <c r="AV17" s="7"/>
      <c r="AW17" s="7">
        <f t="shared" si="0"/>
        <v>1093</v>
      </c>
      <c r="AX17" s="7">
        <v>26</v>
      </c>
      <c r="AY17" s="7">
        <v>7</v>
      </c>
      <c r="AZ17" s="6">
        <f t="shared" si="1"/>
        <v>182</v>
      </c>
      <c r="BA17" s="7">
        <v>51</v>
      </c>
      <c r="BB17" s="7">
        <v>18</v>
      </c>
      <c r="BC17" s="6">
        <f t="shared" si="2"/>
        <v>918</v>
      </c>
      <c r="BD17" s="7">
        <v>4</v>
      </c>
      <c r="BE17" s="7">
        <v>8</v>
      </c>
      <c r="BF17" s="6">
        <f t="shared" si="3"/>
        <v>32</v>
      </c>
      <c r="BG17" s="6">
        <f t="shared" si="4"/>
        <v>1132</v>
      </c>
      <c r="BH17" s="7">
        <f t="shared" si="5"/>
        <v>39</v>
      </c>
      <c r="BI17" s="7"/>
    </row>
    <row r="18" s="2" customFormat="1" spans="1:61">
      <c r="A18" s="7">
        <v>54</v>
      </c>
      <c r="B18" s="6" t="s">
        <v>73</v>
      </c>
      <c r="C18" s="7"/>
      <c r="D18" s="7"/>
      <c r="E18" s="7"/>
      <c r="F18" s="7"/>
      <c r="G18" s="7"/>
      <c r="H18" s="7"/>
      <c r="I18" s="7">
        <v>230</v>
      </c>
      <c r="J18" s="7"/>
      <c r="K18" s="7"/>
      <c r="L18" s="7"/>
      <c r="M18" s="7">
        <v>217.7</v>
      </c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>
        <v>0</v>
      </c>
      <c r="AP18" s="7"/>
      <c r="AQ18" s="7">
        <v>105</v>
      </c>
      <c r="AR18" s="7"/>
      <c r="AS18" s="7"/>
      <c r="AT18" s="7"/>
      <c r="AU18" s="7"/>
      <c r="AV18" s="7"/>
      <c r="AW18" s="7">
        <f t="shared" si="0"/>
        <v>552.7</v>
      </c>
      <c r="AX18" s="7">
        <v>2</v>
      </c>
      <c r="AY18" s="7">
        <v>7</v>
      </c>
      <c r="AZ18" s="6">
        <f t="shared" si="1"/>
        <v>14</v>
      </c>
      <c r="BA18" s="7">
        <v>10</v>
      </c>
      <c r="BB18" s="7">
        <v>18</v>
      </c>
      <c r="BC18" s="6">
        <f t="shared" si="2"/>
        <v>180</v>
      </c>
      <c r="BD18" s="7">
        <v>2</v>
      </c>
      <c r="BE18" s="7">
        <v>8</v>
      </c>
      <c r="BF18" s="6">
        <f t="shared" si="3"/>
        <v>16</v>
      </c>
      <c r="BG18" s="6">
        <f t="shared" si="4"/>
        <v>210</v>
      </c>
      <c r="BH18" s="7">
        <f t="shared" si="5"/>
        <v>-342.7</v>
      </c>
      <c r="BI18" s="7"/>
    </row>
    <row r="19" s="2" customFormat="1" spans="1:61">
      <c r="A19" s="7">
        <v>14</v>
      </c>
      <c r="B19" s="6" t="s">
        <v>74</v>
      </c>
      <c r="C19" s="7">
        <v>275</v>
      </c>
      <c r="D19" s="7"/>
      <c r="E19" s="7"/>
      <c r="F19" s="7"/>
      <c r="G19" s="7">
        <v>74</v>
      </c>
      <c r="H19" s="7"/>
      <c r="I19" s="7"/>
      <c r="J19" s="7"/>
      <c r="K19" s="7"/>
      <c r="L19" s="7"/>
      <c r="M19" s="7">
        <v>458.5</v>
      </c>
      <c r="N19" s="7"/>
      <c r="O19" s="7">
        <v>69</v>
      </c>
      <c r="P19" s="7"/>
      <c r="Q19" s="7"/>
      <c r="R19" s="7"/>
      <c r="S19" s="7"/>
      <c r="T19" s="7">
        <v>300</v>
      </c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>
        <v>126</v>
      </c>
      <c r="AH19" s="7"/>
      <c r="AI19" s="7"/>
      <c r="AJ19" s="7">
        <v>216</v>
      </c>
      <c r="AK19" s="7"/>
      <c r="AL19" s="7"/>
      <c r="AM19" s="7"/>
      <c r="AN19" s="7"/>
      <c r="AO19" s="7">
        <v>52</v>
      </c>
      <c r="AP19" s="7"/>
      <c r="AQ19" s="7"/>
      <c r="AR19" s="7"/>
      <c r="AS19" s="7"/>
      <c r="AT19" s="7"/>
      <c r="AU19" s="7"/>
      <c r="AV19" s="7"/>
      <c r="AW19" s="7">
        <f t="shared" si="0"/>
        <v>1570.5</v>
      </c>
      <c r="AX19" s="7">
        <v>41</v>
      </c>
      <c r="AY19" s="7">
        <v>7</v>
      </c>
      <c r="AZ19" s="6">
        <f t="shared" si="1"/>
        <v>287</v>
      </c>
      <c r="BA19" s="7">
        <v>61</v>
      </c>
      <c r="BB19" s="7">
        <v>18</v>
      </c>
      <c r="BC19" s="6">
        <f t="shared" si="2"/>
        <v>1098</v>
      </c>
      <c r="BD19" s="7">
        <v>9</v>
      </c>
      <c r="BE19" s="7">
        <v>8</v>
      </c>
      <c r="BF19" s="6">
        <f t="shared" si="3"/>
        <v>72</v>
      </c>
      <c r="BG19" s="6">
        <f t="shared" si="4"/>
        <v>1457</v>
      </c>
      <c r="BH19" s="7">
        <f t="shared" si="5"/>
        <v>-113.5</v>
      </c>
      <c r="BI19" s="7"/>
    </row>
    <row r="20" s="2" customFormat="1" spans="1:61">
      <c r="A20" s="7">
        <v>15</v>
      </c>
      <c r="B20" s="6" t="s">
        <v>75</v>
      </c>
      <c r="C20" s="7">
        <v>273</v>
      </c>
      <c r="D20" s="7">
        <v>330</v>
      </c>
      <c r="E20" s="7"/>
      <c r="F20" s="7"/>
      <c r="G20" s="7"/>
      <c r="H20" s="7"/>
      <c r="I20" s="7">
        <v>122</v>
      </c>
      <c r="J20" s="7"/>
      <c r="K20" s="7"/>
      <c r="L20" s="7"/>
      <c r="M20" s="7">
        <v>433.8</v>
      </c>
      <c r="N20" s="7"/>
      <c r="O20" s="7">
        <v>115</v>
      </c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>
        <v>31</v>
      </c>
      <c r="AP20" s="7"/>
      <c r="AQ20" s="7"/>
      <c r="AR20" s="7"/>
      <c r="AS20" s="7"/>
      <c r="AT20" s="7"/>
      <c r="AU20" s="7"/>
      <c r="AV20" s="7"/>
      <c r="AW20" s="7">
        <f t="shared" si="0"/>
        <v>1304.8</v>
      </c>
      <c r="AX20" s="7">
        <v>40</v>
      </c>
      <c r="AY20" s="7">
        <v>7</v>
      </c>
      <c r="AZ20" s="6">
        <f t="shared" si="1"/>
        <v>280</v>
      </c>
      <c r="BA20" s="7">
        <v>88</v>
      </c>
      <c r="BB20" s="7">
        <v>18</v>
      </c>
      <c r="BC20" s="6">
        <f t="shared" si="2"/>
        <v>1584</v>
      </c>
      <c r="BD20" s="7">
        <v>12</v>
      </c>
      <c r="BE20" s="7">
        <v>8</v>
      </c>
      <c r="BF20" s="6">
        <f t="shared" si="3"/>
        <v>96</v>
      </c>
      <c r="BG20" s="6">
        <f t="shared" si="4"/>
        <v>1960</v>
      </c>
      <c r="BH20" s="7">
        <f t="shared" si="5"/>
        <v>655.2</v>
      </c>
      <c r="BI20" s="7"/>
    </row>
    <row r="21" s="2" customFormat="1" spans="1:61">
      <c r="A21" s="7">
        <v>16</v>
      </c>
      <c r="B21" s="6" t="s">
        <v>76</v>
      </c>
      <c r="C21" s="7"/>
      <c r="D21" s="7">
        <v>160</v>
      </c>
      <c r="E21" s="7"/>
      <c r="F21" s="7"/>
      <c r="G21" s="7">
        <v>186</v>
      </c>
      <c r="H21" s="7"/>
      <c r="I21" s="7"/>
      <c r="J21" s="7"/>
      <c r="K21" s="7"/>
      <c r="L21" s="7">
        <v>15</v>
      </c>
      <c r="M21" s="7">
        <v>285.9</v>
      </c>
      <c r="N21" s="7"/>
      <c r="O21" s="7">
        <v>34.5</v>
      </c>
      <c r="P21" s="7"/>
      <c r="Q21" s="7"/>
      <c r="R21" s="7"/>
      <c r="S21" s="7"/>
      <c r="T21" s="7"/>
      <c r="U21" s="7"/>
      <c r="V21" s="29"/>
      <c r="W21" s="7"/>
      <c r="X21" s="7"/>
      <c r="Y21" s="7"/>
      <c r="Z21" s="7"/>
      <c r="AA21" s="7"/>
      <c r="AB21" s="7"/>
      <c r="AC21" s="7"/>
      <c r="AD21" s="7"/>
      <c r="AE21" s="7"/>
      <c r="AF21" s="7">
        <v>68</v>
      </c>
      <c r="AG21" s="7"/>
      <c r="AH21" s="7"/>
      <c r="AI21" s="7">
        <v>189</v>
      </c>
      <c r="AJ21" s="7"/>
      <c r="AK21" s="7"/>
      <c r="AL21" s="7"/>
      <c r="AM21" s="7"/>
      <c r="AN21" s="7"/>
      <c r="AO21" s="7">
        <v>31</v>
      </c>
      <c r="AP21" s="7"/>
      <c r="AQ21" s="7"/>
      <c r="AR21" s="7"/>
      <c r="AS21" s="7"/>
      <c r="AT21" s="7"/>
      <c r="AU21" s="7"/>
      <c r="AV21" s="7"/>
      <c r="AW21" s="7">
        <f t="shared" si="0"/>
        <v>969.4</v>
      </c>
      <c r="AX21" s="7">
        <v>42</v>
      </c>
      <c r="AY21" s="7">
        <v>7</v>
      </c>
      <c r="AZ21" s="6">
        <f t="shared" si="1"/>
        <v>294</v>
      </c>
      <c r="BA21" s="7">
        <v>76</v>
      </c>
      <c r="BB21" s="7">
        <v>18</v>
      </c>
      <c r="BC21" s="6">
        <f t="shared" si="2"/>
        <v>1368</v>
      </c>
      <c r="BD21" s="7">
        <v>7</v>
      </c>
      <c r="BE21" s="7">
        <v>8</v>
      </c>
      <c r="BF21" s="6">
        <f t="shared" si="3"/>
        <v>56</v>
      </c>
      <c r="BG21" s="6">
        <f t="shared" si="4"/>
        <v>1718</v>
      </c>
      <c r="BH21" s="7">
        <f t="shared" si="5"/>
        <v>748.6</v>
      </c>
      <c r="BI21" s="7"/>
    </row>
    <row r="22" s="1" customFormat="1" spans="1:61">
      <c r="A22" s="6">
        <v>17</v>
      </c>
      <c r="B22" s="6" t="s">
        <v>77</v>
      </c>
      <c r="C22" s="6"/>
      <c r="D22" s="6">
        <v>83</v>
      </c>
      <c r="E22" s="6">
        <v>224</v>
      </c>
      <c r="F22" s="6"/>
      <c r="G22" s="6"/>
      <c r="H22" s="6"/>
      <c r="I22" s="6"/>
      <c r="J22" s="6"/>
      <c r="K22" s="6"/>
      <c r="L22" s="6"/>
      <c r="M22" s="6">
        <v>528.3</v>
      </c>
      <c r="N22" s="6">
        <v>220</v>
      </c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>
        <v>153</v>
      </c>
      <c r="AE22" s="6"/>
      <c r="AF22" s="6"/>
      <c r="AG22" s="6"/>
      <c r="AH22" s="6"/>
      <c r="AI22" s="6"/>
      <c r="AJ22" s="6"/>
      <c r="AK22" s="6"/>
      <c r="AL22" s="7"/>
      <c r="AM22" s="6"/>
      <c r="AN22" s="6"/>
      <c r="AO22" s="6">
        <v>46</v>
      </c>
      <c r="AP22" s="6">
        <v>40</v>
      </c>
      <c r="AQ22" s="6"/>
      <c r="AR22" s="6"/>
      <c r="AS22" s="6"/>
      <c r="AT22" s="6"/>
      <c r="AU22" s="6"/>
      <c r="AV22" s="6"/>
      <c r="AW22" s="6">
        <f t="shared" si="0"/>
        <v>1294.3</v>
      </c>
      <c r="AX22" s="6">
        <v>37</v>
      </c>
      <c r="AY22" s="6">
        <v>7</v>
      </c>
      <c r="AZ22" s="6">
        <f t="shared" si="1"/>
        <v>259</v>
      </c>
      <c r="BA22" s="6">
        <v>81</v>
      </c>
      <c r="BB22" s="6">
        <v>18</v>
      </c>
      <c r="BC22" s="6">
        <f t="shared" si="2"/>
        <v>1458</v>
      </c>
      <c r="BD22" s="6">
        <v>6</v>
      </c>
      <c r="BE22" s="6">
        <v>8</v>
      </c>
      <c r="BF22" s="6">
        <f t="shared" si="3"/>
        <v>48</v>
      </c>
      <c r="BG22" s="6">
        <f t="shared" si="4"/>
        <v>1765</v>
      </c>
      <c r="BH22" s="6">
        <f t="shared" si="5"/>
        <v>470.7</v>
      </c>
      <c r="BI22" s="6"/>
    </row>
    <row r="23" s="1" customFormat="1" spans="1:61">
      <c r="A23" s="6">
        <v>18</v>
      </c>
      <c r="B23" s="6" t="s">
        <v>78</v>
      </c>
      <c r="C23" s="6">
        <v>227</v>
      </c>
      <c r="D23" s="6"/>
      <c r="E23" s="6"/>
      <c r="F23" s="6"/>
      <c r="G23" s="6">
        <v>60</v>
      </c>
      <c r="H23" s="6"/>
      <c r="I23" s="6"/>
      <c r="J23" s="6"/>
      <c r="K23" s="6"/>
      <c r="L23" s="6"/>
      <c r="M23" s="6">
        <v>463.35</v>
      </c>
      <c r="N23" s="6"/>
      <c r="O23" s="6">
        <v>357</v>
      </c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>
        <v>170</v>
      </c>
      <c r="AG23" s="6"/>
      <c r="AH23" s="6"/>
      <c r="AI23" s="6"/>
      <c r="AJ23" s="6"/>
      <c r="AK23" s="6"/>
      <c r="AL23" s="7"/>
      <c r="AM23" s="6"/>
      <c r="AN23" s="6"/>
      <c r="AO23" s="6">
        <v>29</v>
      </c>
      <c r="AP23" s="6"/>
      <c r="AQ23" s="6">
        <v>43.4</v>
      </c>
      <c r="AR23" s="6"/>
      <c r="AS23" s="6"/>
      <c r="AT23" s="6"/>
      <c r="AU23" s="6"/>
      <c r="AV23" s="6"/>
      <c r="AW23" s="6">
        <f t="shared" si="0"/>
        <v>1349.75</v>
      </c>
      <c r="AX23" s="6">
        <v>53</v>
      </c>
      <c r="AY23" s="6">
        <v>7</v>
      </c>
      <c r="AZ23" s="6">
        <f t="shared" si="1"/>
        <v>371</v>
      </c>
      <c r="BA23" s="6">
        <v>83</v>
      </c>
      <c r="BB23" s="6">
        <v>18</v>
      </c>
      <c r="BC23" s="6">
        <f t="shared" si="2"/>
        <v>1494</v>
      </c>
      <c r="BD23" s="6">
        <v>5</v>
      </c>
      <c r="BE23" s="6">
        <v>8</v>
      </c>
      <c r="BF23" s="6">
        <f t="shared" si="3"/>
        <v>40</v>
      </c>
      <c r="BG23" s="6">
        <f t="shared" si="4"/>
        <v>1905</v>
      </c>
      <c r="BH23" s="6">
        <f t="shared" si="5"/>
        <v>555.25</v>
      </c>
      <c r="BI23" s="6"/>
    </row>
    <row r="24" s="1" customFormat="1" spans="1:61">
      <c r="A24" s="6">
        <v>19</v>
      </c>
      <c r="B24" s="6" t="s">
        <v>79</v>
      </c>
      <c r="C24" s="6">
        <v>95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7"/>
      <c r="AM24" s="6">
        <v>55</v>
      </c>
      <c r="AN24" s="6"/>
      <c r="AO24" s="6">
        <v>0</v>
      </c>
      <c r="AP24" s="6"/>
      <c r="AQ24" s="6">
        <v>21</v>
      </c>
      <c r="AR24" s="6">
        <v>117.6</v>
      </c>
      <c r="AS24" s="6">
        <v>147</v>
      </c>
      <c r="AT24" s="6"/>
      <c r="AU24" s="6"/>
      <c r="AV24" s="6"/>
      <c r="AW24" s="6">
        <f t="shared" si="0"/>
        <v>435.6</v>
      </c>
      <c r="AX24" s="6">
        <v>0</v>
      </c>
      <c r="AY24" s="6">
        <v>7</v>
      </c>
      <c r="AZ24" s="6">
        <f t="shared" si="1"/>
        <v>0</v>
      </c>
      <c r="BA24" s="6">
        <v>7</v>
      </c>
      <c r="BB24" s="6">
        <v>18</v>
      </c>
      <c r="BC24" s="6">
        <f t="shared" si="2"/>
        <v>126</v>
      </c>
      <c r="BD24" s="6">
        <v>3</v>
      </c>
      <c r="BE24" s="6">
        <v>8</v>
      </c>
      <c r="BF24" s="6">
        <f t="shared" si="3"/>
        <v>24</v>
      </c>
      <c r="BG24" s="6">
        <f t="shared" si="4"/>
        <v>150</v>
      </c>
      <c r="BH24" s="6">
        <f t="shared" si="5"/>
        <v>-285.6</v>
      </c>
      <c r="BI24" s="6"/>
    </row>
    <row r="25" s="1" customFormat="1" spans="1:61">
      <c r="A25" s="6">
        <v>61</v>
      </c>
      <c r="B25" s="6" t="s">
        <v>80</v>
      </c>
      <c r="C25" s="6"/>
      <c r="D25" s="6"/>
      <c r="E25" s="6">
        <v>151</v>
      </c>
      <c r="F25" s="6"/>
      <c r="G25" s="6"/>
      <c r="H25" s="6"/>
      <c r="I25" s="6"/>
      <c r="J25" s="6"/>
      <c r="K25" s="6"/>
      <c r="L25" s="6"/>
      <c r="M25" s="6">
        <v>379.8</v>
      </c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>
        <v>184</v>
      </c>
      <c r="AD25" s="6"/>
      <c r="AE25" s="6"/>
      <c r="AF25" s="6"/>
      <c r="AG25" s="6"/>
      <c r="AH25" s="6"/>
      <c r="AI25" s="6"/>
      <c r="AJ25" s="6"/>
      <c r="AK25" s="6"/>
      <c r="AL25" s="7"/>
      <c r="AM25" s="6"/>
      <c r="AN25" s="6"/>
      <c r="AO25" s="6">
        <v>0</v>
      </c>
      <c r="AP25" s="6"/>
      <c r="AQ25" s="6">
        <v>155</v>
      </c>
      <c r="AR25" s="6"/>
      <c r="AS25" s="6"/>
      <c r="AT25" s="6"/>
      <c r="AU25" s="6"/>
      <c r="AV25" s="6"/>
      <c r="AW25" s="6">
        <f t="shared" si="0"/>
        <v>869.8</v>
      </c>
      <c r="AX25" s="6">
        <v>3</v>
      </c>
      <c r="AY25" s="6">
        <v>7</v>
      </c>
      <c r="AZ25" s="6">
        <f t="shared" si="1"/>
        <v>21</v>
      </c>
      <c r="BA25" s="6">
        <v>5</v>
      </c>
      <c r="BB25" s="6">
        <v>18</v>
      </c>
      <c r="BC25" s="6">
        <f t="shared" si="2"/>
        <v>90</v>
      </c>
      <c r="BD25" s="6">
        <v>1</v>
      </c>
      <c r="BE25" s="6">
        <v>8</v>
      </c>
      <c r="BF25" s="6">
        <f t="shared" si="3"/>
        <v>8</v>
      </c>
      <c r="BG25" s="6">
        <f t="shared" si="4"/>
        <v>119</v>
      </c>
      <c r="BH25" s="6">
        <f t="shared" si="5"/>
        <v>-750.8</v>
      </c>
      <c r="BI25" s="6"/>
    </row>
    <row r="26" s="1" customFormat="1" spans="1:61">
      <c r="A26" s="6">
        <v>21</v>
      </c>
      <c r="B26" s="6" t="s">
        <v>81</v>
      </c>
      <c r="C26" s="6">
        <v>219</v>
      </c>
      <c r="D26" s="6"/>
      <c r="E26" s="6">
        <v>243</v>
      </c>
      <c r="F26" s="6"/>
      <c r="G26" s="6"/>
      <c r="H26" s="6"/>
      <c r="I26" s="6"/>
      <c r="J26" s="6"/>
      <c r="K26" s="6"/>
      <c r="L26" s="6"/>
      <c r="M26" s="6">
        <v>484</v>
      </c>
      <c r="N26" s="6"/>
      <c r="O26" s="6">
        <v>266.8</v>
      </c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7"/>
      <c r="AM26" s="6"/>
      <c r="AN26" s="6"/>
      <c r="AO26" s="6">
        <v>52</v>
      </c>
      <c r="AP26" s="6"/>
      <c r="AQ26" s="6"/>
      <c r="AR26" s="6"/>
      <c r="AS26" s="6"/>
      <c r="AT26" s="6"/>
      <c r="AU26" s="6"/>
      <c r="AV26" s="6"/>
      <c r="AW26" s="6">
        <f t="shared" si="0"/>
        <v>1264.8</v>
      </c>
      <c r="AX26" s="6">
        <v>35</v>
      </c>
      <c r="AY26" s="6">
        <v>7</v>
      </c>
      <c r="AZ26" s="6">
        <f t="shared" si="1"/>
        <v>245</v>
      </c>
      <c r="BA26" s="6">
        <v>58</v>
      </c>
      <c r="BB26" s="6">
        <v>18</v>
      </c>
      <c r="BC26" s="6">
        <f t="shared" si="2"/>
        <v>1044</v>
      </c>
      <c r="BD26" s="6">
        <v>8</v>
      </c>
      <c r="BE26" s="6">
        <v>8</v>
      </c>
      <c r="BF26" s="6">
        <f t="shared" si="3"/>
        <v>64</v>
      </c>
      <c r="BG26" s="6">
        <f t="shared" si="4"/>
        <v>1353</v>
      </c>
      <c r="BH26" s="6">
        <f t="shared" si="5"/>
        <v>88.2</v>
      </c>
      <c r="BI26" s="6"/>
    </row>
    <row r="27" s="1" customFormat="1" spans="1:61">
      <c r="A27" s="6">
        <v>22</v>
      </c>
      <c r="B27" s="6" t="s">
        <v>82</v>
      </c>
      <c r="C27" s="6"/>
      <c r="D27" s="6"/>
      <c r="E27" s="6"/>
      <c r="F27" s="6"/>
      <c r="G27" s="6"/>
      <c r="H27" s="6"/>
      <c r="I27" s="6">
        <v>255</v>
      </c>
      <c r="J27" s="6"/>
      <c r="K27" s="6"/>
      <c r="L27" s="6"/>
      <c r="M27" s="6">
        <v>495.51</v>
      </c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7"/>
      <c r="AM27" s="6"/>
      <c r="AN27" s="6"/>
      <c r="AO27" s="6">
        <v>26</v>
      </c>
      <c r="AP27" s="6"/>
      <c r="AQ27" s="6"/>
      <c r="AR27" s="6"/>
      <c r="AS27" s="6"/>
      <c r="AT27" s="6"/>
      <c r="AU27" s="6"/>
      <c r="AV27" s="6"/>
      <c r="AW27" s="6">
        <f t="shared" si="0"/>
        <v>776.51</v>
      </c>
      <c r="AX27" s="6">
        <v>36</v>
      </c>
      <c r="AY27" s="6">
        <v>7</v>
      </c>
      <c r="AZ27" s="6">
        <f t="shared" si="1"/>
        <v>252</v>
      </c>
      <c r="BA27" s="6">
        <v>46</v>
      </c>
      <c r="BB27" s="6">
        <v>18</v>
      </c>
      <c r="BC27" s="6">
        <f t="shared" si="2"/>
        <v>828</v>
      </c>
      <c r="BD27" s="6">
        <v>10</v>
      </c>
      <c r="BE27" s="6">
        <v>8</v>
      </c>
      <c r="BF27" s="6">
        <f t="shared" si="3"/>
        <v>80</v>
      </c>
      <c r="BG27" s="6">
        <f t="shared" si="4"/>
        <v>1160</v>
      </c>
      <c r="BH27" s="6">
        <f t="shared" si="5"/>
        <v>383.49</v>
      </c>
      <c r="BI27" s="6"/>
    </row>
    <row r="28" s="1" customFormat="1" spans="1:61">
      <c r="A28" s="6">
        <v>23</v>
      </c>
      <c r="B28" s="6" t="s">
        <v>83</v>
      </c>
      <c r="C28" s="27"/>
      <c r="D28" s="6"/>
      <c r="E28" s="6"/>
      <c r="F28" s="6"/>
      <c r="G28" s="6">
        <v>72</v>
      </c>
      <c r="H28" s="6"/>
      <c r="I28" s="6"/>
      <c r="J28" s="6"/>
      <c r="K28" s="6"/>
      <c r="L28" s="6"/>
      <c r="M28" s="6">
        <v>409.25</v>
      </c>
      <c r="N28" s="6">
        <v>220</v>
      </c>
      <c r="O28" s="6">
        <v>138</v>
      </c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>
        <v>119</v>
      </c>
      <c r="AG28" s="6"/>
      <c r="AH28" s="6"/>
      <c r="AI28" s="6"/>
      <c r="AJ28" s="6"/>
      <c r="AK28" s="6"/>
      <c r="AL28" s="7"/>
      <c r="AM28" s="6"/>
      <c r="AN28" s="6"/>
      <c r="AO28" s="6">
        <v>30</v>
      </c>
      <c r="AP28" s="6"/>
      <c r="AQ28" s="6"/>
      <c r="AR28" s="6"/>
      <c r="AS28" s="6"/>
      <c r="AT28" s="6"/>
      <c r="AU28" s="6"/>
      <c r="AV28" s="6"/>
      <c r="AW28" s="6">
        <f t="shared" si="0"/>
        <v>988.25</v>
      </c>
      <c r="AX28" s="7">
        <v>43</v>
      </c>
      <c r="AY28" s="7">
        <v>7</v>
      </c>
      <c r="AZ28" s="6">
        <f t="shared" si="1"/>
        <v>301</v>
      </c>
      <c r="BA28" s="7">
        <v>70</v>
      </c>
      <c r="BB28" s="7">
        <v>18</v>
      </c>
      <c r="BC28" s="6">
        <f t="shared" si="2"/>
        <v>1260</v>
      </c>
      <c r="BD28" s="7">
        <v>10</v>
      </c>
      <c r="BE28" s="7">
        <v>8</v>
      </c>
      <c r="BF28" s="6">
        <f t="shared" si="3"/>
        <v>80</v>
      </c>
      <c r="BG28" s="6">
        <f t="shared" si="4"/>
        <v>1641</v>
      </c>
      <c r="BH28" s="6">
        <f t="shared" si="5"/>
        <v>652.75</v>
      </c>
      <c r="BI28" s="6"/>
    </row>
    <row r="29" s="1" customFormat="1" spans="1:61">
      <c r="A29" s="6">
        <v>24</v>
      </c>
      <c r="B29" s="6" t="s">
        <v>84</v>
      </c>
      <c r="C29" s="6"/>
      <c r="D29" s="6">
        <v>340</v>
      </c>
      <c r="E29" s="6">
        <v>275</v>
      </c>
      <c r="F29" s="6"/>
      <c r="G29" s="6">
        <v>282</v>
      </c>
      <c r="H29" s="6"/>
      <c r="I29" s="6"/>
      <c r="J29" s="6"/>
      <c r="K29" s="6"/>
      <c r="L29" s="6"/>
      <c r="M29" s="6">
        <v>253.7</v>
      </c>
      <c r="N29" s="6"/>
      <c r="O29" s="6">
        <v>240</v>
      </c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>
        <v>193</v>
      </c>
      <c r="AC29" s="6"/>
      <c r="AD29" s="6"/>
      <c r="AE29" s="6"/>
      <c r="AF29" s="6"/>
      <c r="AG29" s="6"/>
      <c r="AH29" s="6"/>
      <c r="AI29" s="6"/>
      <c r="AJ29" s="6"/>
      <c r="AK29" s="6">
        <v>336</v>
      </c>
      <c r="AL29" s="7"/>
      <c r="AM29" s="6"/>
      <c r="AN29" s="6"/>
      <c r="AO29" s="6">
        <v>46</v>
      </c>
      <c r="AP29" s="6">
        <v>40</v>
      </c>
      <c r="AQ29" s="6"/>
      <c r="AR29" s="6"/>
      <c r="AS29" s="6"/>
      <c r="AT29" s="6"/>
      <c r="AU29" s="6"/>
      <c r="AV29" s="6"/>
      <c r="AW29" s="6">
        <f t="shared" si="0"/>
        <v>2005.7</v>
      </c>
      <c r="AX29" s="7">
        <v>59</v>
      </c>
      <c r="AY29" s="7">
        <v>7</v>
      </c>
      <c r="AZ29" s="6">
        <f t="shared" si="1"/>
        <v>413</v>
      </c>
      <c r="BA29" s="7">
        <v>69</v>
      </c>
      <c r="BB29" s="7">
        <v>18</v>
      </c>
      <c r="BC29" s="6">
        <f t="shared" si="2"/>
        <v>1242</v>
      </c>
      <c r="BD29" s="7">
        <v>6</v>
      </c>
      <c r="BE29" s="7">
        <v>8</v>
      </c>
      <c r="BF29" s="6">
        <f t="shared" si="3"/>
        <v>48</v>
      </c>
      <c r="BG29" s="6">
        <f t="shared" si="4"/>
        <v>1703</v>
      </c>
      <c r="BH29" s="6">
        <f t="shared" si="5"/>
        <v>-302.7</v>
      </c>
      <c r="BI29" s="6"/>
    </row>
    <row r="30" s="1" customFormat="1" spans="1:61">
      <c r="A30" s="6">
        <v>25</v>
      </c>
      <c r="B30" s="6" t="s">
        <v>85</v>
      </c>
      <c r="C30" s="30">
        <v>292</v>
      </c>
      <c r="D30" s="6"/>
      <c r="E30" s="6"/>
      <c r="F30" s="6"/>
      <c r="G30" s="6">
        <v>29</v>
      </c>
      <c r="H30" s="6"/>
      <c r="I30" s="27"/>
      <c r="J30" s="6"/>
      <c r="K30" s="6"/>
      <c r="L30" s="6"/>
      <c r="M30" s="6">
        <v>271</v>
      </c>
      <c r="N30" s="6"/>
      <c r="O30" s="6">
        <v>80.5</v>
      </c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>
        <v>77</v>
      </c>
      <c r="AI30" s="6"/>
      <c r="AJ30" s="6"/>
      <c r="AK30" s="6"/>
      <c r="AL30" s="7"/>
      <c r="AM30" s="6"/>
      <c r="AN30" s="6"/>
      <c r="AO30" s="6">
        <v>47</v>
      </c>
      <c r="AP30" s="6"/>
      <c r="AQ30" s="6"/>
      <c r="AR30" s="6"/>
      <c r="AS30" s="6"/>
      <c r="AT30" s="6"/>
      <c r="AU30" s="6"/>
      <c r="AV30" s="6"/>
      <c r="AW30" s="6">
        <f t="shared" si="0"/>
        <v>796.5</v>
      </c>
      <c r="AX30" s="7">
        <v>92</v>
      </c>
      <c r="AY30" s="7">
        <v>7</v>
      </c>
      <c r="AZ30" s="6">
        <f t="shared" si="1"/>
        <v>644</v>
      </c>
      <c r="BA30" s="7">
        <v>77</v>
      </c>
      <c r="BB30" s="7">
        <v>18</v>
      </c>
      <c r="BC30" s="6">
        <f t="shared" si="2"/>
        <v>1386</v>
      </c>
      <c r="BD30" s="7">
        <v>11</v>
      </c>
      <c r="BE30" s="7">
        <v>8</v>
      </c>
      <c r="BF30" s="6">
        <f t="shared" si="3"/>
        <v>88</v>
      </c>
      <c r="BG30" s="6">
        <f t="shared" si="4"/>
        <v>2118</v>
      </c>
      <c r="BH30" s="6">
        <f t="shared" si="5"/>
        <v>1321.5</v>
      </c>
      <c r="BI30" s="6"/>
    </row>
    <row r="31" s="1" customFormat="1" spans="1:61">
      <c r="A31" s="6">
        <v>26</v>
      </c>
      <c r="B31" s="6" t="s">
        <v>86</v>
      </c>
      <c r="C31" s="6"/>
      <c r="D31" s="6"/>
      <c r="E31" s="6"/>
      <c r="F31" s="27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7"/>
      <c r="AM31" s="6"/>
      <c r="AN31" s="6"/>
      <c r="AO31" s="6">
        <v>0</v>
      </c>
      <c r="AP31" s="6"/>
      <c r="AQ31" s="6"/>
      <c r="AR31" s="6"/>
      <c r="AS31" s="6"/>
      <c r="AT31" s="6"/>
      <c r="AU31" s="6"/>
      <c r="AV31" s="6"/>
      <c r="AW31" s="6">
        <f t="shared" si="0"/>
        <v>0</v>
      </c>
      <c r="AX31" s="7">
        <v>1</v>
      </c>
      <c r="AY31" s="7">
        <v>7</v>
      </c>
      <c r="AZ31" s="6">
        <f t="shared" si="1"/>
        <v>7</v>
      </c>
      <c r="BA31" s="7">
        <v>8</v>
      </c>
      <c r="BB31" s="29">
        <v>15</v>
      </c>
      <c r="BC31" s="6">
        <f t="shared" si="2"/>
        <v>120</v>
      </c>
      <c r="BD31" s="7">
        <v>1</v>
      </c>
      <c r="BE31" s="29">
        <v>6</v>
      </c>
      <c r="BF31" s="6">
        <f t="shared" si="3"/>
        <v>6</v>
      </c>
      <c r="BG31" s="6">
        <f t="shared" si="4"/>
        <v>133</v>
      </c>
      <c r="BH31" s="6">
        <f t="shared" si="5"/>
        <v>133</v>
      </c>
      <c r="BI31" s="6"/>
    </row>
    <row r="32" s="1" customFormat="1" spans="1:61">
      <c r="A32" s="6">
        <v>27</v>
      </c>
      <c r="B32" s="6" t="s">
        <v>87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6">
        <v>420.3</v>
      </c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7"/>
      <c r="AM32" s="6">
        <v>60</v>
      </c>
      <c r="AN32" s="6"/>
      <c r="AO32" s="6">
        <v>0</v>
      </c>
      <c r="AP32" s="6"/>
      <c r="AQ32" s="6">
        <v>204.5</v>
      </c>
      <c r="AR32" s="6">
        <v>127.4</v>
      </c>
      <c r="AS32" s="6">
        <v>147</v>
      </c>
      <c r="AT32" s="6"/>
      <c r="AU32" s="6"/>
      <c r="AV32" s="6"/>
      <c r="AW32" s="6">
        <f t="shared" si="0"/>
        <v>959.2</v>
      </c>
      <c r="AX32" s="7">
        <v>4</v>
      </c>
      <c r="AY32" s="7">
        <v>7</v>
      </c>
      <c r="AZ32" s="6">
        <f t="shared" si="1"/>
        <v>28</v>
      </c>
      <c r="BA32" s="7">
        <v>8</v>
      </c>
      <c r="BB32" s="29">
        <v>15</v>
      </c>
      <c r="BC32" s="6">
        <f t="shared" si="2"/>
        <v>120</v>
      </c>
      <c r="BD32" s="7">
        <v>4</v>
      </c>
      <c r="BE32" s="29">
        <v>6</v>
      </c>
      <c r="BF32" s="6">
        <f t="shared" si="3"/>
        <v>24</v>
      </c>
      <c r="BG32" s="6">
        <f t="shared" si="4"/>
        <v>172</v>
      </c>
      <c r="BH32" s="6">
        <f t="shared" si="5"/>
        <v>-787.2</v>
      </c>
      <c r="BI32" s="6"/>
    </row>
    <row r="33" s="1" customFormat="1" spans="1:61">
      <c r="A33" s="6">
        <v>28</v>
      </c>
      <c r="B33" s="6" t="s">
        <v>88</v>
      </c>
      <c r="C33" s="30"/>
      <c r="D33" s="30"/>
      <c r="E33" s="30"/>
      <c r="F33" s="30"/>
      <c r="G33" s="30"/>
      <c r="H33" s="30"/>
      <c r="I33" s="30"/>
      <c r="J33" s="30">
        <v>235</v>
      </c>
      <c r="K33" s="30"/>
      <c r="L33" s="30"/>
      <c r="M33" s="6">
        <v>309.5</v>
      </c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>
        <v>170</v>
      </c>
      <c r="AG33" s="6"/>
      <c r="AH33" s="6"/>
      <c r="AI33" s="6"/>
      <c r="AJ33" s="6"/>
      <c r="AK33" s="6"/>
      <c r="AL33" s="7"/>
      <c r="AM33" s="6"/>
      <c r="AN33" s="6"/>
      <c r="AO33" s="6">
        <v>53</v>
      </c>
      <c r="AP33" s="6"/>
      <c r="AQ33" s="6"/>
      <c r="AR33" s="6"/>
      <c r="AS33" s="6"/>
      <c r="AT33" s="6"/>
      <c r="AU33" s="6"/>
      <c r="AV33" s="6"/>
      <c r="AW33" s="6">
        <f t="shared" si="0"/>
        <v>767.5</v>
      </c>
      <c r="AX33" s="31">
        <v>16</v>
      </c>
      <c r="AY33" s="31">
        <v>7</v>
      </c>
      <c r="AZ33" s="6">
        <f t="shared" si="1"/>
        <v>112</v>
      </c>
      <c r="BA33" s="31">
        <v>60</v>
      </c>
      <c r="BB33" s="31">
        <v>18</v>
      </c>
      <c r="BC33" s="6">
        <f t="shared" si="2"/>
        <v>1080</v>
      </c>
      <c r="BD33" s="31">
        <v>11</v>
      </c>
      <c r="BE33" s="31">
        <v>8</v>
      </c>
      <c r="BF33" s="6">
        <f t="shared" si="3"/>
        <v>88</v>
      </c>
      <c r="BG33" s="6">
        <f t="shared" si="4"/>
        <v>1280</v>
      </c>
      <c r="BH33" s="6">
        <f t="shared" si="5"/>
        <v>512.5</v>
      </c>
      <c r="BI33" s="6"/>
    </row>
    <row r="34" s="1" customFormat="1" spans="1:61">
      <c r="A34" s="6">
        <v>29</v>
      </c>
      <c r="B34" s="6" t="s">
        <v>89</v>
      </c>
      <c r="C34" s="30">
        <v>281</v>
      </c>
      <c r="D34" s="30"/>
      <c r="E34" s="30"/>
      <c r="F34" s="30">
        <v>126</v>
      </c>
      <c r="G34" s="30"/>
      <c r="H34" s="30"/>
      <c r="I34" s="30">
        <v>108</v>
      </c>
      <c r="J34" s="30"/>
      <c r="K34" s="30">
        <v>13</v>
      </c>
      <c r="L34" s="30">
        <v>35</v>
      </c>
      <c r="M34" s="30">
        <v>405.48</v>
      </c>
      <c r="N34" s="6">
        <v>220</v>
      </c>
      <c r="O34" s="6">
        <v>184</v>
      </c>
      <c r="P34" s="6">
        <v>435</v>
      </c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>
        <v>172</v>
      </c>
      <c r="AC34" s="6">
        <v>184</v>
      </c>
      <c r="AD34" s="6"/>
      <c r="AE34" s="6"/>
      <c r="AF34" s="6">
        <v>25.5</v>
      </c>
      <c r="AG34" s="6"/>
      <c r="AH34" s="6"/>
      <c r="AI34" s="6">
        <v>189</v>
      </c>
      <c r="AJ34" s="6"/>
      <c r="AK34" s="6"/>
      <c r="AL34" s="7"/>
      <c r="AM34" s="6"/>
      <c r="AN34" s="6"/>
      <c r="AO34" s="6">
        <v>47</v>
      </c>
      <c r="AP34" s="6"/>
      <c r="AQ34" s="6"/>
      <c r="AR34" s="6"/>
      <c r="AS34" s="6"/>
      <c r="AT34" s="6"/>
      <c r="AU34" s="6"/>
      <c r="AV34" s="6"/>
      <c r="AW34" s="6">
        <f t="shared" si="0"/>
        <v>2424.98</v>
      </c>
      <c r="AX34" s="7">
        <v>52</v>
      </c>
      <c r="AY34" s="7">
        <v>7</v>
      </c>
      <c r="AZ34" s="6">
        <f t="shared" si="1"/>
        <v>364</v>
      </c>
      <c r="BA34" s="7">
        <v>73</v>
      </c>
      <c r="BB34" s="7">
        <v>18</v>
      </c>
      <c r="BC34" s="6">
        <f t="shared" si="2"/>
        <v>1314</v>
      </c>
      <c r="BD34" s="7">
        <v>13</v>
      </c>
      <c r="BE34" s="7">
        <v>8</v>
      </c>
      <c r="BF34" s="6">
        <f t="shared" si="3"/>
        <v>104</v>
      </c>
      <c r="BG34" s="6">
        <f t="shared" si="4"/>
        <v>1782</v>
      </c>
      <c r="BH34" s="6">
        <f t="shared" si="5"/>
        <v>-642.98</v>
      </c>
      <c r="BI34" s="6"/>
    </row>
    <row r="35" s="1" customFormat="1" spans="1:61">
      <c r="A35" s="6">
        <v>30</v>
      </c>
      <c r="B35" s="6" t="s">
        <v>90</v>
      </c>
      <c r="C35" s="30"/>
      <c r="D35" s="30">
        <v>313</v>
      </c>
      <c r="E35" s="30"/>
      <c r="F35" s="30"/>
      <c r="G35" s="30"/>
      <c r="H35" s="30"/>
      <c r="I35" s="30">
        <v>165</v>
      </c>
      <c r="J35" s="30"/>
      <c r="K35" s="30"/>
      <c r="L35" s="30"/>
      <c r="M35" s="30">
        <v>378.7</v>
      </c>
      <c r="N35" s="6"/>
      <c r="O35" s="6">
        <v>69</v>
      </c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7"/>
      <c r="AM35" s="6"/>
      <c r="AN35" s="6"/>
      <c r="AO35" s="6">
        <v>37</v>
      </c>
      <c r="AP35" s="6"/>
      <c r="AQ35" s="6"/>
      <c r="AR35" s="6"/>
      <c r="AS35" s="6"/>
      <c r="AT35" s="6"/>
      <c r="AU35" s="6"/>
      <c r="AV35" s="6"/>
      <c r="AW35" s="6"/>
      <c r="AX35" s="7">
        <v>59</v>
      </c>
      <c r="AY35" s="7">
        <v>7</v>
      </c>
      <c r="AZ35" s="6">
        <f t="shared" si="1"/>
        <v>413</v>
      </c>
      <c r="BA35" s="7">
        <v>69</v>
      </c>
      <c r="BB35" s="7">
        <v>18</v>
      </c>
      <c r="BC35" s="6">
        <f t="shared" si="2"/>
        <v>1242</v>
      </c>
      <c r="BD35" s="7">
        <v>14</v>
      </c>
      <c r="BE35" s="7">
        <v>8</v>
      </c>
      <c r="BF35" s="6">
        <f t="shared" si="3"/>
        <v>112</v>
      </c>
      <c r="BG35" s="6">
        <f t="shared" si="4"/>
        <v>1767</v>
      </c>
      <c r="BH35" s="6"/>
      <c r="BI35" s="6"/>
    </row>
    <row r="36" s="1" customFormat="1" spans="1:61">
      <c r="A36" s="6">
        <v>31</v>
      </c>
      <c r="B36" s="6" t="s">
        <v>91</v>
      </c>
      <c r="C36" s="30">
        <v>254</v>
      </c>
      <c r="D36" s="30">
        <v>65</v>
      </c>
      <c r="E36" s="30">
        <v>221</v>
      </c>
      <c r="F36" s="30"/>
      <c r="G36" s="30"/>
      <c r="H36" s="30"/>
      <c r="I36" s="30"/>
      <c r="J36" s="30"/>
      <c r="K36" s="30"/>
      <c r="L36" s="30"/>
      <c r="M36" s="6">
        <v>550.4</v>
      </c>
      <c r="N36" s="6"/>
      <c r="O36" s="6">
        <v>115</v>
      </c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>
        <v>184</v>
      </c>
      <c r="AD36" s="6">
        <v>136</v>
      </c>
      <c r="AE36" s="6"/>
      <c r="AF36" s="6">
        <v>34</v>
      </c>
      <c r="AG36" s="6"/>
      <c r="AH36" s="6"/>
      <c r="AI36" s="6"/>
      <c r="AJ36" s="6"/>
      <c r="AK36" s="6"/>
      <c r="AL36" s="7"/>
      <c r="AM36" s="6"/>
      <c r="AN36" s="6"/>
      <c r="AO36" s="6">
        <v>47</v>
      </c>
      <c r="AP36" s="6">
        <v>50</v>
      </c>
      <c r="AQ36" s="6"/>
      <c r="AR36" s="6"/>
      <c r="AS36" s="6"/>
      <c r="AT36" s="6"/>
      <c r="AU36" s="6"/>
      <c r="AV36" s="6"/>
      <c r="AW36" s="6"/>
      <c r="AX36" s="7">
        <v>49</v>
      </c>
      <c r="AY36" s="7">
        <v>7</v>
      </c>
      <c r="AZ36" s="6">
        <f t="shared" si="1"/>
        <v>343</v>
      </c>
      <c r="BA36" s="7">
        <v>65</v>
      </c>
      <c r="BB36" s="7">
        <v>18</v>
      </c>
      <c r="BC36" s="6">
        <f t="shared" si="2"/>
        <v>1170</v>
      </c>
      <c r="BD36" s="7">
        <v>8</v>
      </c>
      <c r="BE36" s="7">
        <v>8</v>
      </c>
      <c r="BF36" s="6">
        <f t="shared" si="3"/>
        <v>64</v>
      </c>
      <c r="BG36" s="6">
        <f t="shared" si="4"/>
        <v>1577</v>
      </c>
      <c r="BH36" s="6"/>
      <c r="BI36" s="8"/>
    </row>
    <row r="37" s="1" customFormat="1" spans="1:61">
      <c r="A37" s="6"/>
      <c r="B37" s="8" t="s">
        <v>92</v>
      </c>
      <c r="C37" s="6">
        <f t="shared" ref="C37:AK37" si="6">SUM(C6:C36)</f>
        <v>2553</v>
      </c>
      <c r="D37" s="6">
        <f t="shared" si="6"/>
        <v>1631</v>
      </c>
      <c r="E37" s="6">
        <f t="shared" si="6"/>
        <v>1665</v>
      </c>
      <c r="F37" s="6">
        <f t="shared" si="6"/>
        <v>126</v>
      </c>
      <c r="G37" s="6">
        <f t="shared" si="6"/>
        <v>1144.2</v>
      </c>
      <c r="H37" s="6">
        <f t="shared" si="6"/>
        <v>0</v>
      </c>
      <c r="I37" s="6">
        <f t="shared" si="6"/>
        <v>1025</v>
      </c>
      <c r="J37" s="6">
        <f t="shared" si="6"/>
        <v>459</v>
      </c>
      <c r="K37" s="6">
        <f t="shared" si="6"/>
        <v>13</v>
      </c>
      <c r="L37" s="6">
        <f t="shared" si="6"/>
        <v>50</v>
      </c>
      <c r="M37" s="6">
        <f t="shared" si="6"/>
        <v>9852.92</v>
      </c>
      <c r="N37" s="6">
        <f t="shared" si="6"/>
        <v>1100</v>
      </c>
      <c r="O37" s="6">
        <f t="shared" si="6"/>
        <v>2510.7</v>
      </c>
      <c r="P37" s="6">
        <f t="shared" si="6"/>
        <v>937</v>
      </c>
      <c r="Q37" s="6">
        <f t="shared" si="6"/>
        <v>0</v>
      </c>
      <c r="R37" s="6">
        <f t="shared" si="6"/>
        <v>0</v>
      </c>
      <c r="S37" s="6">
        <f t="shared" si="6"/>
        <v>0</v>
      </c>
      <c r="T37" s="6">
        <f t="shared" si="6"/>
        <v>300</v>
      </c>
      <c r="U37" s="6">
        <f t="shared" si="6"/>
        <v>0</v>
      </c>
      <c r="V37" s="6">
        <f t="shared" si="6"/>
        <v>0</v>
      </c>
      <c r="W37" s="6">
        <f t="shared" si="6"/>
        <v>0</v>
      </c>
      <c r="X37" s="6">
        <f t="shared" si="6"/>
        <v>0</v>
      </c>
      <c r="Y37" s="6">
        <f t="shared" si="6"/>
        <v>0</v>
      </c>
      <c r="Z37" s="6">
        <f t="shared" si="6"/>
        <v>0</v>
      </c>
      <c r="AA37" s="6">
        <f t="shared" si="6"/>
        <v>0</v>
      </c>
      <c r="AB37" s="6">
        <f t="shared" si="6"/>
        <v>365</v>
      </c>
      <c r="AC37" s="6">
        <f t="shared" si="6"/>
        <v>759</v>
      </c>
      <c r="AD37" s="6">
        <f t="shared" si="6"/>
        <v>469</v>
      </c>
      <c r="AE37" s="6">
        <f t="shared" si="6"/>
        <v>0</v>
      </c>
      <c r="AF37" s="6">
        <f t="shared" si="6"/>
        <v>969</v>
      </c>
      <c r="AG37" s="6">
        <f t="shared" si="6"/>
        <v>126</v>
      </c>
      <c r="AH37" s="6">
        <f t="shared" si="6"/>
        <v>187</v>
      </c>
      <c r="AI37" s="6">
        <f t="shared" si="6"/>
        <v>567</v>
      </c>
      <c r="AJ37" s="6">
        <f t="shared" si="6"/>
        <v>216</v>
      </c>
      <c r="AK37" s="6">
        <f t="shared" si="6"/>
        <v>336</v>
      </c>
      <c r="AL37" s="7"/>
      <c r="AM37" s="6">
        <f>SUM(AM6:AM35)</f>
        <v>217</v>
      </c>
      <c r="AN37" s="6">
        <f>SUM(AN6:AN35)</f>
        <v>0</v>
      </c>
      <c r="AO37" s="6">
        <f t="shared" ref="AO37:AV37" si="7">SUM(AO6:AO36)</f>
        <v>748</v>
      </c>
      <c r="AP37" s="6">
        <f t="shared" si="7"/>
        <v>180</v>
      </c>
      <c r="AQ37" s="6">
        <f t="shared" si="7"/>
        <v>677.9</v>
      </c>
      <c r="AR37" s="6">
        <f t="shared" si="7"/>
        <v>480.2</v>
      </c>
      <c r="AS37" s="6">
        <f t="shared" si="7"/>
        <v>637</v>
      </c>
      <c r="AT37" s="6">
        <f t="shared" si="7"/>
        <v>2565</v>
      </c>
      <c r="AU37" s="6">
        <f t="shared" si="7"/>
        <v>0</v>
      </c>
      <c r="AV37" s="6">
        <f t="shared" si="7"/>
        <v>3394</v>
      </c>
      <c r="AW37" s="6">
        <f>SUM(C37:AV37)</f>
        <v>36259.92</v>
      </c>
      <c r="AX37" s="6">
        <f t="shared" ref="AX37:BA37" si="8">SUM(AX6:AX36)</f>
        <v>858</v>
      </c>
      <c r="AY37" s="6"/>
      <c r="AZ37" s="6">
        <f t="shared" si="8"/>
        <v>6006</v>
      </c>
      <c r="BA37" s="6">
        <f t="shared" si="8"/>
        <v>1412</v>
      </c>
      <c r="BB37" s="6"/>
      <c r="BC37" s="6">
        <f t="shared" ref="BC37:BG37" si="9">SUM(BC6:BC36)</f>
        <v>25368</v>
      </c>
      <c r="BD37" s="6">
        <f t="shared" si="9"/>
        <v>182</v>
      </c>
      <c r="BE37" s="6"/>
      <c r="BF37" s="6">
        <f t="shared" si="9"/>
        <v>1446</v>
      </c>
      <c r="BG37" s="6">
        <f t="shared" si="9"/>
        <v>32820</v>
      </c>
      <c r="BH37" s="6"/>
      <c r="BI37" s="8"/>
    </row>
    <row r="39" s="1" customFormat="1" spans="1:61">
      <c r="C39" s="32"/>
      <c r="D39" s="32" t="s">
        <v>93</v>
      </c>
      <c r="E39" s="32" t="s">
        <v>94</v>
      </c>
      <c r="F39" s="32" t="s">
        <v>95</v>
      </c>
      <c r="G39" s="32" t="s">
        <v>96</v>
      </c>
      <c r="H39" s="33">
        <v>32820</v>
      </c>
      <c r="AL39" s="2"/>
    </row>
    <row r="40" s="1" customFormat="1" spans="1:61">
      <c r="C40" s="32"/>
      <c r="D40" s="32" t="s">
        <v>97</v>
      </c>
      <c r="E40" s="32">
        <v>26635.82</v>
      </c>
      <c r="F40" s="32"/>
      <c r="G40" s="32" t="s">
        <v>98</v>
      </c>
      <c r="H40" s="34">
        <v>4786</v>
      </c>
      <c r="I40" s="35"/>
      <c r="AL40" s="2"/>
    </row>
    <row r="41" s="1" customFormat="1" spans="1:61">
      <c r="C41" s="32"/>
      <c r="D41" s="32" t="s">
        <v>31</v>
      </c>
      <c r="E41" s="32">
        <v>3394</v>
      </c>
      <c r="F41" s="32"/>
      <c r="G41" s="32" t="s">
        <v>99</v>
      </c>
      <c r="H41" s="32">
        <v>1580</v>
      </c>
      <c r="L41" s="36"/>
      <c r="M41" s="36"/>
      <c r="N41" s="36"/>
      <c r="O41" s="36"/>
      <c r="P41" s="36"/>
      <c r="Q41" s="36"/>
      <c r="R41" s="36"/>
      <c r="AL41" s="2"/>
    </row>
    <row r="42" s="1" customFormat="1" spans="1:61">
      <c r="C42" s="32"/>
      <c r="D42" s="32" t="s">
        <v>29</v>
      </c>
      <c r="E42" s="32">
        <v>2565</v>
      </c>
      <c r="F42" s="32"/>
      <c r="G42" s="32" t="s">
        <v>100</v>
      </c>
      <c r="H42" s="32"/>
      <c r="L42" s="36"/>
      <c r="M42" s="36"/>
      <c r="N42" s="36"/>
      <c r="O42" s="36"/>
      <c r="P42" s="36"/>
      <c r="Q42" s="36"/>
      <c r="R42" s="36"/>
      <c r="AL42" s="2"/>
    </row>
    <row r="43" s="1" customFormat="1" spans="1:61">
      <c r="C43" s="32"/>
      <c r="D43" s="32" t="s">
        <v>26</v>
      </c>
      <c r="E43" s="32">
        <v>677.9</v>
      </c>
      <c r="F43" s="32"/>
      <c r="G43" s="32"/>
      <c r="H43" s="32"/>
      <c r="L43" s="36"/>
      <c r="M43" s="36"/>
      <c r="N43" s="36"/>
      <c r="O43" s="36"/>
      <c r="P43" s="36"/>
      <c r="Q43" s="36"/>
      <c r="R43" s="36"/>
      <c r="AL43" s="2"/>
    </row>
    <row r="44" s="1" customFormat="1" spans="1:61">
      <c r="C44" s="32"/>
      <c r="D44" s="37" t="s">
        <v>22</v>
      </c>
      <c r="E44" s="32">
        <v>217</v>
      </c>
      <c r="F44" s="32"/>
      <c r="G44" s="32"/>
      <c r="H44" s="32"/>
      <c r="L44" s="36"/>
      <c r="M44" s="36"/>
      <c r="N44" s="36"/>
      <c r="O44" s="36"/>
      <c r="P44" s="36"/>
      <c r="Q44" s="36"/>
      <c r="R44" s="36"/>
      <c r="AL44" s="2"/>
    </row>
    <row r="45" s="1" customFormat="1" spans="1:61">
      <c r="C45" s="32"/>
      <c r="D45" s="32" t="s">
        <v>54</v>
      </c>
      <c r="E45" s="32">
        <v>365</v>
      </c>
      <c r="F45" s="32"/>
      <c r="G45" s="32" t="s">
        <v>92</v>
      </c>
      <c r="H45" s="32">
        <f>SUM(H39:H44)</f>
        <v>39186</v>
      </c>
      <c r="L45" s="36"/>
      <c r="M45" s="36"/>
      <c r="N45" s="36"/>
      <c r="O45" s="36"/>
      <c r="P45" s="36"/>
      <c r="Q45" s="36"/>
      <c r="R45" s="36"/>
      <c r="AL45" s="2"/>
    </row>
    <row r="46" s="1" customFormat="1" spans="1:61">
      <c r="C46" s="32"/>
      <c r="D46" s="32" t="s">
        <v>101</v>
      </c>
      <c r="E46" s="32">
        <v>748</v>
      </c>
      <c r="F46" s="32"/>
      <c r="G46" s="32"/>
      <c r="H46" s="32"/>
      <c r="L46" s="36"/>
      <c r="M46" s="36"/>
      <c r="N46" s="36"/>
      <c r="O46" s="36"/>
      <c r="P46" s="36"/>
      <c r="Q46" s="36"/>
      <c r="R46" s="36"/>
      <c r="AL46" s="2"/>
    </row>
    <row r="47" s="1" customFormat="1" spans="1:61">
      <c r="C47" s="32"/>
      <c r="D47" s="32" t="s">
        <v>102</v>
      </c>
      <c r="E47" s="32">
        <v>1117.2</v>
      </c>
      <c r="F47" s="32"/>
      <c r="G47" s="32"/>
      <c r="H47" s="32"/>
      <c r="AL47" s="2"/>
    </row>
    <row r="48" s="1" customFormat="1" spans="1:61">
      <c r="C48" s="32"/>
      <c r="D48" s="32" t="s">
        <v>30</v>
      </c>
      <c r="E48" s="32" t="s">
        <v>103</v>
      </c>
      <c r="F48" s="32" t="s">
        <v>104</v>
      </c>
      <c r="G48" s="32"/>
      <c r="H48" s="32"/>
      <c r="AL48" s="2"/>
    </row>
    <row r="49" s="1" customFormat="1" spans="3:38">
      <c r="C49" s="32"/>
      <c r="D49" s="32"/>
      <c r="E49" s="32"/>
      <c r="F49" s="32"/>
      <c r="G49" s="32"/>
      <c r="H49" s="32"/>
      <c r="AL49" s="2"/>
    </row>
    <row r="50" s="1" customFormat="1" spans="3:38">
      <c r="C50" s="32"/>
      <c r="D50" s="32" t="s">
        <v>92</v>
      </c>
      <c r="E50" s="32">
        <f>SUM(E40:E49)</f>
        <v>35719.92</v>
      </c>
      <c r="F50" s="32" t="s">
        <v>105</v>
      </c>
      <c r="G50" s="32"/>
      <c r="H50" s="32">
        <f>H45/E50</f>
        <v>1.09703493176916</v>
      </c>
      <c r="AL50" s="2"/>
    </row>
    <row r="51" s="1" customFormat="1" spans="3:38">
      <c r="C51" s="32"/>
      <c r="D51" s="32"/>
      <c r="E51" s="35">
        <v>37119.92</v>
      </c>
      <c r="F51" s="32"/>
      <c r="G51" s="32"/>
      <c r="H51" s="32"/>
      <c r="AL51" s="2"/>
    </row>
    <row r="52" s="1" customFormat="1" spans="3:38">
      <c r="C52" s="32"/>
      <c r="D52" s="32"/>
      <c r="E52" s="32">
        <v>-35960</v>
      </c>
      <c r="F52" s="32"/>
      <c r="G52" s="32"/>
      <c r="H52" s="32"/>
      <c r="AL52" s="2"/>
    </row>
  </sheetData>
  <mergeCells count="44">
    <mergeCell ref="A1:I1"/>
    <mergeCell ref="C3:AW3"/>
    <mergeCell ref="AX3:BH3"/>
    <mergeCell ref="C4:L4"/>
    <mergeCell ref="X4:AH4"/>
    <mergeCell ref="A3:A5"/>
    <mergeCell ref="B4:B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AI4:AI5"/>
    <mergeCell ref="AJ4:AJ5"/>
    <mergeCell ref="AK4:AK5"/>
    <mergeCell ref="AL4:AL5"/>
    <mergeCell ref="AM4:AM5"/>
    <mergeCell ref="AN4:AN5"/>
    <mergeCell ref="AO4:AO5"/>
    <mergeCell ref="AP4:AP5"/>
    <mergeCell ref="AQ4:AQ5"/>
    <mergeCell ref="AR4:AR5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  <mergeCell ref="BC4:BC5"/>
    <mergeCell ref="BD4:BD5"/>
    <mergeCell ref="BE4:BE5"/>
    <mergeCell ref="BF4:BF5"/>
    <mergeCell ref="BG4:BG5"/>
    <mergeCell ref="BH4:BH5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REDMI</dc:creator>
  <cp:lastModifiedBy>悅游～霖霖18687043669</cp:lastModifiedBy>
  <dcterms:created xsi:type="dcterms:W3CDTF">2023-05-12T11:15:00Z</dcterms:created>
  <dcterms:modified xsi:type="dcterms:W3CDTF">2026-01-11T16:45:53Z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EFD245C06D6B45C29084A5BAC14E6D45_12</vt:lpwstr>
  </property>
  <property fmtid="{D5CDD505-2E9C-101B-9397-08002B2CF9AE}" pid="4" name="CalculationRule">
    <vt:i4>0</vt:i4>
  </property>
</Properties>
</file>