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2025年12费用结算表" sheetId="3" r:id="rId1"/>
    <sheet name="2025年12月费用发放表" sheetId="2" r:id="rId2"/>
    <sheet name="2025年12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<sst xmlns="http://schemas.openxmlformats.org/spreadsheetml/2006/main" count="271" uniqueCount="64">
  <si>
    <t>2025年12月份学生社区管理服务中心劳务派遣费用结算表（1值班员）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</si>
  <si>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</si>
  <si>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</si>
  <si>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</si>
  <si>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</si>
  <si>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</si>
  <si>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</si>
  <si>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</si>
  <si>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</si>
  <si>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</si>
  <si>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</si>
  <si>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</si>
  <si>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</si>
  <si>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10-12月季度管理费</t>
  </si>
  <si>
    <t>结算合计金额</t>
  </si>
  <si>
    <t>备注</t>
  </si>
  <si>
    <t>王红</t>
  </si>
  <si>
    <t>值班员</t>
  </si>
  <si>
    <t>杨文英</t>
  </si>
  <si>
    <t>曹秀红</t>
  </si>
  <si>
    <t>张红</t>
  </si>
  <si>
    <t>古力轧尔·艾力</t>
  </si>
  <si>
    <t>阿瓦古丽·买买提明</t>
  </si>
  <si>
    <t>段春玲</t>
  </si>
  <si>
    <t>王雅玲</t>
  </si>
  <si>
    <t>张新华</t>
  </si>
  <si>
    <t>阿达来提·阿布都克力木</t>
  </si>
  <si>
    <t>寿娟</t>
  </si>
  <si>
    <t>蔺金萍</t>
  </si>
  <si>
    <t>王婷</t>
  </si>
  <si>
    <t>尚春燕</t>
  </si>
  <si>
    <t>合计</t>
  </si>
  <si>
    <t>2025年12月份学生社区管理服务中心劳务派遣费用结算表（2保洁员）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</si>
  <si>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</si>
  <si>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</si>
  <si>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</si>
  <si>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</si>
  <si>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</si>
  <si>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</si>
  <si>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阿得力阿西·加合亚</t>
  </si>
  <si>
    <t>杨春华</t>
  </si>
  <si>
    <t>巴提古丽·沙地亚</t>
  </si>
  <si>
    <t>刘红侠</t>
  </si>
  <si>
    <t>张秀灵</t>
  </si>
  <si>
    <t>李爱君</t>
  </si>
  <si>
    <t>张端端</t>
  </si>
  <si>
    <t>表1+表2</t>
  </si>
  <si>
    <t>2025年12月份学生社区管理服务中心劳务派遣费用发放表（1值班员）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</si>
  <si>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</si>
  <si>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</si>
  <si>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</si>
  <si>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</si>
  <si>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</si>
  <si>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2025年12月份学生社区管理服务中心劳务派遣费用发放表（2保洁员）</t>
  </si>
  <si>
    <t>2025年12月份学生社区管理服务中心劳务派遣人员考核说明表（1值班员）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</si>
  <si>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</si>
  <si>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</si>
  <si>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</si>
  <si>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</si>
  <si>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</si>
  <si>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</si>
  <si>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</si>
  <si>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>2025年12月份学生社区管理服务中心劳务派遣人员考核说明表（2保洁员）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</si>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</sst>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7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7"/>
      <color indexed="8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4" borderId="11">
      <alignment vertical="center"/>
    </xf>
    <xf numFmtId="0" fontId="24" fillId="5" borderId="12">
      <alignment vertical="center"/>
    </xf>
    <xf numFmtId="0" fontId="25" fillId="5" borderId="11">
      <alignment vertical="center"/>
    </xf>
    <xf numFmtId="0" fontId="26" fillId="6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4" fillId="0" borderId="0">
      <alignment vertical="center"/>
    </xf>
    <xf numFmtId="0" fontId="4" fillId="0" borderId="0"/>
  </cellStyleXfs>
  <cellXfs count="5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2" fillId="0" borderId="1" xfId="49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zoomScale="90" zoomScaleNormal="90" topLeftCell="A5" workbookViewId="0">
      <selection activeCell="J19" sqref="J19"/>
    </sheetView>
  </sheetViews>
  <sheetFormatPr defaultColWidth="9" defaultRowHeight="14"/>
  <cols>
    <col min="2" max="2" width="23.3636363636364" customWidth="1"/>
  </cols>
  <sheetData>
    <row r="1" ht="2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5" spans="1:15">
      <c r="A2" s="26" t="s">
        <v>1</v>
      </c>
      <c r="B2" s="44" t="s">
        <v>2</v>
      </c>
      <c r="C2" s="26" t="s">
        <v>3</v>
      </c>
      <c r="D2" s="2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51" t="s">
        <v>11</v>
      </c>
      <c r="L2" s="51" t="s">
        <v>12</v>
      </c>
      <c r="M2" s="51" t="s">
        <v>13</v>
      </c>
      <c r="N2" s="51" t="s">
        <v>14</v>
      </c>
      <c r="O2" s="26" t="s">
        <v>15</v>
      </c>
    </row>
    <row r="3" spans="1:15">
      <c r="A3" s="48">
        <v>1</v>
      </c>
      <c r="B3" s="9" t="s">
        <v>16</v>
      </c>
      <c r="C3" s="8" t="s">
        <v>17</v>
      </c>
      <c r="D3" s="48">
        <v>2505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f>SUM(F3:J3)</f>
        <v>0</v>
      </c>
      <c r="L3" s="48">
        <v>88</v>
      </c>
      <c r="M3" s="48">
        <v>30</v>
      </c>
      <c r="N3" s="48">
        <f>SUM(D3+K3+L3+M3)</f>
        <v>2623</v>
      </c>
      <c r="O3" s="49"/>
    </row>
    <row r="4" spans="1:15">
      <c r="A4" s="48">
        <v>2</v>
      </c>
      <c r="B4" s="9" t="s">
        <v>18</v>
      </c>
      <c r="C4" s="8" t="s">
        <v>17</v>
      </c>
      <c r="D4" s="48">
        <v>2672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f t="shared" ref="K4:K16" si="0">SUM(F4:J4)</f>
        <v>0</v>
      </c>
      <c r="L4" s="48">
        <v>88</v>
      </c>
      <c r="M4" s="48">
        <v>30</v>
      </c>
      <c r="N4" s="48">
        <f t="shared" ref="N4:N16" si="1">SUM(D4+K4+L4+M4)</f>
        <v>2790</v>
      </c>
      <c r="O4" s="49"/>
    </row>
    <row r="5" spans="1:15">
      <c r="A5" s="48">
        <v>3</v>
      </c>
      <c r="B5" s="14" t="s">
        <v>19</v>
      </c>
      <c r="C5" s="8" t="s">
        <v>17</v>
      </c>
      <c r="D5" s="48">
        <v>2705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f t="shared" si="0"/>
        <v>0</v>
      </c>
      <c r="L5" s="48">
        <v>88</v>
      </c>
      <c r="M5" s="48">
        <v>30</v>
      </c>
      <c r="N5" s="48">
        <f t="shared" si="1"/>
        <v>2823</v>
      </c>
      <c r="O5" s="49"/>
    </row>
    <row r="6" spans="1:15">
      <c r="A6" s="48">
        <v>4</v>
      </c>
      <c r="B6" s="9" t="s">
        <v>20</v>
      </c>
      <c r="C6" s="8" t="s">
        <v>17</v>
      </c>
      <c r="D6" s="48">
        <v>2672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f t="shared" si="0"/>
        <v>0</v>
      </c>
      <c r="L6" s="48">
        <v>88</v>
      </c>
      <c r="M6" s="48">
        <v>30</v>
      </c>
      <c r="N6" s="48">
        <f t="shared" si="1"/>
        <v>2790</v>
      </c>
      <c r="O6" s="49"/>
    </row>
    <row r="7" spans="1:15">
      <c r="A7" s="48">
        <v>5</v>
      </c>
      <c r="B7" s="15" t="s">
        <v>21</v>
      </c>
      <c r="C7" s="8" t="s">
        <v>17</v>
      </c>
      <c r="D7" s="48">
        <v>2672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f t="shared" si="0"/>
        <v>0</v>
      </c>
      <c r="L7" s="48">
        <v>88</v>
      </c>
      <c r="M7" s="48">
        <v>30</v>
      </c>
      <c r="N7" s="48">
        <f t="shared" si="1"/>
        <v>2790</v>
      </c>
      <c r="O7" s="49"/>
    </row>
    <row r="8" spans="1:15">
      <c r="A8" s="48">
        <v>6</v>
      </c>
      <c r="B8" s="16" t="s">
        <v>22</v>
      </c>
      <c r="C8" s="8" t="s">
        <v>17</v>
      </c>
      <c r="D8" s="48">
        <v>2505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f t="shared" si="0"/>
        <v>0</v>
      </c>
      <c r="L8" s="48">
        <v>88</v>
      </c>
      <c r="M8" s="48">
        <v>30</v>
      </c>
      <c r="N8" s="48">
        <f t="shared" si="1"/>
        <v>2623</v>
      </c>
      <c r="O8" s="49"/>
    </row>
    <row r="9" spans="1:15">
      <c r="A9" s="48">
        <v>7</v>
      </c>
      <c r="B9" s="17" t="s">
        <v>23</v>
      </c>
      <c r="C9" s="8" t="s">
        <v>17</v>
      </c>
      <c r="D9" s="48">
        <v>2872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f t="shared" si="0"/>
        <v>0</v>
      </c>
      <c r="L9" s="48">
        <v>88</v>
      </c>
      <c r="M9" s="48">
        <v>30</v>
      </c>
      <c r="N9" s="48">
        <f t="shared" si="1"/>
        <v>2990</v>
      </c>
      <c r="O9" s="49"/>
    </row>
    <row r="10" spans="1:15">
      <c r="A10" s="48">
        <v>8</v>
      </c>
      <c r="B10" s="17" t="s">
        <v>24</v>
      </c>
      <c r="C10" s="8" t="s">
        <v>17</v>
      </c>
      <c r="D10" s="48">
        <v>2605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f t="shared" si="0"/>
        <v>0</v>
      </c>
      <c r="L10" s="48">
        <v>88</v>
      </c>
      <c r="M10" s="48">
        <v>30</v>
      </c>
      <c r="N10" s="48">
        <f t="shared" si="1"/>
        <v>2723</v>
      </c>
      <c r="O10" s="49"/>
    </row>
    <row r="11" spans="1:15">
      <c r="A11" s="48">
        <v>9</v>
      </c>
      <c r="B11" s="8" t="s">
        <v>25</v>
      </c>
      <c r="C11" s="8" t="s">
        <v>17</v>
      </c>
      <c r="D11" s="48">
        <v>2672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f t="shared" si="0"/>
        <v>0</v>
      </c>
      <c r="L11" s="48">
        <v>88</v>
      </c>
      <c r="M11" s="48">
        <v>30</v>
      </c>
      <c r="N11" s="48">
        <f t="shared" si="1"/>
        <v>2790</v>
      </c>
      <c r="O11" s="49"/>
    </row>
    <row r="12" spans="1:15">
      <c r="A12" s="48">
        <v>10</v>
      </c>
      <c r="B12" s="8" t="s">
        <v>26</v>
      </c>
      <c r="C12" s="20" t="s">
        <v>17</v>
      </c>
      <c r="D12" s="48">
        <v>2505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f t="shared" si="0"/>
        <v>0</v>
      </c>
      <c r="L12" s="48">
        <v>88</v>
      </c>
      <c r="M12" s="48">
        <v>30</v>
      </c>
      <c r="N12" s="48">
        <f t="shared" si="1"/>
        <v>2623</v>
      </c>
      <c r="O12" s="49"/>
    </row>
    <row r="13" spans="1:15">
      <c r="A13" s="48">
        <v>11</v>
      </c>
      <c r="B13" s="17" t="s">
        <v>27</v>
      </c>
      <c r="C13" s="8" t="s">
        <v>17</v>
      </c>
      <c r="D13" s="48">
        <v>2605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f t="shared" si="0"/>
        <v>0</v>
      </c>
      <c r="L13" s="48">
        <v>88</v>
      </c>
      <c r="M13" s="48">
        <v>30</v>
      </c>
      <c r="N13" s="48">
        <f t="shared" si="1"/>
        <v>2723</v>
      </c>
      <c r="O13" s="49"/>
    </row>
    <row r="14" spans="1:15">
      <c r="A14" s="48">
        <v>12</v>
      </c>
      <c r="B14" s="17" t="s">
        <v>28</v>
      </c>
      <c r="C14" s="8" t="s">
        <v>17</v>
      </c>
      <c r="D14" s="48">
        <v>2605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f t="shared" si="0"/>
        <v>0</v>
      </c>
      <c r="L14" s="48">
        <v>88</v>
      </c>
      <c r="M14" s="48">
        <v>30</v>
      </c>
      <c r="N14" s="48">
        <f t="shared" si="1"/>
        <v>2723</v>
      </c>
      <c r="O14" s="49"/>
    </row>
    <row r="15" spans="1:15">
      <c r="A15" s="48">
        <v>13</v>
      </c>
      <c r="B15" s="8" t="s">
        <v>29</v>
      </c>
      <c r="C15" s="8" t="s">
        <v>17</v>
      </c>
      <c r="D15" s="48">
        <v>2722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f t="shared" si="0"/>
        <v>0</v>
      </c>
      <c r="L15" s="48">
        <v>88</v>
      </c>
      <c r="M15" s="48">
        <v>30</v>
      </c>
      <c r="N15" s="48">
        <f t="shared" si="1"/>
        <v>2840</v>
      </c>
      <c r="O15" s="49"/>
    </row>
    <row r="16" spans="1:15">
      <c r="A16" s="48">
        <v>14</v>
      </c>
      <c r="B16" s="17" t="s">
        <v>30</v>
      </c>
      <c r="C16" s="8" t="s">
        <v>17</v>
      </c>
      <c r="D16" s="48">
        <v>2672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f t="shared" si="0"/>
        <v>0</v>
      </c>
      <c r="L16" s="48">
        <v>88</v>
      </c>
      <c r="M16" s="48">
        <v>30</v>
      </c>
      <c r="N16" s="48">
        <f t="shared" si="1"/>
        <v>2790</v>
      </c>
      <c r="O16" s="49"/>
    </row>
    <row r="17" ht="18" customHeight="1" spans="1:15">
      <c r="A17" s="48" t="s">
        <v>31</v>
      </c>
      <c r="B17" s="48"/>
      <c r="C17" s="48"/>
      <c r="D17" s="48">
        <f>SUM(D3:D16)</f>
        <v>36989</v>
      </c>
      <c r="E17" s="48">
        <f t="shared" ref="E17:N17" si="2">SUM(E3:E16)</f>
        <v>0</v>
      </c>
      <c r="F17" s="48">
        <f t="shared" si="2"/>
        <v>0</v>
      </c>
      <c r="G17" s="48">
        <f t="shared" si="2"/>
        <v>0</v>
      </c>
      <c r="H17" s="48">
        <f t="shared" si="2"/>
        <v>0</v>
      </c>
      <c r="I17" s="48">
        <f t="shared" si="2"/>
        <v>0</v>
      </c>
      <c r="J17" s="48">
        <f t="shared" si="2"/>
        <v>0</v>
      </c>
      <c r="K17" s="48">
        <f t="shared" si="2"/>
        <v>0</v>
      </c>
      <c r="L17" s="48">
        <f t="shared" si="2"/>
        <v>1232</v>
      </c>
      <c r="M17" s="48">
        <f t="shared" si="2"/>
        <v>420</v>
      </c>
      <c r="N17" s="48">
        <f t="shared" si="2"/>
        <v>38641</v>
      </c>
      <c r="O17" s="49"/>
    </row>
    <row r="18" ht="22" customHeight="1" spans="1:15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45" spans="1:15">
      <c r="A19" s="26" t="s">
        <v>1</v>
      </c>
      <c r="B19" s="44" t="s">
        <v>2</v>
      </c>
      <c r="C19" s="26" t="s">
        <v>3</v>
      </c>
      <c r="D19" s="26" t="s">
        <v>4</v>
      </c>
      <c r="E19" s="46" t="s">
        <v>5</v>
      </c>
      <c r="F19" s="46" t="s">
        <v>6</v>
      </c>
      <c r="G19" s="46" t="s">
        <v>7</v>
      </c>
      <c r="H19" s="46" t="s">
        <v>8</v>
      </c>
      <c r="I19" s="46" t="s">
        <v>9</v>
      </c>
      <c r="J19" s="46" t="s">
        <v>10</v>
      </c>
      <c r="K19" s="51" t="s">
        <v>11</v>
      </c>
      <c r="L19" s="51" t="s">
        <v>12</v>
      </c>
      <c r="M19" s="51" t="s">
        <v>13</v>
      </c>
      <c r="N19" s="51" t="s">
        <v>14</v>
      </c>
      <c r="O19" s="26" t="s">
        <v>15</v>
      </c>
    </row>
    <row r="20" spans="1:15">
      <c r="A20" s="48">
        <v>1</v>
      </c>
      <c r="B20" s="6" t="s">
        <v>33</v>
      </c>
      <c r="C20" s="8" t="s">
        <v>34</v>
      </c>
      <c r="D20" s="48">
        <v>4062</v>
      </c>
      <c r="E20" s="48">
        <v>5069</v>
      </c>
      <c r="F20" s="48">
        <v>811.04</v>
      </c>
      <c r="G20" s="48">
        <v>25.35</v>
      </c>
      <c r="H20" s="48">
        <v>65.9</v>
      </c>
      <c r="I20" s="48">
        <v>491.69</v>
      </c>
      <c r="J20" s="48">
        <v>5.07</v>
      </c>
      <c r="K20" s="48">
        <f>SUM(F20:J20)</f>
        <v>1399.05</v>
      </c>
      <c r="L20" s="48">
        <v>88</v>
      </c>
      <c r="M20" s="48">
        <v>30</v>
      </c>
      <c r="N20" s="48">
        <f>D20+K20+L20+M20</f>
        <v>5579.05</v>
      </c>
      <c r="O20" s="49"/>
    </row>
    <row r="21" spans="1:15">
      <c r="A21" s="48">
        <v>2</v>
      </c>
      <c r="B21" s="6" t="s">
        <v>35</v>
      </c>
      <c r="C21" s="8" t="s">
        <v>34</v>
      </c>
      <c r="D21" s="48">
        <v>3079</v>
      </c>
      <c r="E21" s="48">
        <v>5069</v>
      </c>
      <c r="F21" s="48">
        <v>811.04</v>
      </c>
      <c r="G21" s="48">
        <v>25.35</v>
      </c>
      <c r="H21" s="48">
        <v>65.9</v>
      </c>
      <c r="I21" s="48">
        <v>491.69</v>
      </c>
      <c r="J21" s="48">
        <v>5.07</v>
      </c>
      <c r="K21" s="48">
        <f t="shared" ref="K21:K31" si="3">SUM(F21:J21)</f>
        <v>1399.05</v>
      </c>
      <c r="L21" s="48">
        <v>88</v>
      </c>
      <c r="M21" s="48">
        <v>30</v>
      </c>
      <c r="N21" s="48">
        <f>D21+K21+L21+M21</f>
        <v>4596.05</v>
      </c>
      <c r="O21" s="49"/>
    </row>
    <row r="22" spans="1:15">
      <c r="A22" s="48">
        <v>3</v>
      </c>
      <c r="B22" s="6" t="s">
        <v>36</v>
      </c>
      <c r="C22" s="8" t="s">
        <v>34</v>
      </c>
      <c r="D22" s="48">
        <v>3878</v>
      </c>
      <c r="E22" s="48">
        <v>5069</v>
      </c>
      <c r="F22" s="48">
        <v>811.04</v>
      </c>
      <c r="G22" s="48">
        <v>25.35</v>
      </c>
      <c r="H22" s="48">
        <v>65.9</v>
      </c>
      <c r="I22" s="48">
        <v>491.69</v>
      </c>
      <c r="J22" s="48">
        <v>5.07</v>
      </c>
      <c r="K22" s="48">
        <f t="shared" si="3"/>
        <v>1399.05</v>
      </c>
      <c r="L22" s="48">
        <v>88</v>
      </c>
      <c r="M22" s="48">
        <v>30</v>
      </c>
      <c r="N22" s="48">
        <f t="shared" ref="N22:N31" si="4">D22+K22+L22+M22</f>
        <v>5395.05</v>
      </c>
      <c r="O22" s="49"/>
    </row>
    <row r="23" spans="1:15">
      <c r="A23" s="48">
        <v>4</v>
      </c>
      <c r="B23" s="8" t="s">
        <v>37</v>
      </c>
      <c r="C23" s="8" t="s">
        <v>34</v>
      </c>
      <c r="D23" s="48">
        <v>3079</v>
      </c>
      <c r="E23" s="48">
        <v>5069</v>
      </c>
      <c r="F23" s="48">
        <v>811.04</v>
      </c>
      <c r="G23" s="48">
        <v>25.35</v>
      </c>
      <c r="H23" s="48">
        <v>65.9</v>
      </c>
      <c r="I23" s="48">
        <v>491.69</v>
      </c>
      <c r="J23" s="48">
        <v>5.07</v>
      </c>
      <c r="K23" s="48">
        <f t="shared" si="3"/>
        <v>1399.05</v>
      </c>
      <c r="L23" s="48">
        <v>88</v>
      </c>
      <c r="M23" s="48">
        <v>30</v>
      </c>
      <c r="N23" s="48">
        <f t="shared" si="4"/>
        <v>4596.05</v>
      </c>
      <c r="O23" s="49"/>
    </row>
    <row r="24" spans="1:15">
      <c r="A24" s="48">
        <v>5</v>
      </c>
      <c r="B24" s="8" t="s">
        <v>38</v>
      </c>
      <c r="C24" s="8" t="s">
        <v>34</v>
      </c>
      <c r="D24" s="48">
        <v>3179</v>
      </c>
      <c r="E24" s="48">
        <v>5069</v>
      </c>
      <c r="F24" s="48">
        <v>811.04</v>
      </c>
      <c r="G24" s="48">
        <v>25.35</v>
      </c>
      <c r="H24" s="48">
        <v>65.9</v>
      </c>
      <c r="I24" s="48">
        <v>491.69</v>
      </c>
      <c r="J24" s="48">
        <v>5.07</v>
      </c>
      <c r="K24" s="48">
        <f t="shared" si="3"/>
        <v>1399.05</v>
      </c>
      <c r="L24" s="48">
        <v>88</v>
      </c>
      <c r="M24" s="48">
        <v>30</v>
      </c>
      <c r="N24" s="48">
        <f t="shared" si="4"/>
        <v>4696.05</v>
      </c>
      <c r="O24" s="49"/>
    </row>
    <row r="25" spans="1:15">
      <c r="A25" s="48">
        <v>6</v>
      </c>
      <c r="B25" s="32" t="s">
        <v>39</v>
      </c>
      <c r="C25" s="8" t="s">
        <v>34</v>
      </c>
      <c r="D25" s="48">
        <v>2879</v>
      </c>
      <c r="E25" s="48">
        <v>5069</v>
      </c>
      <c r="F25" s="48">
        <v>811.04</v>
      </c>
      <c r="G25" s="48">
        <v>25.35</v>
      </c>
      <c r="H25" s="48">
        <v>65.9</v>
      </c>
      <c r="I25" s="48">
        <v>491.69</v>
      </c>
      <c r="J25" s="48">
        <v>5.07</v>
      </c>
      <c r="K25" s="48">
        <f t="shared" si="3"/>
        <v>1399.05</v>
      </c>
      <c r="L25" s="48">
        <v>88</v>
      </c>
      <c r="M25" s="48">
        <v>30</v>
      </c>
      <c r="N25" s="48">
        <f t="shared" si="4"/>
        <v>4396.05</v>
      </c>
      <c r="O25" s="49"/>
    </row>
    <row r="26" spans="1:15">
      <c r="A26" s="48">
        <v>7</v>
      </c>
      <c r="B26" s="6" t="s">
        <v>40</v>
      </c>
      <c r="C26" s="8" t="s">
        <v>34</v>
      </c>
      <c r="D26" s="48">
        <v>4129</v>
      </c>
      <c r="E26" s="48">
        <v>5069</v>
      </c>
      <c r="F26" s="48">
        <v>811.04</v>
      </c>
      <c r="G26" s="48">
        <v>25.35</v>
      </c>
      <c r="H26" s="48">
        <v>65.9</v>
      </c>
      <c r="I26" s="48">
        <v>491.69</v>
      </c>
      <c r="J26" s="48">
        <v>5.07</v>
      </c>
      <c r="K26" s="48">
        <f t="shared" si="3"/>
        <v>1399.05</v>
      </c>
      <c r="L26" s="48">
        <v>88</v>
      </c>
      <c r="M26" s="48">
        <v>30</v>
      </c>
      <c r="N26" s="48">
        <f t="shared" si="4"/>
        <v>5646.05</v>
      </c>
      <c r="O26" s="49"/>
    </row>
    <row r="27" spans="1:15">
      <c r="A27" s="48">
        <v>8</v>
      </c>
      <c r="B27" s="8" t="s">
        <v>41</v>
      </c>
      <c r="C27" s="8" t="s">
        <v>34</v>
      </c>
      <c r="D27" s="48">
        <v>2996</v>
      </c>
      <c r="E27" s="48">
        <v>5069</v>
      </c>
      <c r="F27" s="48">
        <v>811.04</v>
      </c>
      <c r="G27" s="48">
        <v>25.35</v>
      </c>
      <c r="H27" s="48">
        <v>65.9</v>
      </c>
      <c r="I27" s="48">
        <v>491.69</v>
      </c>
      <c r="J27" s="48">
        <v>5.07</v>
      </c>
      <c r="K27" s="48">
        <f t="shared" si="3"/>
        <v>1399.05</v>
      </c>
      <c r="L27" s="48">
        <v>88</v>
      </c>
      <c r="M27" s="48">
        <v>30</v>
      </c>
      <c r="N27" s="48">
        <f t="shared" si="4"/>
        <v>4513.05</v>
      </c>
      <c r="O27" s="49"/>
    </row>
    <row r="28" spans="1:15">
      <c r="A28" s="48">
        <v>9</v>
      </c>
      <c r="B28" s="6" t="s">
        <v>42</v>
      </c>
      <c r="C28" s="8" t="s">
        <v>34</v>
      </c>
      <c r="D28" s="48">
        <v>2996</v>
      </c>
      <c r="E28" s="48">
        <v>5069</v>
      </c>
      <c r="F28" s="48">
        <v>811.04</v>
      </c>
      <c r="G28" s="48">
        <v>25.35</v>
      </c>
      <c r="H28" s="48">
        <v>65.9</v>
      </c>
      <c r="I28" s="48">
        <v>491.69</v>
      </c>
      <c r="J28" s="48">
        <v>5.07</v>
      </c>
      <c r="K28" s="48">
        <f t="shared" si="3"/>
        <v>1399.05</v>
      </c>
      <c r="L28" s="48">
        <v>88</v>
      </c>
      <c r="M28" s="48">
        <v>30</v>
      </c>
      <c r="N28" s="48">
        <f t="shared" si="4"/>
        <v>4513.05</v>
      </c>
      <c r="O28" s="49"/>
    </row>
    <row r="29" spans="1:15">
      <c r="A29" s="48">
        <v>10</v>
      </c>
      <c r="B29" s="8" t="s">
        <v>43</v>
      </c>
      <c r="C29" s="8" t="s">
        <v>34</v>
      </c>
      <c r="D29" s="48">
        <v>4175</v>
      </c>
      <c r="E29" s="48">
        <v>5069</v>
      </c>
      <c r="F29" s="48">
        <v>811.04</v>
      </c>
      <c r="G29" s="48">
        <v>25.35</v>
      </c>
      <c r="H29" s="48">
        <v>65.9</v>
      </c>
      <c r="I29" s="48">
        <v>491.69</v>
      </c>
      <c r="J29" s="48">
        <v>5.07</v>
      </c>
      <c r="K29" s="48">
        <f t="shared" si="3"/>
        <v>1399.05</v>
      </c>
      <c r="L29" s="48">
        <v>88</v>
      </c>
      <c r="M29" s="48">
        <v>30</v>
      </c>
      <c r="N29" s="48">
        <f t="shared" si="4"/>
        <v>5692.05</v>
      </c>
      <c r="O29" s="49"/>
    </row>
    <row r="30" spans="1:15">
      <c r="A30" s="48">
        <v>11</v>
      </c>
      <c r="B30" s="8" t="s">
        <v>44</v>
      </c>
      <c r="C30" s="8" t="s">
        <v>34</v>
      </c>
      <c r="D30" s="48">
        <v>2929</v>
      </c>
      <c r="E30" s="48">
        <v>5069</v>
      </c>
      <c r="F30" s="48">
        <v>811.04</v>
      </c>
      <c r="G30" s="48">
        <v>25.35</v>
      </c>
      <c r="H30" s="48">
        <v>65.9</v>
      </c>
      <c r="I30" s="48">
        <v>491.69</v>
      </c>
      <c r="J30" s="48">
        <v>5.07</v>
      </c>
      <c r="K30" s="48">
        <f t="shared" si="3"/>
        <v>1399.05</v>
      </c>
      <c r="L30" s="48">
        <v>88</v>
      </c>
      <c r="M30" s="48">
        <v>30</v>
      </c>
      <c r="N30" s="48">
        <f t="shared" si="4"/>
        <v>4446.05</v>
      </c>
      <c r="O30" s="49"/>
    </row>
    <row r="31" ht="15" spans="1:15">
      <c r="A31" s="48">
        <v>12</v>
      </c>
      <c r="B31" s="28" t="s">
        <v>45</v>
      </c>
      <c r="C31" s="8" t="s">
        <v>34</v>
      </c>
      <c r="D31" s="48">
        <v>1883</v>
      </c>
      <c r="E31" s="48">
        <v>5069</v>
      </c>
      <c r="F31" s="48">
        <v>811.04</v>
      </c>
      <c r="G31" s="48">
        <v>25.35</v>
      </c>
      <c r="H31" s="48">
        <v>65.9</v>
      </c>
      <c r="I31" s="48">
        <v>491.69</v>
      </c>
      <c r="J31" s="48">
        <v>5.07</v>
      </c>
      <c r="K31" s="48">
        <f t="shared" si="3"/>
        <v>1399.05</v>
      </c>
      <c r="L31" s="48">
        <v>88</v>
      </c>
      <c r="M31" s="48">
        <v>30</v>
      </c>
      <c r="N31" s="48">
        <f t="shared" si="4"/>
        <v>3400.05</v>
      </c>
      <c r="O31" s="49"/>
    </row>
    <row r="32" ht="16" customHeight="1" spans="1:15">
      <c r="A32" s="48" t="s">
        <v>31</v>
      </c>
      <c r="B32" s="48"/>
      <c r="C32" s="48"/>
      <c r="D32" s="48">
        <f>SUM(D20:D31)</f>
        <v>39264</v>
      </c>
      <c r="E32" s="48">
        <f t="shared" ref="E32:N32" si="5">SUM(E20:E31)</f>
        <v>60828</v>
      </c>
      <c r="F32" s="48">
        <f t="shared" si="5"/>
        <v>9732.48</v>
      </c>
      <c r="G32" s="48">
        <f t="shared" si="5"/>
        <v>304.2</v>
      </c>
      <c r="H32" s="48">
        <f t="shared" si="5"/>
        <v>790.8</v>
      </c>
      <c r="I32" s="48">
        <f t="shared" si="5"/>
        <v>5900.28</v>
      </c>
      <c r="J32" s="48">
        <f t="shared" si="5"/>
        <v>60.84</v>
      </c>
      <c r="K32" s="48">
        <f t="shared" si="5"/>
        <v>16788.6</v>
      </c>
      <c r="L32" s="48">
        <f t="shared" si="5"/>
        <v>1056</v>
      </c>
      <c r="M32" s="48">
        <f t="shared" si="5"/>
        <v>360</v>
      </c>
      <c r="N32" s="48">
        <f t="shared" si="5"/>
        <v>57468.6</v>
      </c>
      <c r="O32" s="49"/>
    </row>
    <row r="33" spans="1:15">
      <c r="A33" s="50" t="s">
        <v>46</v>
      </c>
      <c r="B33" s="50"/>
      <c r="C33" s="50"/>
      <c r="D33" s="48">
        <f>D17+D32</f>
        <v>76253</v>
      </c>
      <c r="E33" s="48">
        <f t="shared" ref="E33:N33" si="6">E17+E32</f>
        <v>60828</v>
      </c>
      <c r="F33" s="48">
        <f t="shared" si="6"/>
        <v>9732.48</v>
      </c>
      <c r="G33" s="48">
        <f t="shared" si="6"/>
        <v>304.2</v>
      </c>
      <c r="H33" s="48">
        <f t="shared" si="6"/>
        <v>790.8</v>
      </c>
      <c r="I33" s="48">
        <f t="shared" si="6"/>
        <v>5900.28</v>
      </c>
      <c r="J33" s="48">
        <f t="shared" si="6"/>
        <v>60.84</v>
      </c>
      <c r="K33" s="48">
        <f t="shared" si="6"/>
        <v>16788.6</v>
      </c>
      <c r="L33" s="48">
        <f t="shared" si="6"/>
        <v>2288</v>
      </c>
      <c r="M33" s="48">
        <f t="shared" si="6"/>
        <v>780</v>
      </c>
      <c r="N33" s="48">
        <f t="shared" si="6"/>
        <v>96109.6</v>
      </c>
      <c r="O33" s="49"/>
    </row>
  </sheetData>
  <mergeCells count="5">
    <mergeCell ref="A1:O1"/>
    <mergeCell ref="A17:C17"/>
    <mergeCell ref="A18:N18"/>
    <mergeCell ref="A32:C32"/>
    <mergeCell ref="A33:C33"/>
  </mergeCells>
  <pageMargins left="0.7" right="0.7" top="0.75" bottom="0.75" header="0.3" footer="0.3"/>
  <pageSetup paperSize="9" orientation="portrait"/>
  <headerFooter/>
  <ignoredErrors>
    <ignoredError sqref="K3:K16 K20:K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7" workbookViewId="0">
      <selection activeCell="M18" sqref="M18"/>
    </sheetView>
  </sheetViews>
  <sheetFormatPr defaultColWidth="9" defaultRowHeight="14"/>
  <cols>
    <col min="2" max="2" width="24.3636363636364" customWidth="1"/>
  </cols>
  <sheetData>
    <row r="1" ht="23" customHeight="1" spans="1:12">
      <c r="A1" s="26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45" spans="1:12">
      <c r="A2" s="25" t="s">
        <v>1</v>
      </c>
      <c r="B2" s="44" t="s">
        <v>2</v>
      </c>
      <c r="C2" s="25" t="s">
        <v>3</v>
      </c>
      <c r="D2" s="25" t="s">
        <v>4</v>
      </c>
      <c r="E2" s="45" t="s">
        <v>5</v>
      </c>
      <c r="F2" s="46" t="s">
        <v>48</v>
      </c>
      <c r="G2" s="46" t="s">
        <v>49</v>
      </c>
      <c r="H2" s="46" t="s">
        <v>50</v>
      </c>
      <c r="I2" s="46" t="s">
        <v>51</v>
      </c>
      <c r="J2" s="47" t="s">
        <v>52</v>
      </c>
      <c r="K2" s="47" t="s">
        <v>14</v>
      </c>
      <c r="L2" s="25" t="s">
        <v>15</v>
      </c>
    </row>
    <row r="3" spans="1:12">
      <c r="A3" s="48">
        <v>1</v>
      </c>
      <c r="B3" s="9" t="s">
        <v>16</v>
      </c>
      <c r="C3" s="8" t="s">
        <v>17</v>
      </c>
      <c r="D3" s="48">
        <v>2505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f>SUM(F3:I3)</f>
        <v>0</v>
      </c>
      <c r="K3" s="48">
        <f>D3-J3</f>
        <v>2505</v>
      </c>
      <c r="L3" s="48"/>
    </row>
    <row r="4" spans="1:12">
      <c r="A4" s="48">
        <v>2</v>
      </c>
      <c r="B4" s="9" t="s">
        <v>18</v>
      </c>
      <c r="C4" s="8" t="s">
        <v>17</v>
      </c>
      <c r="D4" s="48">
        <v>2672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f t="shared" ref="J4:J16" si="0">SUM(F4:I4)</f>
        <v>0</v>
      </c>
      <c r="K4" s="48">
        <f t="shared" ref="K4:K17" si="1">D4-J4</f>
        <v>2672</v>
      </c>
      <c r="L4" s="48"/>
    </row>
    <row r="5" spans="1:12">
      <c r="A5" s="48">
        <v>3</v>
      </c>
      <c r="B5" s="14" t="s">
        <v>19</v>
      </c>
      <c r="C5" s="8" t="s">
        <v>17</v>
      </c>
      <c r="D5" s="48">
        <v>2705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f t="shared" si="0"/>
        <v>0</v>
      </c>
      <c r="K5" s="48">
        <f t="shared" si="1"/>
        <v>2705</v>
      </c>
      <c r="L5" s="48"/>
    </row>
    <row r="6" spans="1:12">
      <c r="A6" s="48">
        <v>4</v>
      </c>
      <c r="B6" s="9" t="s">
        <v>20</v>
      </c>
      <c r="C6" s="8" t="s">
        <v>17</v>
      </c>
      <c r="D6" s="48">
        <v>2672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f t="shared" si="0"/>
        <v>0</v>
      </c>
      <c r="K6" s="48">
        <f t="shared" si="1"/>
        <v>2672</v>
      </c>
      <c r="L6" s="48"/>
    </row>
    <row r="7" spans="1:12">
      <c r="A7" s="48">
        <v>5</v>
      </c>
      <c r="B7" s="15" t="s">
        <v>21</v>
      </c>
      <c r="C7" s="8" t="s">
        <v>17</v>
      </c>
      <c r="D7" s="48">
        <v>2672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f t="shared" si="0"/>
        <v>0</v>
      </c>
      <c r="K7" s="48">
        <f t="shared" si="1"/>
        <v>2672</v>
      </c>
      <c r="L7" s="48"/>
    </row>
    <row r="8" spans="1:12">
      <c r="A8" s="48">
        <v>6</v>
      </c>
      <c r="B8" s="16" t="s">
        <v>22</v>
      </c>
      <c r="C8" s="8" t="s">
        <v>17</v>
      </c>
      <c r="D8" s="48">
        <v>2505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f t="shared" si="0"/>
        <v>0</v>
      </c>
      <c r="K8" s="48">
        <f t="shared" si="1"/>
        <v>2505</v>
      </c>
      <c r="L8" s="48"/>
    </row>
    <row r="9" spans="1:12">
      <c r="A9" s="48">
        <v>7</v>
      </c>
      <c r="B9" s="17" t="s">
        <v>23</v>
      </c>
      <c r="C9" s="8" t="s">
        <v>17</v>
      </c>
      <c r="D9" s="48">
        <v>2872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f t="shared" si="0"/>
        <v>0</v>
      </c>
      <c r="K9" s="48">
        <f t="shared" si="1"/>
        <v>2872</v>
      </c>
      <c r="L9" s="48"/>
    </row>
    <row r="10" spans="1:12">
      <c r="A10" s="48">
        <v>8</v>
      </c>
      <c r="B10" s="17" t="s">
        <v>24</v>
      </c>
      <c r="C10" s="8" t="s">
        <v>17</v>
      </c>
      <c r="D10" s="48">
        <v>2605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f t="shared" si="0"/>
        <v>0</v>
      </c>
      <c r="K10" s="48">
        <f t="shared" si="1"/>
        <v>2605</v>
      </c>
      <c r="L10" s="48"/>
    </row>
    <row r="11" spans="1:12">
      <c r="A11" s="48">
        <v>9</v>
      </c>
      <c r="B11" s="8" t="s">
        <v>25</v>
      </c>
      <c r="C11" s="8" t="s">
        <v>17</v>
      </c>
      <c r="D11" s="48">
        <v>2672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f t="shared" si="0"/>
        <v>0</v>
      </c>
      <c r="K11" s="48">
        <f t="shared" si="1"/>
        <v>2672</v>
      </c>
      <c r="L11" s="48"/>
    </row>
    <row r="12" spans="1:12">
      <c r="A12" s="48">
        <v>10</v>
      </c>
      <c r="B12" s="8" t="s">
        <v>26</v>
      </c>
      <c r="C12" s="8" t="s">
        <v>17</v>
      </c>
      <c r="D12" s="48">
        <v>2505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f t="shared" si="0"/>
        <v>0</v>
      </c>
      <c r="K12" s="48">
        <f t="shared" si="1"/>
        <v>2505</v>
      </c>
      <c r="L12" s="48"/>
    </row>
    <row r="13" spans="1:12">
      <c r="A13" s="48">
        <v>11</v>
      </c>
      <c r="B13" s="17" t="s">
        <v>27</v>
      </c>
      <c r="C13" s="8" t="s">
        <v>17</v>
      </c>
      <c r="D13" s="48">
        <v>2605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f t="shared" si="0"/>
        <v>0</v>
      </c>
      <c r="K13" s="48">
        <f t="shared" si="1"/>
        <v>2605</v>
      </c>
      <c r="L13" s="48"/>
    </row>
    <row r="14" spans="1:12">
      <c r="A14" s="48">
        <v>12</v>
      </c>
      <c r="B14" s="17" t="s">
        <v>28</v>
      </c>
      <c r="C14" s="8" t="s">
        <v>17</v>
      </c>
      <c r="D14" s="48">
        <v>2605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f t="shared" si="0"/>
        <v>0</v>
      </c>
      <c r="K14" s="48">
        <f t="shared" si="1"/>
        <v>2605</v>
      </c>
      <c r="L14" s="48"/>
    </row>
    <row r="15" spans="1:12">
      <c r="A15" s="48">
        <v>13</v>
      </c>
      <c r="B15" s="8" t="s">
        <v>29</v>
      </c>
      <c r="C15" s="8" t="s">
        <v>17</v>
      </c>
      <c r="D15" s="48">
        <v>2722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f t="shared" si="0"/>
        <v>0</v>
      </c>
      <c r="K15" s="48">
        <f t="shared" si="1"/>
        <v>2722</v>
      </c>
      <c r="L15" s="48"/>
    </row>
    <row r="16" spans="1:12">
      <c r="A16" s="48">
        <v>14</v>
      </c>
      <c r="B16" s="17" t="s">
        <v>30</v>
      </c>
      <c r="C16" s="8" t="s">
        <v>17</v>
      </c>
      <c r="D16" s="48">
        <v>2672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f t="shared" si="0"/>
        <v>0</v>
      </c>
      <c r="K16" s="48">
        <f t="shared" si="1"/>
        <v>2672</v>
      </c>
      <c r="L16" s="48"/>
    </row>
    <row r="17" ht="18" customHeight="1" spans="1:12">
      <c r="A17" s="48" t="s">
        <v>31</v>
      </c>
      <c r="B17" s="48"/>
      <c r="C17" s="48"/>
      <c r="D17" s="48">
        <f>SUM(D3:D16)</f>
        <v>36989</v>
      </c>
      <c r="E17" s="48">
        <f t="shared" ref="E17:J17" si="2">SUM(E3:E16)</f>
        <v>0</v>
      </c>
      <c r="F17" s="48">
        <f t="shared" si="2"/>
        <v>0</v>
      </c>
      <c r="G17" s="48">
        <f t="shared" si="2"/>
        <v>0</v>
      </c>
      <c r="H17" s="48">
        <f t="shared" si="2"/>
        <v>0</v>
      </c>
      <c r="I17" s="48">
        <f t="shared" si="2"/>
        <v>0</v>
      </c>
      <c r="J17" s="48">
        <f t="shared" si="2"/>
        <v>0</v>
      </c>
      <c r="K17" s="48">
        <f t="shared" si="1"/>
        <v>36989</v>
      </c>
      <c r="L17" s="48"/>
    </row>
    <row r="18" ht="23" customHeight="1" spans="1:12">
      <c r="A18" s="26" t="s">
        <v>53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ht="45" spans="1:12">
      <c r="A19" s="25" t="s">
        <v>1</v>
      </c>
      <c r="B19" s="44" t="s">
        <v>2</v>
      </c>
      <c r="C19" s="25" t="s">
        <v>3</v>
      </c>
      <c r="D19" s="25" t="s">
        <v>4</v>
      </c>
      <c r="E19" s="45" t="s">
        <v>5</v>
      </c>
      <c r="F19" s="46" t="s">
        <v>48</v>
      </c>
      <c r="G19" s="46" t="s">
        <v>49</v>
      </c>
      <c r="H19" s="46" t="s">
        <v>50</v>
      </c>
      <c r="I19" s="46" t="s">
        <v>51</v>
      </c>
      <c r="J19" s="47" t="s">
        <v>52</v>
      </c>
      <c r="K19" s="47" t="s">
        <v>14</v>
      </c>
      <c r="L19" s="25" t="s">
        <v>15</v>
      </c>
    </row>
    <row r="20" spans="1:12">
      <c r="A20" s="48">
        <v>1</v>
      </c>
      <c r="B20" s="6" t="s">
        <v>33</v>
      </c>
      <c r="C20" s="8" t="s">
        <v>34</v>
      </c>
      <c r="D20" s="48">
        <v>4062</v>
      </c>
      <c r="E20" s="48">
        <v>5069</v>
      </c>
      <c r="F20" s="48">
        <v>405.52</v>
      </c>
      <c r="G20" s="48">
        <v>25.35</v>
      </c>
      <c r="H20" s="48">
        <v>101.38</v>
      </c>
      <c r="I20" s="48">
        <v>25.35</v>
      </c>
      <c r="J20" s="48">
        <f>SUM(F20:I20)</f>
        <v>557.6</v>
      </c>
      <c r="K20" s="48">
        <f>D20-J20</f>
        <v>3504.4</v>
      </c>
      <c r="L20" s="49"/>
    </row>
    <row r="21" spans="1:12">
      <c r="A21" s="48">
        <v>2</v>
      </c>
      <c r="B21" s="6" t="s">
        <v>35</v>
      </c>
      <c r="C21" s="8" t="s">
        <v>34</v>
      </c>
      <c r="D21" s="48">
        <v>3079</v>
      </c>
      <c r="E21" s="48">
        <v>5069</v>
      </c>
      <c r="F21" s="48">
        <v>405.52</v>
      </c>
      <c r="G21" s="48">
        <v>25.35</v>
      </c>
      <c r="H21" s="48">
        <v>101.38</v>
      </c>
      <c r="I21" s="48">
        <v>25.35</v>
      </c>
      <c r="J21" s="48">
        <f t="shared" ref="J21:J31" si="3">SUM(F21:I21)</f>
        <v>557.6</v>
      </c>
      <c r="K21" s="48">
        <f t="shared" ref="K21:K31" si="4">D21-J21</f>
        <v>2521.4</v>
      </c>
      <c r="L21" s="49"/>
    </row>
    <row r="22" spans="1:12">
      <c r="A22" s="48">
        <v>3</v>
      </c>
      <c r="B22" s="6" t="s">
        <v>36</v>
      </c>
      <c r="C22" s="8" t="s">
        <v>34</v>
      </c>
      <c r="D22" s="48">
        <v>3878</v>
      </c>
      <c r="E22" s="48">
        <v>5069</v>
      </c>
      <c r="F22" s="48">
        <v>405.52</v>
      </c>
      <c r="G22" s="48">
        <v>25.35</v>
      </c>
      <c r="H22" s="48">
        <v>101.38</v>
      </c>
      <c r="I22" s="48">
        <v>25.35</v>
      </c>
      <c r="J22" s="48">
        <f t="shared" si="3"/>
        <v>557.6</v>
      </c>
      <c r="K22" s="48">
        <f t="shared" si="4"/>
        <v>3320.4</v>
      </c>
      <c r="L22" s="49"/>
    </row>
    <row r="23" spans="1:12">
      <c r="A23" s="48">
        <v>4</v>
      </c>
      <c r="B23" s="8" t="s">
        <v>37</v>
      </c>
      <c r="C23" s="8" t="s">
        <v>34</v>
      </c>
      <c r="D23" s="48">
        <v>3079</v>
      </c>
      <c r="E23" s="48">
        <v>5069</v>
      </c>
      <c r="F23" s="48">
        <v>405.52</v>
      </c>
      <c r="G23" s="48">
        <v>25.35</v>
      </c>
      <c r="H23" s="48">
        <v>101.38</v>
      </c>
      <c r="I23" s="48">
        <v>25.35</v>
      </c>
      <c r="J23" s="48">
        <f t="shared" si="3"/>
        <v>557.6</v>
      </c>
      <c r="K23" s="48">
        <f t="shared" si="4"/>
        <v>2521.4</v>
      </c>
      <c r="L23" s="49"/>
    </row>
    <row r="24" spans="1:12">
      <c r="A24" s="48">
        <v>5</v>
      </c>
      <c r="B24" s="8" t="s">
        <v>38</v>
      </c>
      <c r="C24" s="8" t="s">
        <v>34</v>
      </c>
      <c r="D24" s="48">
        <v>3179</v>
      </c>
      <c r="E24" s="48">
        <v>5069</v>
      </c>
      <c r="F24" s="48">
        <v>405.52</v>
      </c>
      <c r="G24" s="48">
        <v>25.35</v>
      </c>
      <c r="H24" s="48">
        <v>101.38</v>
      </c>
      <c r="I24" s="48">
        <v>25.35</v>
      </c>
      <c r="J24" s="48">
        <f t="shared" si="3"/>
        <v>557.6</v>
      </c>
      <c r="K24" s="48">
        <f t="shared" si="4"/>
        <v>2621.4</v>
      </c>
      <c r="L24" s="49"/>
    </row>
    <row r="25" spans="1:12">
      <c r="A25" s="48">
        <v>6</v>
      </c>
      <c r="B25" s="32" t="s">
        <v>39</v>
      </c>
      <c r="C25" s="8" t="s">
        <v>34</v>
      </c>
      <c r="D25" s="48">
        <v>2879</v>
      </c>
      <c r="E25" s="48">
        <v>5069</v>
      </c>
      <c r="F25" s="48">
        <v>405.52</v>
      </c>
      <c r="G25" s="48">
        <v>25.35</v>
      </c>
      <c r="H25" s="48">
        <v>101.38</v>
      </c>
      <c r="I25" s="48">
        <v>25.35</v>
      </c>
      <c r="J25" s="48">
        <f t="shared" si="3"/>
        <v>557.6</v>
      </c>
      <c r="K25" s="48">
        <f t="shared" si="4"/>
        <v>2321.4</v>
      </c>
      <c r="L25" s="49"/>
    </row>
    <row r="26" spans="1:12">
      <c r="A26" s="48">
        <v>7</v>
      </c>
      <c r="B26" s="6" t="s">
        <v>40</v>
      </c>
      <c r="C26" s="8" t="s">
        <v>34</v>
      </c>
      <c r="D26" s="48">
        <v>4129</v>
      </c>
      <c r="E26" s="48">
        <v>5069</v>
      </c>
      <c r="F26" s="48">
        <v>405.52</v>
      </c>
      <c r="G26" s="48">
        <v>25.35</v>
      </c>
      <c r="H26" s="48">
        <v>101.38</v>
      </c>
      <c r="I26" s="48">
        <v>25.35</v>
      </c>
      <c r="J26" s="48">
        <f t="shared" si="3"/>
        <v>557.6</v>
      </c>
      <c r="K26" s="48">
        <f t="shared" si="4"/>
        <v>3571.4</v>
      </c>
      <c r="L26" s="49"/>
    </row>
    <row r="27" spans="1:12">
      <c r="A27" s="48">
        <v>8</v>
      </c>
      <c r="B27" s="8" t="s">
        <v>41</v>
      </c>
      <c r="C27" s="8" t="s">
        <v>34</v>
      </c>
      <c r="D27" s="48">
        <v>2996</v>
      </c>
      <c r="E27" s="48">
        <v>5069</v>
      </c>
      <c r="F27" s="48">
        <v>405.52</v>
      </c>
      <c r="G27" s="48">
        <v>25.35</v>
      </c>
      <c r="H27" s="48">
        <v>101.38</v>
      </c>
      <c r="I27" s="48">
        <v>25.35</v>
      </c>
      <c r="J27" s="48">
        <f t="shared" si="3"/>
        <v>557.6</v>
      </c>
      <c r="K27" s="48">
        <f t="shared" si="4"/>
        <v>2438.4</v>
      </c>
      <c r="L27" s="49"/>
    </row>
    <row r="28" spans="1:12">
      <c r="A28" s="48">
        <v>9</v>
      </c>
      <c r="B28" s="6" t="s">
        <v>42</v>
      </c>
      <c r="C28" s="8" t="s">
        <v>34</v>
      </c>
      <c r="D28" s="48">
        <v>2996</v>
      </c>
      <c r="E28" s="48">
        <v>5069</v>
      </c>
      <c r="F28" s="48">
        <v>405.52</v>
      </c>
      <c r="G28" s="48">
        <v>25.35</v>
      </c>
      <c r="H28" s="48">
        <v>101.38</v>
      </c>
      <c r="I28" s="48">
        <v>25.35</v>
      </c>
      <c r="J28" s="48">
        <f t="shared" si="3"/>
        <v>557.6</v>
      </c>
      <c r="K28" s="48">
        <f t="shared" si="4"/>
        <v>2438.4</v>
      </c>
      <c r="L28" s="49"/>
    </row>
    <row r="29" spans="1:12">
      <c r="A29" s="48">
        <v>10</v>
      </c>
      <c r="B29" s="8" t="s">
        <v>43</v>
      </c>
      <c r="C29" s="8" t="s">
        <v>34</v>
      </c>
      <c r="D29" s="48">
        <v>4175</v>
      </c>
      <c r="E29" s="48">
        <v>5069</v>
      </c>
      <c r="F29" s="48">
        <v>405.52</v>
      </c>
      <c r="G29" s="48">
        <v>25.35</v>
      </c>
      <c r="H29" s="48">
        <v>101.38</v>
      </c>
      <c r="I29" s="48">
        <v>25.35</v>
      </c>
      <c r="J29" s="48">
        <f t="shared" si="3"/>
        <v>557.6</v>
      </c>
      <c r="K29" s="48">
        <f t="shared" si="4"/>
        <v>3617.4</v>
      </c>
      <c r="L29" s="49"/>
    </row>
    <row r="30" spans="1:12">
      <c r="A30" s="48">
        <v>11</v>
      </c>
      <c r="B30" s="8" t="s">
        <v>44</v>
      </c>
      <c r="C30" s="8" t="s">
        <v>34</v>
      </c>
      <c r="D30" s="48">
        <v>2929</v>
      </c>
      <c r="E30" s="48">
        <v>5069</v>
      </c>
      <c r="F30" s="48">
        <v>405.52</v>
      </c>
      <c r="G30" s="48">
        <v>25.35</v>
      </c>
      <c r="H30" s="48">
        <v>101.38</v>
      </c>
      <c r="I30" s="48">
        <v>25.35</v>
      </c>
      <c r="J30" s="48">
        <f t="shared" si="3"/>
        <v>557.6</v>
      </c>
      <c r="K30" s="48">
        <f t="shared" si="4"/>
        <v>2371.4</v>
      </c>
      <c r="L30" s="49"/>
    </row>
    <row r="31" ht="15" spans="1:12">
      <c r="A31" s="48">
        <v>12</v>
      </c>
      <c r="B31" s="28" t="s">
        <v>45</v>
      </c>
      <c r="C31" s="8" t="s">
        <v>34</v>
      </c>
      <c r="D31" s="48">
        <v>1883</v>
      </c>
      <c r="E31" s="48">
        <v>5069</v>
      </c>
      <c r="F31" s="48">
        <v>405.52</v>
      </c>
      <c r="G31" s="48">
        <v>25.35</v>
      </c>
      <c r="H31" s="48">
        <v>101.38</v>
      </c>
      <c r="I31" s="48">
        <v>25.35</v>
      </c>
      <c r="J31" s="48">
        <f t="shared" si="3"/>
        <v>557.6</v>
      </c>
      <c r="K31" s="48">
        <f t="shared" si="4"/>
        <v>1325.4</v>
      </c>
      <c r="L31" s="49"/>
    </row>
    <row r="32" spans="1:12">
      <c r="A32" s="48" t="s">
        <v>31</v>
      </c>
      <c r="B32" s="48"/>
      <c r="C32" s="48"/>
      <c r="D32" s="48">
        <f>SUM(D20:D31)</f>
        <v>39264</v>
      </c>
      <c r="E32" s="48">
        <f t="shared" ref="E32:K32" si="5">SUM(E20:E31)</f>
        <v>60828</v>
      </c>
      <c r="F32" s="48">
        <f t="shared" si="5"/>
        <v>4866.24</v>
      </c>
      <c r="G32" s="48">
        <f t="shared" si="5"/>
        <v>304.2</v>
      </c>
      <c r="H32" s="48">
        <f t="shared" si="5"/>
        <v>1216.56</v>
      </c>
      <c r="I32" s="48">
        <f t="shared" si="5"/>
        <v>304.2</v>
      </c>
      <c r="J32" s="48">
        <f t="shared" si="5"/>
        <v>6691.2</v>
      </c>
      <c r="K32" s="48">
        <f t="shared" si="5"/>
        <v>32572.8</v>
      </c>
      <c r="L32" s="49"/>
    </row>
    <row r="33" spans="1:12">
      <c r="A33" s="50" t="s">
        <v>46</v>
      </c>
      <c r="B33" s="50"/>
      <c r="C33" s="50"/>
      <c r="D33" s="48">
        <f>D17+D32</f>
        <v>76253</v>
      </c>
      <c r="E33" s="48">
        <f t="shared" ref="E33:K33" si="6">E17+E32</f>
        <v>60828</v>
      </c>
      <c r="F33" s="48">
        <f t="shared" si="6"/>
        <v>4866.24</v>
      </c>
      <c r="G33" s="48">
        <f t="shared" si="6"/>
        <v>304.2</v>
      </c>
      <c r="H33" s="48">
        <f t="shared" si="6"/>
        <v>1216.56</v>
      </c>
      <c r="I33" s="48">
        <f t="shared" si="6"/>
        <v>304.2</v>
      </c>
      <c r="J33" s="48">
        <f t="shared" si="6"/>
        <v>6691.2</v>
      </c>
      <c r="K33" s="48">
        <f t="shared" si="6"/>
        <v>69561.8</v>
      </c>
      <c r="L33" s="49"/>
    </row>
  </sheetData>
  <mergeCells count="5">
    <mergeCell ref="A1:L1"/>
    <mergeCell ref="A17:C17"/>
    <mergeCell ref="A18:L18"/>
    <mergeCell ref="A32:C32"/>
    <mergeCell ref="A33:C33"/>
  </mergeCells>
  <pageMargins left="0.7" right="0.7" top="0.75" bottom="0.75" header="0.3" footer="0.3"/>
  <pageSetup paperSize="9" orientation="portrait"/>
  <headerFooter/>
  <ignoredErrors>
    <ignoredError sqref="J3:J16 J20:J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90" zoomScaleNormal="90" topLeftCell="A17" workbookViewId="0">
      <selection activeCell="M31" sqref="M31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54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55</v>
      </c>
      <c r="F2" s="7" t="s">
        <v>56</v>
      </c>
      <c r="G2" s="6" t="s">
        <v>57</v>
      </c>
      <c r="H2" s="6" t="s">
        <v>58</v>
      </c>
      <c r="I2" s="6" t="s">
        <v>59</v>
      </c>
      <c r="J2" s="6" t="s">
        <v>15</v>
      </c>
    </row>
    <row r="3" s="1" customFormat="1" ht="15" spans="1:10">
      <c r="A3" s="8">
        <v>1</v>
      </c>
      <c r="B3" s="9" t="s">
        <v>16</v>
      </c>
      <c r="C3" s="8" t="s">
        <v>17</v>
      </c>
      <c r="D3" s="8">
        <f t="shared" ref="D3:D7" si="0">E3+F3</f>
        <v>2505</v>
      </c>
      <c r="E3" s="10">
        <v>2505</v>
      </c>
      <c r="F3" s="10">
        <v>0</v>
      </c>
      <c r="G3" s="11"/>
      <c r="H3" s="12"/>
      <c r="I3" s="8" t="s">
        <v>60</v>
      </c>
      <c r="J3" s="13"/>
    </row>
    <row r="4" s="1" customFormat="1" ht="15" spans="1:10">
      <c r="A4" s="8">
        <v>2</v>
      </c>
      <c r="B4" s="9" t="s">
        <v>18</v>
      </c>
      <c r="C4" s="8" t="s">
        <v>17</v>
      </c>
      <c r="D4" s="8">
        <f t="shared" si="0"/>
        <v>2672</v>
      </c>
      <c r="E4" s="10">
        <v>2672</v>
      </c>
      <c r="F4" s="10">
        <v>0</v>
      </c>
      <c r="G4" s="11"/>
      <c r="H4" s="12"/>
      <c r="I4" s="8" t="s">
        <v>60</v>
      </c>
      <c r="J4" s="13"/>
    </row>
    <row r="5" s="1" customFormat="1" ht="15" spans="1:10">
      <c r="A5" s="8">
        <v>3</v>
      </c>
      <c r="B5" s="14" t="s">
        <v>19</v>
      </c>
      <c r="C5" s="8" t="s">
        <v>17</v>
      </c>
      <c r="D5" s="8">
        <f t="shared" si="0"/>
        <v>2705</v>
      </c>
      <c r="E5" s="10">
        <v>2505</v>
      </c>
      <c r="F5" s="10">
        <v>200</v>
      </c>
      <c r="G5" s="11"/>
      <c r="H5" s="12"/>
      <c r="I5" s="8" t="s">
        <v>60</v>
      </c>
      <c r="J5" s="13"/>
    </row>
    <row r="6" s="1" customFormat="1" ht="15" spans="1:10">
      <c r="A6" s="8">
        <v>4</v>
      </c>
      <c r="B6" s="9" t="s">
        <v>20</v>
      </c>
      <c r="C6" s="8" t="s">
        <v>17</v>
      </c>
      <c r="D6" s="8">
        <f t="shared" si="0"/>
        <v>2672</v>
      </c>
      <c r="E6" s="10">
        <v>2672</v>
      </c>
      <c r="F6" s="10">
        <v>0</v>
      </c>
      <c r="G6" s="11"/>
      <c r="H6" s="12"/>
      <c r="I6" s="8" t="s">
        <v>60</v>
      </c>
      <c r="J6" s="13"/>
    </row>
    <row r="7" s="1" customFormat="1" ht="15" spans="1:10">
      <c r="A7" s="8">
        <v>5</v>
      </c>
      <c r="B7" s="15" t="s">
        <v>21</v>
      </c>
      <c r="C7" s="8" t="s">
        <v>17</v>
      </c>
      <c r="D7" s="8">
        <f t="shared" si="0"/>
        <v>2672</v>
      </c>
      <c r="E7" s="10">
        <v>2672</v>
      </c>
      <c r="F7" s="10">
        <v>0</v>
      </c>
      <c r="G7" s="11"/>
      <c r="H7" s="12"/>
      <c r="I7" s="8" t="s">
        <v>60</v>
      </c>
      <c r="J7" s="13"/>
    </row>
    <row r="8" s="1" customFormat="1" ht="15" spans="1:10">
      <c r="A8" s="8">
        <v>6</v>
      </c>
      <c r="B8" s="16" t="s">
        <v>22</v>
      </c>
      <c r="C8" s="8" t="s">
        <v>17</v>
      </c>
      <c r="D8" s="8">
        <f t="shared" ref="D8:D16" si="1">E8+F8+G8+H8</f>
        <v>2505</v>
      </c>
      <c r="E8" s="10">
        <v>2505</v>
      </c>
      <c r="F8" s="10">
        <v>0</v>
      </c>
      <c r="G8" s="11"/>
      <c r="H8" s="12"/>
      <c r="I8" s="8" t="s">
        <v>60</v>
      </c>
      <c r="J8" s="13"/>
    </row>
    <row r="9" s="1" customFormat="1" ht="15" spans="1:10">
      <c r="A9" s="8">
        <v>7</v>
      </c>
      <c r="B9" s="17" t="s">
        <v>23</v>
      </c>
      <c r="C9" s="8" t="s">
        <v>17</v>
      </c>
      <c r="D9" s="8">
        <f t="shared" si="1"/>
        <v>2872</v>
      </c>
      <c r="E9" s="10">
        <v>2672</v>
      </c>
      <c r="F9" s="18">
        <v>200</v>
      </c>
      <c r="G9" s="11"/>
      <c r="H9" s="12"/>
      <c r="I9" s="8" t="s">
        <v>60</v>
      </c>
      <c r="J9" s="13"/>
    </row>
    <row r="10" s="1" customFormat="1" ht="15" spans="1:10">
      <c r="A10" s="8">
        <v>8</v>
      </c>
      <c r="B10" s="17" t="s">
        <v>24</v>
      </c>
      <c r="C10" s="8" t="s">
        <v>17</v>
      </c>
      <c r="D10" s="8">
        <f t="shared" si="1"/>
        <v>2605</v>
      </c>
      <c r="E10" s="10">
        <v>2505</v>
      </c>
      <c r="F10" s="18">
        <v>100</v>
      </c>
      <c r="G10" s="11"/>
      <c r="H10" s="12"/>
      <c r="I10" s="8" t="s">
        <v>60</v>
      </c>
      <c r="J10" s="13"/>
    </row>
    <row r="11" s="1" customFormat="1" ht="15" spans="1:10">
      <c r="A11" s="8">
        <v>9</v>
      </c>
      <c r="B11" s="8" t="s">
        <v>25</v>
      </c>
      <c r="C11" s="8" t="s">
        <v>17</v>
      </c>
      <c r="D11" s="8">
        <f t="shared" si="1"/>
        <v>2672</v>
      </c>
      <c r="E11" s="10">
        <v>2672</v>
      </c>
      <c r="F11" s="19">
        <v>0</v>
      </c>
      <c r="G11" s="11"/>
      <c r="H11" s="12"/>
      <c r="I11" s="8" t="s">
        <v>60</v>
      </c>
      <c r="J11" s="13"/>
    </row>
    <row r="12" s="1" customFormat="1" ht="15" spans="1:10">
      <c r="A12" s="8">
        <v>10</v>
      </c>
      <c r="B12" s="8" t="s">
        <v>26</v>
      </c>
      <c r="C12" s="20" t="s">
        <v>17</v>
      </c>
      <c r="D12" s="8">
        <f t="shared" si="1"/>
        <v>2505</v>
      </c>
      <c r="E12" s="10">
        <v>2505</v>
      </c>
      <c r="F12" s="19">
        <v>0</v>
      </c>
      <c r="G12" s="21"/>
      <c r="H12" s="22"/>
      <c r="I12" s="8" t="s">
        <v>60</v>
      </c>
      <c r="J12" s="13"/>
    </row>
    <row r="13" s="1" customFormat="1" ht="15" spans="1:10">
      <c r="A13" s="8">
        <v>11</v>
      </c>
      <c r="B13" s="17" t="s">
        <v>27</v>
      </c>
      <c r="C13" s="8" t="s">
        <v>17</v>
      </c>
      <c r="D13" s="8">
        <f t="shared" si="1"/>
        <v>2605</v>
      </c>
      <c r="E13" s="10">
        <v>2505</v>
      </c>
      <c r="F13" s="19">
        <v>100</v>
      </c>
      <c r="G13" s="11"/>
      <c r="H13" s="8"/>
      <c r="I13" s="8" t="s">
        <v>60</v>
      </c>
      <c r="J13" s="13"/>
    </row>
    <row r="14" s="1" customFormat="1" ht="15" spans="1:10">
      <c r="A14" s="8">
        <v>12</v>
      </c>
      <c r="B14" s="17" t="s">
        <v>28</v>
      </c>
      <c r="C14" s="8" t="s">
        <v>17</v>
      </c>
      <c r="D14" s="8">
        <f t="shared" si="1"/>
        <v>2605</v>
      </c>
      <c r="E14" s="10">
        <v>2505</v>
      </c>
      <c r="F14" s="19">
        <v>100</v>
      </c>
      <c r="G14" s="11"/>
      <c r="H14" s="8"/>
      <c r="I14" s="8" t="s">
        <v>60</v>
      </c>
      <c r="J14" s="13"/>
    </row>
    <row r="15" s="1" customFormat="1" ht="15" spans="1:10">
      <c r="A15" s="8">
        <v>13</v>
      </c>
      <c r="B15" s="8" t="s">
        <v>29</v>
      </c>
      <c r="C15" s="8" t="s">
        <v>17</v>
      </c>
      <c r="D15" s="8">
        <f t="shared" si="1"/>
        <v>2722</v>
      </c>
      <c r="E15" s="10">
        <v>2672</v>
      </c>
      <c r="F15" s="19">
        <v>50</v>
      </c>
      <c r="G15" s="11"/>
      <c r="H15" s="8"/>
      <c r="I15" s="8" t="s">
        <v>60</v>
      </c>
      <c r="J15" s="13"/>
    </row>
    <row r="16" s="1" customFormat="1" ht="15" spans="1:10">
      <c r="A16" s="8">
        <v>14</v>
      </c>
      <c r="B16" s="17" t="s">
        <v>30</v>
      </c>
      <c r="C16" s="8" t="s">
        <v>17</v>
      </c>
      <c r="D16" s="8">
        <f t="shared" si="1"/>
        <v>2672</v>
      </c>
      <c r="E16" s="10">
        <v>2672</v>
      </c>
      <c r="F16" s="19">
        <v>0</v>
      </c>
      <c r="G16" s="11"/>
      <c r="H16" s="8"/>
      <c r="I16" s="8" t="s">
        <v>60</v>
      </c>
      <c r="J16" s="13"/>
    </row>
    <row r="17" s="1" customFormat="1" ht="30" customHeight="1" spans="1:10">
      <c r="A17" s="7" t="s">
        <v>61</v>
      </c>
      <c r="B17" s="23"/>
      <c r="C17" s="24"/>
      <c r="D17" s="25">
        <f t="shared" ref="D17:H17" si="2">SUM(D3:D16)</f>
        <v>36989</v>
      </c>
      <c r="E17" s="25">
        <f t="shared" si="2"/>
        <v>36239</v>
      </c>
      <c r="F17" s="25">
        <f t="shared" si="2"/>
        <v>750</v>
      </c>
      <c r="G17" s="25">
        <f t="shared" si="2"/>
        <v>0</v>
      </c>
      <c r="H17" s="25">
        <f t="shared" si="2"/>
        <v>0</v>
      </c>
      <c r="I17" s="26"/>
      <c r="J17" s="27"/>
    </row>
    <row r="18" s="1" customFormat="1" ht="46" customHeight="1" spans="1:10">
      <c r="A18" s="4" t="s">
        <v>62</v>
      </c>
      <c r="B18" s="4"/>
      <c r="C18" s="4"/>
      <c r="D18" s="4"/>
      <c r="E18" s="4"/>
      <c r="F18" s="4"/>
      <c r="G18" s="4"/>
      <c r="H18" s="4"/>
      <c r="I18" s="4"/>
      <c r="J18" s="5"/>
    </row>
    <row r="19" s="1" customFormat="1" ht="15" spans="1:10">
      <c r="A19" s="6" t="s">
        <v>1</v>
      </c>
      <c r="B19" s="6" t="s">
        <v>2</v>
      </c>
      <c r="C19" s="6" t="s">
        <v>3</v>
      </c>
      <c r="D19" s="6" t="s">
        <v>4</v>
      </c>
      <c r="E19" s="6" t="s">
        <v>55</v>
      </c>
      <c r="F19" s="6" t="s">
        <v>56</v>
      </c>
      <c r="G19" s="6" t="s">
        <v>57</v>
      </c>
      <c r="H19" s="6" t="s">
        <v>58</v>
      </c>
      <c r="I19" s="6" t="s">
        <v>59</v>
      </c>
      <c r="J19" s="28" t="s">
        <v>15</v>
      </c>
    </row>
    <row r="20" s="1" customFormat="1" ht="15" spans="1:10">
      <c r="A20" s="8">
        <v>1</v>
      </c>
      <c r="B20" s="6" t="s">
        <v>33</v>
      </c>
      <c r="C20" s="8" t="s">
        <v>34</v>
      </c>
      <c r="D20" s="8">
        <f t="shared" ref="D20:D31" si="3">E20+F20+G20+H20</f>
        <v>4062</v>
      </c>
      <c r="E20" s="11">
        <v>3462</v>
      </c>
      <c r="F20" s="11">
        <v>400</v>
      </c>
      <c r="G20" s="8">
        <v>200</v>
      </c>
      <c r="H20" s="12"/>
      <c r="I20" s="8" t="s">
        <v>60</v>
      </c>
      <c r="J20" s="13"/>
    </row>
    <row r="21" s="1" customFormat="1" ht="15" spans="1:10">
      <c r="A21" s="8">
        <v>2</v>
      </c>
      <c r="B21" s="6" t="s">
        <v>35</v>
      </c>
      <c r="C21" s="8" t="s">
        <v>34</v>
      </c>
      <c r="D21" s="8">
        <f t="shared" si="3"/>
        <v>3079</v>
      </c>
      <c r="E21" s="11">
        <v>2879</v>
      </c>
      <c r="F21" s="11">
        <v>200</v>
      </c>
      <c r="G21" s="6"/>
      <c r="H21" s="29"/>
      <c r="I21" s="8" t="s">
        <v>60</v>
      </c>
      <c r="J21" s="13"/>
    </row>
    <row r="22" s="1" customFormat="1" ht="15" spans="1:10">
      <c r="A22" s="8">
        <v>3</v>
      </c>
      <c r="B22" s="6" t="s">
        <v>36</v>
      </c>
      <c r="C22" s="8" t="s">
        <v>34</v>
      </c>
      <c r="D22" s="30">
        <f t="shared" si="3"/>
        <v>3878</v>
      </c>
      <c r="E22" s="11">
        <v>3578</v>
      </c>
      <c r="F22" s="11">
        <v>300</v>
      </c>
      <c r="G22" s="8"/>
      <c r="H22" s="12"/>
      <c r="I22" s="8" t="s">
        <v>60</v>
      </c>
      <c r="J22" s="13"/>
    </row>
    <row r="23" s="1" customFormat="1" ht="15" spans="1:10">
      <c r="A23" s="8">
        <v>4</v>
      </c>
      <c r="B23" s="8" t="s">
        <v>37</v>
      </c>
      <c r="C23" s="8" t="s">
        <v>34</v>
      </c>
      <c r="D23" s="30">
        <f t="shared" si="3"/>
        <v>3079</v>
      </c>
      <c r="E23" s="11">
        <v>2879</v>
      </c>
      <c r="F23" s="31">
        <v>200</v>
      </c>
      <c r="G23" s="8"/>
      <c r="H23" s="12"/>
      <c r="I23" s="8" t="s">
        <v>60</v>
      </c>
      <c r="J23" s="13"/>
    </row>
    <row r="24" s="1" customFormat="1" ht="15" spans="1:10">
      <c r="A24" s="8">
        <v>5</v>
      </c>
      <c r="B24" s="8" t="s">
        <v>38</v>
      </c>
      <c r="C24" s="8" t="s">
        <v>34</v>
      </c>
      <c r="D24" s="8">
        <f t="shared" si="3"/>
        <v>3179</v>
      </c>
      <c r="E24" s="11">
        <v>2879</v>
      </c>
      <c r="F24" s="11">
        <v>300</v>
      </c>
      <c r="G24" s="6"/>
      <c r="H24" s="29"/>
      <c r="I24" s="8" t="s">
        <v>60</v>
      </c>
      <c r="J24" s="13"/>
    </row>
    <row r="25" s="1" customFormat="1" ht="15" spans="1:10">
      <c r="A25" s="8">
        <v>6</v>
      </c>
      <c r="B25" s="32" t="s">
        <v>39</v>
      </c>
      <c r="C25" s="8" t="s">
        <v>34</v>
      </c>
      <c r="D25" s="8">
        <f t="shared" si="3"/>
        <v>2879</v>
      </c>
      <c r="E25" s="11">
        <v>2879</v>
      </c>
      <c r="F25" s="31">
        <v>0</v>
      </c>
      <c r="G25" s="6"/>
      <c r="H25" s="12"/>
      <c r="I25" s="8" t="s">
        <v>60</v>
      </c>
      <c r="J25" s="13"/>
    </row>
    <row r="26" s="1" customFormat="1" ht="15" spans="1:10">
      <c r="A26" s="8">
        <v>7</v>
      </c>
      <c r="B26" s="6" t="s">
        <v>40</v>
      </c>
      <c r="C26" s="8" t="s">
        <v>34</v>
      </c>
      <c r="D26" s="8">
        <f t="shared" si="3"/>
        <v>4129</v>
      </c>
      <c r="E26" s="11">
        <v>3879</v>
      </c>
      <c r="F26" s="11">
        <v>250</v>
      </c>
      <c r="G26" s="6"/>
      <c r="H26" s="12"/>
      <c r="I26" s="8" t="s">
        <v>60</v>
      </c>
      <c r="J26" s="13"/>
    </row>
    <row r="27" s="1" customFormat="1" ht="15" spans="1:10">
      <c r="A27" s="8">
        <v>8</v>
      </c>
      <c r="B27" s="8" t="s">
        <v>41</v>
      </c>
      <c r="C27" s="8" t="s">
        <v>34</v>
      </c>
      <c r="D27" s="8">
        <f t="shared" si="3"/>
        <v>2996</v>
      </c>
      <c r="E27" s="11">
        <v>2796</v>
      </c>
      <c r="F27" s="11">
        <v>200</v>
      </c>
      <c r="G27" s="6"/>
      <c r="H27" s="29"/>
      <c r="I27" s="8" t="s">
        <v>60</v>
      </c>
      <c r="J27" s="13"/>
    </row>
    <row r="28" s="1" customFormat="1" ht="15" spans="1:10">
      <c r="A28" s="8">
        <v>9</v>
      </c>
      <c r="B28" s="6" t="s">
        <v>42</v>
      </c>
      <c r="C28" s="8" t="s">
        <v>34</v>
      </c>
      <c r="D28" s="8">
        <f t="shared" si="3"/>
        <v>2996</v>
      </c>
      <c r="E28" s="11">
        <v>2796</v>
      </c>
      <c r="F28" s="31">
        <v>200</v>
      </c>
      <c r="G28" s="6"/>
      <c r="H28" s="12"/>
      <c r="I28" s="8" t="s">
        <v>60</v>
      </c>
      <c r="J28" s="13"/>
    </row>
    <row r="29" s="1" customFormat="1" ht="15" spans="1:10">
      <c r="A29" s="8">
        <v>10</v>
      </c>
      <c r="B29" s="8" t="s">
        <v>43</v>
      </c>
      <c r="C29" s="8" t="s">
        <v>34</v>
      </c>
      <c r="D29" s="8">
        <f t="shared" si="3"/>
        <v>4175</v>
      </c>
      <c r="E29" s="11">
        <v>3875</v>
      </c>
      <c r="F29" s="11">
        <v>300</v>
      </c>
      <c r="G29" s="6"/>
      <c r="H29" s="29"/>
      <c r="I29" s="8" t="s">
        <v>60</v>
      </c>
      <c r="J29" s="13"/>
    </row>
    <row r="30" s="1" customFormat="1" ht="15" spans="1:10">
      <c r="A30" s="8">
        <v>11</v>
      </c>
      <c r="B30" s="8" t="s">
        <v>44</v>
      </c>
      <c r="C30" s="8" t="s">
        <v>34</v>
      </c>
      <c r="D30" s="8">
        <f t="shared" si="3"/>
        <v>2929</v>
      </c>
      <c r="E30" s="11">
        <v>2879</v>
      </c>
      <c r="F30" s="11">
        <v>50</v>
      </c>
      <c r="G30" s="6"/>
      <c r="H30" s="29"/>
      <c r="I30" s="8" t="s">
        <v>60</v>
      </c>
      <c r="J30" s="13"/>
    </row>
    <row r="31" s="1" customFormat="1" ht="15" spans="1:10">
      <c r="A31" s="33">
        <v>12</v>
      </c>
      <c r="B31" s="28" t="s">
        <v>45</v>
      </c>
      <c r="C31" s="8" t="s">
        <v>34</v>
      </c>
      <c r="D31" s="8">
        <f t="shared" si="3"/>
        <v>1883</v>
      </c>
      <c r="E31" s="11">
        <v>1883</v>
      </c>
      <c r="F31" s="11">
        <v>0</v>
      </c>
      <c r="G31" s="6"/>
      <c r="H31" s="29"/>
      <c r="I31" s="8" t="s">
        <v>60</v>
      </c>
      <c r="J31" s="13"/>
    </row>
    <row r="32" s="1" customFormat="1" ht="25" customHeight="1" spans="1:10">
      <c r="A32" s="33" t="s">
        <v>61</v>
      </c>
      <c r="B32" s="34"/>
      <c r="C32" s="35"/>
      <c r="D32" s="36">
        <f t="shared" ref="D32:H32" si="4">SUM(D20:D31)</f>
        <v>39264</v>
      </c>
      <c r="E32" s="6">
        <f t="shared" si="4"/>
        <v>36664</v>
      </c>
      <c r="F32" s="6">
        <f t="shared" si="4"/>
        <v>2400</v>
      </c>
      <c r="G32" s="6">
        <f t="shared" si="4"/>
        <v>200</v>
      </c>
      <c r="H32" s="6">
        <f t="shared" si="4"/>
        <v>0</v>
      </c>
      <c r="I32" s="6"/>
      <c r="J32" s="37"/>
    </row>
    <row r="33" s="1" customFormat="1" ht="25" customHeight="1" spans="1:10">
      <c r="A33" s="38" t="s">
        <v>63</v>
      </c>
      <c r="B33" s="39"/>
      <c r="C33" s="40"/>
      <c r="D33" s="41">
        <f t="shared" ref="D33:G33" si="5">D17+D32</f>
        <v>76253</v>
      </c>
      <c r="E33" s="41">
        <f t="shared" si="5"/>
        <v>72903</v>
      </c>
      <c r="F33" s="41">
        <f t="shared" si="5"/>
        <v>3150</v>
      </c>
      <c r="G33" s="41">
        <f t="shared" si="5"/>
        <v>200</v>
      </c>
      <c r="H33" s="41">
        <f>SUM(H17+H32)</f>
        <v>0</v>
      </c>
      <c r="I33" s="42"/>
      <c r="J33" s="43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2025年12费用结算表</vt:lpstr>
      <vt:lpstr>2025年12月费用发放表</vt:lpstr>
      <vt:lpstr>2025年12月原始费用表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2025-12-31T09:54:55Z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14C4A5E3904B4060B7E95D526808089B_13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